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4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7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drawings/drawing8.xml" ContentType="application/vnd.openxmlformats-officedocument.drawing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drawings/drawing9.xml" ContentType="application/vnd.openxmlformats-officedocument.drawing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drawings/drawing10.xml" ContentType="application/vnd.openxmlformats-officedocument.drawing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drawings/drawing11.xml" ContentType="application/vnd.openxmlformats-officedocument.drawing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2.xml" ContentType="application/vnd.openxmlformats-officedocument.drawing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drawings/drawing13.xml" ContentType="application/vnd.openxmlformats-officedocument.drawing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I:\Waermetauscher\"/>
    </mc:Choice>
  </mc:AlternateContent>
  <bookViews>
    <workbookView xWindow="6540" yWindow="1283" windowWidth="29618" windowHeight="16463" firstSheet="3" activeTab="8"/>
  </bookViews>
  <sheets>
    <sheet name="Inhalt" sheetId="16" r:id="rId1"/>
    <sheet name="Abmessungen" sheetId="1" r:id="rId2"/>
    <sheet name="Typ1 Noctua F12" sheetId="3" r:id="rId3"/>
    <sheet name="Typ1 2x F12" sheetId="5" r:id="rId4"/>
    <sheet name="Typ2 Noctua F12" sheetId="2" r:id="rId5"/>
    <sheet name="Typ2 2x F12" sheetId="6" r:id="rId6"/>
    <sheet name="Typ3 Noctua F12" sheetId="4" r:id="rId7"/>
    <sheet name="Typ3 2x F12" sheetId="7" r:id="rId8"/>
    <sheet name="Diagramm Typ1 Noctua F12" sheetId="8" r:id="rId9"/>
    <sheet name="Diagramm Typ1 Noctua 2x F12" sheetId="9" r:id="rId10"/>
    <sheet name="Diagramm Typ2 Noctua F12" sheetId="11" r:id="rId11"/>
    <sheet name="Diagramm Typ2 Noctua 2x F12" sheetId="10" r:id="rId12"/>
    <sheet name="Diagramm Typ3 Noctua F12" sheetId="12" r:id="rId13"/>
    <sheet name="Diagramm Typ3 Noctua 2x F12" sheetId="14" r:id="rId14"/>
    <sheet name="Vergleich KW Typ1-3" sheetId="15" r:id="rId15"/>
    <sheet name="Vergleich P Typ1-3" sheetId="18" r:id="rId16"/>
    <sheet name="Vergleich Typ1 pushpull" sheetId="19" r:id="rId17"/>
    <sheet name="Vergleich Typ2 pushpull" sheetId="20" r:id="rId18"/>
    <sheet name="Vergleich Typ3 pushpull" sheetId="22" r:id="rId19"/>
  </sheets>
  <definedNames>
    <definedName name="_xlnm._FilterDatabase" localSheetId="3" hidden="1">'Typ1 2x F12'!$A$1:$A$110</definedName>
    <definedName name="_xlnm._FilterDatabase" localSheetId="2" hidden="1">'Typ1 Noctua F12'!$A$1:$W$110</definedName>
    <definedName name="_xlnm._FilterDatabase" localSheetId="5" hidden="1">'Typ2 2x F12'!$A$1:$W$110</definedName>
    <definedName name="_xlnm._FilterDatabase" localSheetId="4" hidden="1">'Typ2 Noctua F12'!$A$1:$W$110</definedName>
    <definedName name="_xlnm._FilterDatabase" localSheetId="7" hidden="1">'Typ3 2x F12'!$A$1:$W$110</definedName>
    <definedName name="_xlnm._FilterDatabase" localSheetId="6" hidden="1">'Typ3 Noctua F12'!$A$1:$W$110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S251" i="7" l="1"/>
  <c r="T251" i="7" s="1"/>
  <c r="Q251" i="7"/>
  <c r="R251" i="7" s="1"/>
  <c r="O251" i="7"/>
  <c r="P251" i="7" s="1"/>
  <c r="M251" i="7"/>
  <c r="N251" i="7" s="1"/>
  <c r="K251" i="7"/>
  <c r="L251" i="7" s="1"/>
  <c r="H251" i="7"/>
  <c r="I251" i="7" s="1"/>
  <c r="E251" i="7"/>
  <c r="F251" i="7" s="1"/>
  <c r="B251" i="7"/>
  <c r="C251" i="7" s="1"/>
  <c r="S250" i="7"/>
  <c r="T250" i="7" s="1"/>
  <c r="Q250" i="7"/>
  <c r="R250" i="7" s="1"/>
  <c r="O250" i="7"/>
  <c r="P250" i="7" s="1"/>
  <c r="M250" i="7"/>
  <c r="N250" i="7" s="1"/>
  <c r="K250" i="7"/>
  <c r="L250" i="7" s="1"/>
  <c r="H250" i="7"/>
  <c r="I250" i="7" s="1"/>
  <c r="E250" i="7"/>
  <c r="F250" i="7" s="1"/>
  <c r="B250" i="7"/>
  <c r="C250" i="7" s="1"/>
  <c r="S249" i="7"/>
  <c r="T249" i="7" s="1"/>
  <c r="Q249" i="7"/>
  <c r="R249" i="7" s="1"/>
  <c r="O249" i="7"/>
  <c r="P249" i="7" s="1"/>
  <c r="N249" i="7"/>
  <c r="M249" i="7"/>
  <c r="K249" i="7"/>
  <c r="L249" i="7" s="1"/>
  <c r="H249" i="7"/>
  <c r="I249" i="7" s="1"/>
  <c r="E249" i="7"/>
  <c r="F249" i="7" s="1"/>
  <c r="B249" i="7"/>
  <c r="C249" i="7" s="1"/>
  <c r="S248" i="7"/>
  <c r="T248" i="7" s="1"/>
  <c r="R248" i="7"/>
  <c r="Q248" i="7"/>
  <c r="P248" i="7"/>
  <c r="O248" i="7"/>
  <c r="M248" i="7"/>
  <c r="N248" i="7" s="1"/>
  <c r="K248" i="7"/>
  <c r="L248" i="7" s="1"/>
  <c r="H248" i="7"/>
  <c r="I248" i="7" s="1"/>
  <c r="E248" i="7"/>
  <c r="F248" i="7" s="1"/>
  <c r="B248" i="7"/>
  <c r="C248" i="7" s="1"/>
  <c r="S247" i="7"/>
  <c r="T247" i="7" s="1"/>
  <c r="Q247" i="7"/>
  <c r="R247" i="7" s="1"/>
  <c r="O247" i="7"/>
  <c r="P247" i="7" s="1"/>
  <c r="M247" i="7"/>
  <c r="N247" i="7" s="1"/>
  <c r="L247" i="7"/>
  <c r="K247" i="7"/>
  <c r="H247" i="7"/>
  <c r="I247" i="7" s="1"/>
  <c r="E247" i="7"/>
  <c r="F247" i="7" s="1"/>
  <c r="B247" i="7"/>
  <c r="C247" i="7" s="1"/>
  <c r="S246" i="7"/>
  <c r="T246" i="7" s="1"/>
  <c r="Q246" i="7"/>
  <c r="R246" i="7" s="1"/>
  <c r="O246" i="7"/>
  <c r="P246" i="7" s="1"/>
  <c r="M246" i="7"/>
  <c r="N246" i="7" s="1"/>
  <c r="K246" i="7"/>
  <c r="L246" i="7" s="1"/>
  <c r="H246" i="7"/>
  <c r="I246" i="7" s="1"/>
  <c r="E246" i="7"/>
  <c r="F246" i="7" s="1"/>
  <c r="B246" i="7"/>
  <c r="C246" i="7" s="1"/>
  <c r="T245" i="7"/>
  <c r="S245" i="7"/>
  <c r="Q245" i="7"/>
  <c r="R245" i="7" s="1"/>
  <c r="O245" i="7"/>
  <c r="P245" i="7" s="1"/>
  <c r="M245" i="7"/>
  <c r="N245" i="7" s="1"/>
  <c r="K245" i="7"/>
  <c r="L245" i="7" s="1"/>
  <c r="H245" i="7"/>
  <c r="I245" i="7" s="1"/>
  <c r="E245" i="7"/>
  <c r="F245" i="7" s="1"/>
  <c r="B245" i="7"/>
  <c r="C245" i="7" s="1"/>
  <c r="S244" i="7"/>
  <c r="T244" i="7" s="1"/>
  <c r="R244" i="7"/>
  <c r="Q244" i="7"/>
  <c r="O244" i="7"/>
  <c r="P244" i="7" s="1"/>
  <c r="M244" i="7"/>
  <c r="N244" i="7" s="1"/>
  <c r="K244" i="7"/>
  <c r="L244" i="7" s="1"/>
  <c r="H244" i="7"/>
  <c r="I244" i="7" s="1"/>
  <c r="E244" i="7"/>
  <c r="F244" i="7" s="1"/>
  <c r="B244" i="7"/>
  <c r="C244" i="7" s="1"/>
  <c r="S243" i="7"/>
  <c r="T243" i="7" s="1"/>
  <c r="Q243" i="7"/>
  <c r="R243" i="7" s="1"/>
  <c r="O243" i="7"/>
  <c r="P243" i="7" s="1"/>
  <c r="M243" i="7"/>
  <c r="N243" i="7" s="1"/>
  <c r="K243" i="7"/>
  <c r="L243" i="7" s="1"/>
  <c r="H243" i="7"/>
  <c r="I243" i="7" s="1"/>
  <c r="E243" i="7"/>
  <c r="F243" i="7" s="1"/>
  <c r="B243" i="7"/>
  <c r="C243" i="7" s="1"/>
  <c r="S242" i="7"/>
  <c r="T242" i="7" s="1"/>
  <c r="Q242" i="7"/>
  <c r="R242" i="7" s="1"/>
  <c r="O242" i="7"/>
  <c r="P242" i="7" s="1"/>
  <c r="M242" i="7"/>
  <c r="N242" i="7" s="1"/>
  <c r="K242" i="7"/>
  <c r="L242" i="7" s="1"/>
  <c r="H242" i="7"/>
  <c r="I242" i="7" s="1"/>
  <c r="E242" i="7"/>
  <c r="F242" i="7" s="1"/>
  <c r="B242" i="7"/>
  <c r="C242" i="7" s="1"/>
  <c r="S241" i="7"/>
  <c r="T241" i="7" s="1"/>
  <c r="Q241" i="7"/>
  <c r="R241" i="7" s="1"/>
  <c r="O241" i="7"/>
  <c r="P241" i="7" s="1"/>
  <c r="M241" i="7"/>
  <c r="N241" i="7" s="1"/>
  <c r="L241" i="7"/>
  <c r="K241" i="7"/>
  <c r="H241" i="7"/>
  <c r="I241" i="7" s="1"/>
  <c r="E241" i="7"/>
  <c r="F241" i="7" s="1"/>
  <c r="B241" i="7"/>
  <c r="C241" i="7" s="1"/>
  <c r="S240" i="7"/>
  <c r="T240" i="7" s="1"/>
  <c r="Q240" i="7"/>
  <c r="R240" i="7" s="1"/>
  <c r="O240" i="7"/>
  <c r="P240" i="7" s="1"/>
  <c r="N240" i="7"/>
  <c r="M240" i="7"/>
  <c r="K240" i="7"/>
  <c r="L240" i="7" s="1"/>
  <c r="H240" i="7"/>
  <c r="I240" i="7" s="1"/>
  <c r="E240" i="7"/>
  <c r="F240" i="7" s="1"/>
  <c r="B240" i="7"/>
  <c r="C240" i="7" s="1"/>
  <c r="S239" i="7"/>
  <c r="T239" i="7" s="1"/>
  <c r="Q239" i="7"/>
  <c r="R239" i="7" s="1"/>
  <c r="P239" i="7"/>
  <c r="O239" i="7"/>
  <c r="M239" i="7"/>
  <c r="N239" i="7" s="1"/>
  <c r="L239" i="7"/>
  <c r="K239" i="7"/>
  <c r="H239" i="7"/>
  <c r="I239" i="7" s="1"/>
  <c r="E239" i="7"/>
  <c r="F239" i="7" s="1"/>
  <c r="B239" i="7"/>
  <c r="C239" i="7" s="1"/>
  <c r="S238" i="7"/>
  <c r="T238" i="7" s="1"/>
  <c r="Q238" i="7"/>
  <c r="R238" i="7" s="1"/>
  <c r="O238" i="7"/>
  <c r="P238" i="7" s="1"/>
  <c r="M238" i="7"/>
  <c r="N238" i="7" s="1"/>
  <c r="K238" i="7"/>
  <c r="L238" i="7" s="1"/>
  <c r="H238" i="7"/>
  <c r="I238" i="7" s="1"/>
  <c r="E238" i="7"/>
  <c r="F238" i="7" s="1"/>
  <c r="B238" i="7"/>
  <c r="C238" i="7" s="1"/>
  <c r="S237" i="7"/>
  <c r="T237" i="7" s="1"/>
  <c r="Q237" i="7"/>
  <c r="R237" i="7" s="1"/>
  <c r="O237" i="7"/>
  <c r="P237" i="7" s="1"/>
  <c r="M237" i="7"/>
  <c r="N237" i="7" s="1"/>
  <c r="L237" i="7"/>
  <c r="K237" i="7"/>
  <c r="H237" i="7"/>
  <c r="I237" i="7" s="1"/>
  <c r="E237" i="7"/>
  <c r="F237" i="7" s="1"/>
  <c r="B237" i="7"/>
  <c r="C237" i="7" s="1"/>
  <c r="T236" i="7"/>
  <c r="S236" i="7"/>
  <c r="Q236" i="7"/>
  <c r="R236" i="7" s="1"/>
  <c r="O236" i="7"/>
  <c r="P236" i="7" s="1"/>
  <c r="M236" i="7"/>
  <c r="N236" i="7" s="1"/>
  <c r="L236" i="7"/>
  <c r="K236" i="7"/>
  <c r="H236" i="7"/>
  <c r="I236" i="7" s="1"/>
  <c r="E236" i="7"/>
  <c r="F236" i="7" s="1"/>
  <c r="C236" i="7"/>
  <c r="B236" i="7"/>
  <c r="S235" i="7"/>
  <c r="T235" i="7" s="1"/>
  <c r="R235" i="7"/>
  <c r="Q235" i="7"/>
  <c r="P235" i="7"/>
  <c r="O235" i="7"/>
  <c r="M235" i="7"/>
  <c r="N235" i="7" s="1"/>
  <c r="K235" i="7"/>
  <c r="L235" i="7" s="1"/>
  <c r="H235" i="7"/>
  <c r="I235" i="7" s="1"/>
  <c r="E235" i="7"/>
  <c r="F235" i="7" s="1"/>
  <c r="B235" i="7"/>
  <c r="C235" i="7" s="1"/>
  <c r="S234" i="7"/>
  <c r="T234" i="7" s="1"/>
  <c r="Q234" i="7"/>
  <c r="R234" i="7" s="1"/>
  <c r="O234" i="7"/>
  <c r="P234" i="7" s="1"/>
  <c r="M234" i="7"/>
  <c r="N234" i="7" s="1"/>
  <c r="K234" i="7"/>
  <c r="L234" i="7" s="1"/>
  <c r="H234" i="7"/>
  <c r="I234" i="7" s="1"/>
  <c r="F234" i="7"/>
  <c r="E234" i="7"/>
  <c r="B234" i="7"/>
  <c r="C234" i="7" s="1"/>
  <c r="T233" i="7"/>
  <c r="S233" i="7"/>
  <c r="R233" i="7"/>
  <c r="Q233" i="7"/>
  <c r="O233" i="7"/>
  <c r="P233" i="7" s="1"/>
  <c r="M233" i="7"/>
  <c r="N233" i="7" s="1"/>
  <c r="K233" i="7"/>
  <c r="L233" i="7" s="1"/>
  <c r="H233" i="7"/>
  <c r="I233" i="7" s="1"/>
  <c r="F233" i="7"/>
  <c r="E233" i="7"/>
  <c r="B233" i="7"/>
  <c r="C233" i="7" s="1"/>
  <c r="S232" i="7"/>
  <c r="T232" i="7" s="1"/>
  <c r="Q232" i="7"/>
  <c r="R232" i="7" s="1"/>
  <c r="O232" i="7"/>
  <c r="P232" i="7" s="1"/>
  <c r="M232" i="7"/>
  <c r="N232" i="7" s="1"/>
  <c r="K232" i="7"/>
  <c r="L232" i="7" s="1"/>
  <c r="H232" i="7"/>
  <c r="I232" i="7" s="1"/>
  <c r="E232" i="7"/>
  <c r="F232" i="7" s="1"/>
  <c r="B232" i="7"/>
  <c r="C232" i="7" s="1"/>
  <c r="S231" i="7"/>
  <c r="T231" i="7" s="1"/>
  <c r="Q231" i="7"/>
  <c r="R231" i="7" s="1"/>
  <c r="O231" i="7"/>
  <c r="P231" i="7" s="1"/>
  <c r="N231" i="7"/>
  <c r="M231" i="7"/>
  <c r="K231" i="7"/>
  <c r="L231" i="7" s="1"/>
  <c r="H231" i="7"/>
  <c r="I231" i="7" s="1"/>
  <c r="F231" i="7"/>
  <c r="E231" i="7"/>
  <c r="B231" i="7"/>
  <c r="C231" i="7" s="1"/>
  <c r="S230" i="7"/>
  <c r="T230" i="7" s="1"/>
  <c r="Q230" i="7"/>
  <c r="R230" i="7" s="1"/>
  <c r="P230" i="7"/>
  <c r="O230" i="7"/>
  <c r="M230" i="7"/>
  <c r="N230" i="7" s="1"/>
  <c r="L230" i="7"/>
  <c r="K230" i="7"/>
  <c r="H230" i="7"/>
  <c r="I230" i="7" s="1"/>
  <c r="E230" i="7"/>
  <c r="F230" i="7" s="1"/>
  <c r="B230" i="7"/>
  <c r="C230" i="7" s="1"/>
  <c r="T229" i="7"/>
  <c r="S229" i="7"/>
  <c r="Q229" i="7"/>
  <c r="R229" i="7" s="1"/>
  <c r="P229" i="7"/>
  <c r="O229" i="7"/>
  <c r="M229" i="7"/>
  <c r="N229" i="7" s="1"/>
  <c r="K229" i="7"/>
  <c r="L229" i="7" s="1"/>
  <c r="H229" i="7"/>
  <c r="I229" i="7" s="1"/>
  <c r="E229" i="7"/>
  <c r="F229" i="7" s="1"/>
  <c r="B229" i="7"/>
  <c r="C229" i="7" s="1"/>
  <c r="S228" i="7"/>
  <c r="T228" i="7" s="1"/>
  <c r="Q228" i="7"/>
  <c r="R228" i="7" s="1"/>
  <c r="O228" i="7"/>
  <c r="P228" i="7" s="1"/>
  <c r="M228" i="7"/>
  <c r="N228" i="7" s="1"/>
  <c r="K228" i="7"/>
  <c r="L228" i="7" s="1"/>
  <c r="H228" i="7"/>
  <c r="I228" i="7" s="1"/>
  <c r="E228" i="7"/>
  <c r="F228" i="7" s="1"/>
  <c r="B228" i="7"/>
  <c r="C228" i="7" s="1"/>
  <c r="T227" i="7"/>
  <c r="S227" i="7"/>
  <c r="Q227" i="7"/>
  <c r="R227" i="7" s="1"/>
  <c r="O227" i="7"/>
  <c r="P227" i="7" s="1"/>
  <c r="M227" i="7"/>
  <c r="N227" i="7" s="1"/>
  <c r="K227" i="7"/>
  <c r="L227" i="7" s="1"/>
  <c r="H227" i="7"/>
  <c r="I227" i="7" s="1"/>
  <c r="E227" i="7"/>
  <c r="F227" i="7" s="1"/>
  <c r="B227" i="7"/>
  <c r="C227" i="7" s="1"/>
  <c r="S226" i="7"/>
  <c r="T226" i="7" s="1"/>
  <c r="R226" i="7"/>
  <c r="Q226" i="7"/>
  <c r="O226" i="7"/>
  <c r="P226" i="7" s="1"/>
  <c r="M226" i="7"/>
  <c r="N226" i="7" s="1"/>
  <c r="K226" i="7"/>
  <c r="L226" i="7" s="1"/>
  <c r="H226" i="7"/>
  <c r="I226" i="7" s="1"/>
  <c r="E226" i="7"/>
  <c r="F226" i="7" s="1"/>
  <c r="B226" i="7"/>
  <c r="C226" i="7" s="1"/>
  <c r="T225" i="7"/>
  <c r="S225" i="7"/>
  <c r="Q225" i="7"/>
  <c r="R225" i="7" s="1"/>
  <c r="O225" i="7"/>
  <c r="P225" i="7" s="1"/>
  <c r="M225" i="7"/>
  <c r="N225" i="7" s="1"/>
  <c r="L225" i="7"/>
  <c r="K225" i="7"/>
  <c r="H225" i="7"/>
  <c r="I225" i="7" s="1"/>
  <c r="E225" i="7"/>
  <c r="F225" i="7" s="1"/>
  <c r="B225" i="7"/>
  <c r="C225" i="7" s="1"/>
  <c r="T224" i="7"/>
  <c r="S224" i="7"/>
  <c r="Q224" i="7"/>
  <c r="R224" i="7" s="1"/>
  <c r="O224" i="7"/>
  <c r="P224" i="7" s="1"/>
  <c r="M224" i="7"/>
  <c r="N224" i="7" s="1"/>
  <c r="K224" i="7"/>
  <c r="L224" i="7" s="1"/>
  <c r="H224" i="7"/>
  <c r="I224" i="7" s="1"/>
  <c r="F224" i="7"/>
  <c r="E224" i="7"/>
  <c r="B224" i="7"/>
  <c r="C224" i="7" s="1"/>
  <c r="S223" i="7"/>
  <c r="T223" i="7" s="1"/>
  <c r="Q223" i="7"/>
  <c r="R223" i="7" s="1"/>
  <c r="O223" i="7"/>
  <c r="P223" i="7" s="1"/>
  <c r="M223" i="7"/>
  <c r="N223" i="7" s="1"/>
  <c r="K223" i="7"/>
  <c r="L223" i="7" s="1"/>
  <c r="H223" i="7"/>
  <c r="I223" i="7" s="1"/>
  <c r="F223" i="7"/>
  <c r="E223" i="7"/>
  <c r="B223" i="7"/>
  <c r="C223" i="7" s="1"/>
  <c r="S222" i="7"/>
  <c r="T222" i="7" s="1"/>
  <c r="Q222" i="7"/>
  <c r="R222" i="7" s="1"/>
  <c r="O222" i="7"/>
  <c r="P222" i="7" s="1"/>
  <c r="M222" i="7"/>
  <c r="N222" i="7" s="1"/>
  <c r="K222" i="7"/>
  <c r="L222" i="7" s="1"/>
  <c r="H222" i="7"/>
  <c r="I222" i="7" s="1"/>
  <c r="F222" i="7"/>
  <c r="E222" i="7"/>
  <c r="B222" i="7"/>
  <c r="C222" i="7" s="1"/>
  <c r="S221" i="7"/>
  <c r="T221" i="7" s="1"/>
  <c r="Q221" i="7"/>
  <c r="R221" i="7" s="1"/>
  <c r="O221" i="7"/>
  <c r="P221" i="7" s="1"/>
  <c r="M221" i="7"/>
  <c r="N221" i="7" s="1"/>
  <c r="K221" i="7"/>
  <c r="L221" i="7" s="1"/>
  <c r="H221" i="7"/>
  <c r="I221" i="7" s="1"/>
  <c r="E221" i="7"/>
  <c r="F221" i="7" s="1"/>
  <c r="B221" i="7"/>
  <c r="C221" i="7" s="1"/>
  <c r="S220" i="7"/>
  <c r="T220" i="7" s="1"/>
  <c r="Q220" i="7"/>
  <c r="R220" i="7" s="1"/>
  <c r="O220" i="7"/>
  <c r="P220" i="7" s="1"/>
  <c r="M220" i="7"/>
  <c r="N220" i="7" s="1"/>
  <c r="K220" i="7"/>
  <c r="L220" i="7" s="1"/>
  <c r="H220" i="7"/>
  <c r="I220" i="7" s="1"/>
  <c r="E220" i="7"/>
  <c r="F220" i="7" s="1"/>
  <c r="B220" i="7"/>
  <c r="C220" i="7" s="1"/>
  <c r="S219" i="7"/>
  <c r="T219" i="7" s="1"/>
  <c r="Q219" i="7"/>
  <c r="R219" i="7" s="1"/>
  <c r="P219" i="7"/>
  <c r="O219" i="7"/>
  <c r="M219" i="7"/>
  <c r="N219" i="7" s="1"/>
  <c r="K219" i="7"/>
  <c r="L219" i="7" s="1"/>
  <c r="H219" i="7"/>
  <c r="I219" i="7" s="1"/>
  <c r="E219" i="7"/>
  <c r="F219" i="7" s="1"/>
  <c r="B219" i="7"/>
  <c r="C219" i="7" s="1"/>
  <c r="S218" i="7"/>
  <c r="T218" i="7" s="1"/>
  <c r="Q218" i="7"/>
  <c r="R218" i="7" s="1"/>
  <c r="P218" i="7"/>
  <c r="O218" i="7"/>
  <c r="M218" i="7"/>
  <c r="N218" i="7" s="1"/>
  <c r="L218" i="7"/>
  <c r="K218" i="7"/>
  <c r="H218" i="7"/>
  <c r="I218" i="7" s="1"/>
  <c r="E218" i="7"/>
  <c r="F218" i="7" s="1"/>
  <c r="B218" i="7"/>
  <c r="C218" i="7" s="1"/>
  <c r="S217" i="7"/>
  <c r="T217" i="7" s="1"/>
  <c r="R217" i="7"/>
  <c r="Q217" i="7"/>
  <c r="O217" i="7"/>
  <c r="P217" i="7" s="1"/>
  <c r="M217" i="7"/>
  <c r="N217" i="7" s="1"/>
  <c r="K217" i="7"/>
  <c r="L217" i="7" s="1"/>
  <c r="H217" i="7"/>
  <c r="I217" i="7" s="1"/>
  <c r="E217" i="7"/>
  <c r="F217" i="7" s="1"/>
  <c r="C217" i="7"/>
  <c r="B217" i="7"/>
  <c r="S216" i="7"/>
  <c r="T216" i="7" s="1"/>
  <c r="Q216" i="7"/>
  <c r="R216" i="7" s="1"/>
  <c r="O216" i="7"/>
  <c r="P216" i="7" s="1"/>
  <c r="M216" i="7"/>
  <c r="N216" i="7" s="1"/>
  <c r="L216" i="7"/>
  <c r="K216" i="7"/>
  <c r="H216" i="7"/>
  <c r="I216" i="7" s="1"/>
  <c r="F216" i="7"/>
  <c r="E216" i="7"/>
  <c r="B216" i="7"/>
  <c r="C216" i="7" s="1"/>
  <c r="T215" i="7"/>
  <c r="S215" i="7"/>
  <c r="Q215" i="7"/>
  <c r="R215" i="7" s="1"/>
  <c r="O215" i="7"/>
  <c r="P215" i="7" s="1"/>
  <c r="M215" i="7"/>
  <c r="N215" i="7" s="1"/>
  <c r="K215" i="7"/>
  <c r="L215" i="7" s="1"/>
  <c r="H215" i="7"/>
  <c r="I215" i="7" s="1"/>
  <c r="E215" i="7"/>
  <c r="F215" i="7" s="1"/>
  <c r="B215" i="7"/>
  <c r="C215" i="7" s="1"/>
  <c r="S214" i="7"/>
  <c r="T214" i="7" s="1"/>
  <c r="Q214" i="7"/>
  <c r="R214" i="7" s="1"/>
  <c r="O214" i="7"/>
  <c r="P214" i="7" s="1"/>
  <c r="M214" i="7"/>
  <c r="N214" i="7" s="1"/>
  <c r="K214" i="7"/>
  <c r="L214" i="7" s="1"/>
  <c r="H214" i="7"/>
  <c r="I214" i="7" s="1"/>
  <c r="E214" i="7"/>
  <c r="F214" i="7" s="1"/>
  <c r="B214" i="7"/>
  <c r="C214" i="7" s="1"/>
  <c r="S213" i="7"/>
  <c r="T213" i="7" s="1"/>
  <c r="Q213" i="7"/>
  <c r="R213" i="7" s="1"/>
  <c r="O213" i="7"/>
  <c r="P213" i="7" s="1"/>
  <c r="N213" i="7"/>
  <c r="M213" i="7"/>
  <c r="K213" i="7"/>
  <c r="L213" i="7" s="1"/>
  <c r="H213" i="7"/>
  <c r="I213" i="7" s="1"/>
  <c r="F213" i="7"/>
  <c r="E213" i="7"/>
  <c r="B213" i="7"/>
  <c r="C213" i="7" s="1"/>
  <c r="S212" i="7"/>
  <c r="T212" i="7" s="1"/>
  <c r="Q212" i="7"/>
  <c r="R212" i="7" s="1"/>
  <c r="P212" i="7"/>
  <c r="O212" i="7"/>
  <c r="M212" i="7"/>
  <c r="N212" i="7" s="1"/>
  <c r="K212" i="7"/>
  <c r="L212" i="7" s="1"/>
  <c r="H212" i="7"/>
  <c r="I212" i="7" s="1"/>
  <c r="E212" i="7"/>
  <c r="F212" i="7" s="1"/>
  <c r="B212" i="7"/>
  <c r="C212" i="7" s="1"/>
  <c r="S211" i="7"/>
  <c r="T211" i="7" s="1"/>
  <c r="Q211" i="7"/>
  <c r="R211" i="7" s="1"/>
  <c r="O211" i="7"/>
  <c r="P211" i="7" s="1"/>
  <c r="M211" i="7"/>
  <c r="N211" i="7" s="1"/>
  <c r="K211" i="7"/>
  <c r="L211" i="7" s="1"/>
  <c r="H211" i="7"/>
  <c r="I211" i="7" s="1"/>
  <c r="E211" i="7"/>
  <c r="F211" i="7" s="1"/>
  <c r="B211" i="7"/>
  <c r="C211" i="7" s="1"/>
  <c r="S210" i="7"/>
  <c r="T210" i="7" s="1"/>
  <c r="Q210" i="7"/>
  <c r="R210" i="7" s="1"/>
  <c r="P210" i="7"/>
  <c r="O210" i="7"/>
  <c r="M210" i="7"/>
  <c r="N210" i="7" s="1"/>
  <c r="K210" i="7"/>
  <c r="L210" i="7" s="1"/>
  <c r="H210" i="7"/>
  <c r="I210" i="7" s="1"/>
  <c r="E210" i="7"/>
  <c r="F210" i="7" s="1"/>
  <c r="B210" i="7"/>
  <c r="C210" i="7" s="1"/>
  <c r="S209" i="7"/>
  <c r="T209" i="7" s="1"/>
  <c r="Q209" i="7"/>
  <c r="R209" i="7" s="1"/>
  <c r="O209" i="7"/>
  <c r="P209" i="7" s="1"/>
  <c r="M209" i="7"/>
  <c r="N209" i="7" s="1"/>
  <c r="L209" i="7"/>
  <c r="K209" i="7"/>
  <c r="H209" i="7"/>
  <c r="I209" i="7" s="1"/>
  <c r="E209" i="7"/>
  <c r="F209" i="7" s="1"/>
  <c r="B209" i="7"/>
  <c r="C209" i="7" s="1"/>
  <c r="T208" i="7"/>
  <c r="S208" i="7"/>
  <c r="Q208" i="7"/>
  <c r="R208" i="7" s="1"/>
  <c r="O208" i="7"/>
  <c r="P208" i="7" s="1"/>
  <c r="M208" i="7"/>
  <c r="N208" i="7" s="1"/>
  <c r="K208" i="7"/>
  <c r="L208" i="7" s="1"/>
  <c r="H208" i="7"/>
  <c r="I208" i="7" s="1"/>
  <c r="E208" i="7"/>
  <c r="F208" i="7" s="1"/>
  <c r="B208" i="7"/>
  <c r="C208" i="7" s="1"/>
  <c r="S207" i="7"/>
  <c r="T207" i="7" s="1"/>
  <c r="Q207" i="7"/>
  <c r="R207" i="7" s="1"/>
  <c r="O207" i="7"/>
  <c r="P207" i="7" s="1"/>
  <c r="M207" i="7"/>
  <c r="N207" i="7" s="1"/>
  <c r="L207" i="7"/>
  <c r="K207" i="7"/>
  <c r="H207" i="7"/>
  <c r="I207" i="7" s="1"/>
  <c r="E207" i="7"/>
  <c r="F207" i="7" s="1"/>
  <c r="B207" i="7"/>
  <c r="C207" i="7" s="1"/>
  <c r="T206" i="7"/>
  <c r="S206" i="7"/>
  <c r="Q206" i="7"/>
  <c r="R206" i="7" s="1"/>
  <c r="O206" i="7"/>
  <c r="P206" i="7" s="1"/>
  <c r="M206" i="7"/>
  <c r="N206" i="7" s="1"/>
  <c r="K206" i="7"/>
  <c r="L206" i="7" s="1"/>
  <c r="H206" i="7"/>
  <c r="I206" i="7" s="1"/>
  <c r="E206" i="7"/>
  <c r="F206" i="7" s="1"/>
  <c r="B206" i="7"/>
  <c r="C206" i="7" s="1"/>
  <c r="S205" i="7"/>
  <c r="T205" i="7" s="1"/>
  <c r="Q205" i="7"/>
  <c r="R205" i="7" s="1"/>
  <c r="O205" i="7"/>
  <c r="P205" i="7" s="1"/>
  <c r="M205" i="7"/>
  <c r="N205" i="7" s="1"/>
  <c r="K205" i="7"/>
  <c r="L205" i="7" s="1"/>
  <c r="H205" i="7"/>
  <c r="I205" i="7" s="1"/>
  <c r="E205" i="7"/>
  <c r="F205" i="7" s="1"/>
  <c r="B205" i="7"/>
  <c r="C205" i="7" s="1"/>
  <c r="S204" i="7"/>
  <c r="T204" i="7" s="1"/>
  <c r="Q204" i="7"/>
  <c r="R204" i="7" s="1"/>
  <c r="O204" i="7"/>
  <c r="P204" i="7" s="1"/>
  <c r="N204" i="7"/>
  <c r="M204" i="7"/>
  <c r="K204" i="7"/>
  <c r="L204" i="7" s="1"/>
  <c r="H204" i="7"/>
  <c r="I204" i="7" s="1"/>
  <c r="F204" i="7"/>
  <c r="E204" i="7"/>
  <c r="B204" i="7"/>
  <c r="C204" i="7" s="1"/>
  <c r="S203" i="7"/>
  <c r="T203" i="7" s="1"/>
  <c r="R203" i="7"/>
  <c r="Q203" i="7"/>
  <c r="P203" i="7"/>
  <c r="O203" i="7"/>
  <c r="M203" i="7"/>
  <c r="N203" i="7" s="1"/>
  <c r="K203" i="7"/>
  <c r="L203" i="7" s="1"/>
  <c r="H203" i="7"/>
  <c r="I203" i="7" s="1"/>
  <c r="E203" i="7"/>
  <c r="F203" i="7" s="1"/>
  <c r="B203" i="7"/>
  <c r="C203" i="7" s="1"/>
  <c r="S202" i="7"/>
  <c r="T202" i="7" s="1"/>
  <c r="Q202" i="7"/>
  <c r="R202" i="7" s="1"/>
  <c r="O202" i="7"/>
  <c r="P202" i="7" s="1"/>
  <c r="M202" i="7"/>
  <c r="N202" i="7" s="1"/>
  <c r="K202" i="7"/>
  <c r="L202" i="7" s="1"/>
  <c r="H202" i="7"/>
  <c r="I202" i="7" s="1"/>
  <c r="E202" i="7"/>
  <c r="F202" i="7" s="1"/>
  <c r="B202" i="7"/>
  <c r="C202" i="7" s="1"/>
  <c r="S201" i="7"/>
  <c r="T201" i="7" s="1"/>
  <c r="Q201" i="7"/>
  <c r="R201" i="7" s="1"/>
  <c r="P201" i="7"/>
  <c r="O201" i="7"/>
  <c r="M201" i="7"/>
  <c r="N201" i="7" s="1"/>
  <c r="K201" i="7"/>
  <c r="L201" i="7" s="1"/>
  <c r="H201" i="7"/>
  <c r="I201" i="7" s="1"/>
  <c r="E201" i="7"/>
  <c r="F201" i="7" s="1"/>
  <c r="B201" i="7"/>
  <c r="C201" i="7" s="1"/>
  <c r="S200" i="7"/>
  <c r="T200" i="7" s="1"/>
  <c r="Q200" i="7"/>
  <c r="R200" i="7" s="1"/>
  <c r="O200" i="7"/>
  <c r="P200" i="7" s="1"/>
  <c r="M200" i="7"/>
  <c r="N200" i="7" s="1"/>
  <c r="K200" i="7"/>
  <c r="L200" i="7" s="1"/>
  <c r="H200" i="7"/>
  <c r="I200" i="7" s="1"/>
  <c r="F200" i="7"/>
  <c r="E200" i="7"/>
  <c r="B200" i="7"/>
  <c r="C200" i="7" s="1"/>
  <c r="S199" i="7"/>
  <c r="T199" i="7" s="1"/>
  <c r="Q199" i="7"/>
  <c r="R199" i="7" s="1"/>
  <c r="O199" i="7"/>
  <c r="P199" i="7" s="1"/>
  <c r="M199" i="7"/>
  <c r="N199" i="7" s="1"/>
  <c r="K199" i="7"/>
  <c r="L199" i="7" s="1"/>
  <c r="H199" i="7"/>
  <c r="I199" i="7" s="1"/>
  <c r="E199" i="7"/>
  <c r="F199" i="7" s="1"/>
  <c r="B199" i="7"/>
  <c r="C199" i="7" s="1"/>
  <c r="S198" i="7"/>
  <c r="T198" i="7" s="1"/>
  <c r="Q198" i="7"/>
  <c r="R198" i="7" s="1"/>
  <c r="O198" i="7"/>
  <c r="P198" i="7" s="1"/>
  <c r="M198" i="7"/>
  <c r="N198" i="7" s="1"/>
  <c r="L198" i="7"/>
  <c r="K198" i="7"/>
  <c r="H198" i="7"/>
  <c r="I198" i="7" s="1"/>
  <c r="F198" i="7"/>
  <c r="E198" i="7"/>
  <c r="B198" i="7"/>
  <c r="C198" i="7" s="1"/>
  <c r="S197" i="7"/>
  <c r="T197" i="7" s="1"/>
  <c r="Q197" i="7"/>
  <c r="R197" i="7" s="1"/>
  <c r="O197" i="7"/>
  <c r="P197" i="7" s="1"/>
  <c r="M197" i="7"/>
  <c r="N197" i="7" s="1"/>
  <c r="K197" i="7"/>
  <c r="L197" i="7" s="1"/>
  <c r="H197" i="7"/>
  <c r="I197" i="7" s="1"/>
  <c r="E197" i="7"/>
  <c r="F197" i="7" s="1"/>
  <c r="B197" i="7"/>
  <c r="C197" i="7" s="1"/>
  <c r="S196" i="7"/>
  <c r="T196" i="7" s="1"/>
  <c r="Q196" i="7"/>
  <c r="R196" i="7" s="1"/>
  <c r="P196" i="7"/>
  <c r="O196" i="7"/>
  <c r="M196" i="7"/>
  <c r="N196" i="7" s="1"/>
  <c r="K196" i="7"/>
  <c r="L196" i="7" s="1"/>
  <c r="H196" i="7"/>
  <c r="I196" i="7" s="1"/>
  <c r="E196" i="7"/>
  <c r="F196" i="7" s="1"/>
  <c r="B196" i="7"/>
  <c r="C196" i="7" s="1"/>
  <c r="S195" i="7"/>
  <c r="T195" i="7" s="1"/>
  <c r="Q195" i="7"/>
  <c r="R195" i="7" s="1"/>
  <c r="O195" i="7"/>
  <c r="P195" i="7" s="1"/>
  <c r="M195" i="7"/>
  <c r="N195" i="7" s="1"/>
  <c r="K195" i="7"/>
  <c r="L195" i="7" s="1"/>
  <c r="H195" i="7"/>
  <c r="I195" i="7" s="1"/>
  <c r="F195" i="7"/>
  <c r="E195" i="7"/>
  <c r="B195" i="7"/>
  <c r="C195" i="7" s="1"/>
  <c r="S194" i="7"/>
  <c r="T194" i="7" s="1"/>
  <c r="R194" i="7"/>
  <c r="Q194" i="7"/>
  <c r="O194" i="7"/>
  <c r="P194" i="7" s="1"/>
  <c r="M194" i="7"/>
  <c r="N194" i="7" s="1"/>
  <c r="K194" i="7"/>
  <c r="L194" i="7" s="1"/>
  <c r="H194" i="7"/>
  <c r="I194" i="7" s="1"/>
  <c r="E194" i="7"/>
  <c r="F194" i="7" s="1"/>
  <c r="B194" i="7"/>
  <c r="C194" i="7" s="1"/>
  <c r="S193" i="7"/>
  <c r="T193" i="7" s="1"/>
  <c r="Q193" i="7"/>
  <c r="R193" i="7" s="1"/>
  <c r="O193" i="7"/>
  <c r="P193" i="7" s="1"/>
  <c r="M193" i="7"/>
  <c r="N193" i="7" s="1"/>
  <c r="K193" i="7"/>
  <c r="L193" i="7" s="1"/>
  <c r="H193" i="7"/>
  <c r="I193" i="7" s="1"/>
  <c r="E193" i="7"/>
  <c r="F193" i="7" s="1"/>
  <c r="C193" i="7"/>
  <c r="B193" i="7"/>
  <c r="S192" i="7"/>
  <c r="T192" i="7" s="1"/>
  <c r="Q192" i="7"/>
  <c r="R192" i="7" s="1"/>
  <c r="P192" i="7"/>
  <c r="O192" i="7"/>
  <c r="M192" i="7"/>
  <c r="N192" i="7" s="1"/>
  <c r="K192" i="7"/>
  <c r="L192" i="7" s="1"/>
  <c r="H192" i="7"/>
  <c r="I192" i="7" s="1"/>
  <c r="E192" i="7"/>
  <c r="F192" i="7" s="1"/>
  <c r="B192" i="7"/>
  <c r="C192" i="7" s="1"/>
  <c r="T191" i="7"/>
  <c r="S191" i="7"/>
  <c r="Q191" i="7"/>
  <c r="R191" i="7" s="1"/>
  <c r="O191" i="7"/>
  <c r="P191" i="7" s="1"/>
  <c r="M191" i="7"/>
  <c r="N191" i="7" s="1"/>
  <c r="L191" i="7"/>
  <c r="K191" i="7"/>
  <c r="H191" i="7"/>
  <c r="I191" i="7" s="1"/>
  <c r="E191" i="7"/>
  <c r="F191" i="7" s="1"/>
  <c r="B191" i="7"/>
  <c r="C191" i="7" s="1"/>
  <c r="S190" i="7"/>
  <c r="T190" i="7" s="1"/>
  <c r="Q190" i="7"/>
  <c r="R190" i="7" s="1"/>
  <c r="O190" i="7"/>
  <c r="P190" i="7" s="1"/>
  <c r="M190" i="7"/>
  <c r="N190" i="7" s="1"/>
  <c r="K190" i="7"/>
  <c r="L190" i="7" s="1"/>
  <c r="H190" i="7"/>
  <c r="I190" i="7" s="1"/>
  <c r="E190" i="7"/>
  <c r="F190" i="7" s="1"/>
  <c r="B190" i="7"/>
  <c r="C190" i="7" s="1"/>
  <c r="S189" i="7"/>
  <c r="T189" i="7" s="1"/>
  <c r="Q189" i="7"/>
  <c r="R189" i="7" s="1"/>
  <c r="O189" i="7"/>
  <c r="P189" i="7" s="1"/>
  <c r="N189" i="7"/>
  <c r="M189" i="7"/>
  <c r="K189" i="7"/>
  <c r="L189" i="7" s="1"/>
  <c r="H189" i="7"/>
  <c r="I189" i="7" s="1"/>
  <c r="E189" i="7"/>
  <c r="F189" i="7" s="1"/>
  <c r="B189" i="7"/>
  <c r="C189" i="7" s="1"/>
  <c r="S188" i="7"/>
  <c r="T188" i="7" s="1"/>
  <c r="R188" i="7"/>
  <c r="Q188" i="7"/>
  <c r="P188" i="7"/>
  <c r="O188" i="7"/>
  <c r="M188" i="7"/>
  <c r="N188" i="7" s="1"/>
  <c r="L188" i="7"/>
  <c r="K188" i="7"/>
  <c r="H188" i="7"/>
  <c r="I188" i="7" s="1"/>
  <c r="E188" i="7"/>
  <c r="F188" i="7" s="1"/>
  <c r="B188" i="7"/>
  <c r="C188" i="7" s="1"/>
  <c r="S187" i="7"/>
  <c r="T187" i="7" s="1"/>
  <c r="Q187" i="7"/>
  <c r="R187" i="7" s="1"/>
  <c r="O187" i="7"/>
  <c r="P187" i="7" s="1"/>
  <c r="M187" i="7"/>
  <c r="N187" i="7" s="1"/>
  <c r="K187" i="7"/>
  <c r="L187" i="7" s="1"/>
  <c r="H187" i="7"/>
  <c r="I187" i="7" s="1"/>
  <c r="E187" i="7"/>
  <c r="F187" i="7" s="1"/>
  <c r="B187" i="7"/>
  <c r="C187" i="7" s="1"/>
  <c r="T186" i="7"/>
  <c r="S186" i="7"/>
  <c r="Q186" i="7"/>
  <c r="R186" i="7" s="1"/>
  <c r="O186" i="7"/>
  <c r="P186" i="7" s="1"/>
  <c r="M186" i="7"/>
  <c r="N186" i="7" s="1"/>
  <c r="K186" i="7"/>
  <c r="L186" i="7" s="1"/>
  <c r="H186" i="7"/>
  <c r="I186" i="7" s="1"/>
  <c r="F186" i="7"/>
  <c r="E186" i="7"/>
  <c r="B186" i="7"/>
  <c r="C186" i="7" s="1"/>
  <c r="T185" i="7"/>
  <c r="S185" i="7"/>
  <c r="Q185" i="7"/>
  <c r="R185" i="7" s="1"/>
  <c r="O185" i="7"/>
  <c r="P185" i="7" s="1"/>
  <c r="N185" i="7"/>
  <c r="M185" i="7"/>
  <c r="K185" i="7"/>
  <c r="L185" i="7" s="1"/>
  <c r="H185" i="7"/>
  <c r="I185" i="7" s="1"/>
  <c r="E185" i="7"/>
  <c r="F185" i="7" s="1"/>
  <c r="B185" i="7"/>
  <c r="C185" i="7" s="1"/>
  <c r="S184" i="7"/>
  <c r="T184" i="7" s="1"/>
  <c r="R184" i="7"/>
  <c r="Q184" i="7"/>
  <c r="O184" i="7"/>
  <c r="P184" i="7" s="1"/>
  <c r="N184" i="7"/>
  <c r="M184" i="7"/>
  <c r="K184" i="7"/>
  <c r="L184" i="7" s="1"/>
  <c r="H184" i="7"/>
  <c r="I184" i="7" s="1"/>
  <c r="E184" i="7"/>
  <c r="F184" i="7" s="1"/>
  <c r="C184" i="7"/>
  <c r="B184" i="7"/>
  <c r="S183" i="7"/>
  <c r="T183" i="7" s="1"/>
  <c r="R183" i="7"/>
  <c r="Q183" i="7"/>
  <c r="O183" i="7"/>
  <c r="P183" i="7" s="1"/>
  <c r="M183" i="7"/>
  <c r="N183" i="7" s="1"/>
  <c r="K183" i="7"/>
  <c r="L183" i="7" s="1"/>
  <c r="H183" i="7"/>
  <c r="I183" i="7" s="1"/>
  <c r="E183" i="7"/>
  <c r="F183" i="7" s="1"/>
  <c r="B183" i="7"/>
  <c r="C183" i="7" s="1"/>
  <c r="T182" i="7"/>
  <c r="S182" i="7"/>
  <c r="Q182" i="7"/>
  <c r="R182" i="7" s="1"/>
  <c r="O182" i="7"/>
  <c r="P182" i="7" s="1"/>
  <c r="N182" i="7"/>
  <c r="M182" i="7"/>
  <c r="K182" i="7"/>
  <c r="L182" i="7" s="1"/>
  <c r="H182" i="7"/>
  <c r="I182" i="7" s="1"/>
  <c r="F182" i="7"/>
  <c r="E182" i="7"/>
  <c r="B182" i="7"/>
  <c r="C182" i="7" s="1"/>
  <c r="S181" i="7"/>
  <c r="T181" i="7" s="1"/>
  <c r="R181" i="7"/>
  <c r="Q181" i="7"/>
  <c r="O181" i="7"/>
  <c r="P181" i="7" s="1"/>
  <c r="M181" i="7"/>
  <c r="N181" i="7" s="1"/>
  <c r="K181" i="7"/>
  <c r="L181" i="7" s="1"/>
  <c r="H181" i="7"/>
  <c r="I181" i="7" s="1"/>
  <c r="E181" i="7"/>
  <c r="F181" i="7" s="1"/>
  <c r="C181" i="7"/>
  <c r="B181" i="7"/>
  <c r="S180" i="7"/>
  <c r="T180" i="7" s="1"/>
  <c r="Q180" i="7"/>
  <c r="R180" i="7" s="1"/>
  <c r="O180" i="7"/>
  <c r="P180" i="7" s="1"/>
  <c r="M180" i="7"/>
  <c r="N180" i="7" s="1"/>
  <c r="L180" i="7"/>
  <c r="K180" i="7"/>
  <c r="H180" i="7"/>
  <c r="I180" i="7" s="1"/>
  <c r="E180" i="7"/>
  <c r="F180" i="7" s="1"/>
  <c r="B180" i="7"/>
  <c r="C180" i="7" s="1"/>
  <c r="S179" i="7"/>
  <c r="T179" i="7" s="1"/>
  <c r="Q179" i="7"/>
  <c r="R179" i="7" s="1"/>
  <c r="O179" i="7"/>
  <c r="P179" i="7" s="1"/>
  <c r="N179" i="7"/>
  <c r="M179" i="7"/>
  <c r="K179" i="7"/>
  <c r="L179" i="7" s="1"/>
  <c r="H179" i="7"/>
  <c r="I179" i="7" s="1"/>
  <c r="E179" i="7"/>
  <c r="F179" i="7" s="1"/>
  <c r="B179" i="7"/>
  <c r="C179" i="7" s="1"/>
  <c r="S178" i="7"/>
  <c r="T178" i="7" s="1"/>
  <c r="R178" i="7"/>
  <c r="Q178" i="7"/>
  <c r="O178" i="7"/>
  <c r="P178" i="7" s="1"/>
  <c r="M178" i="7"/>
  <c r="N178" i="7" s="1"/>
  <c r="K178" i="7"/>
  <c r="L178" i="7" s="1"/>
  <c r="H178" i="7"/>
  <c r="I178" i="7" s="1"/>
  <c r="E178" i="7"/>
  <c r="F178" i="7" s="1"/>
  <c r="B178" i="7"/>
  <c r="C178" i="7" s="1"/>
  <c r="S177" i="7"/>
  <c r="T177" i="7" s="1"/>
  <c r="Q177" i="7"/>
  <c r="R177" i="7" s="1"/>
  <c r="O177" i="7"/>
  <c r="P177" i="7" s="1"/>
  <c r="M177" i="7"/>
  <c r="N177" i="7" s="1"/>
  <c r="K177" i="7"/>
  <c r="L177" i="7" s="1"/>
  <c r="H177" i="7"/>
  <c r="I177" i="7" s="1"/>
  <c r="F177" i="7"/>
  <c r="E177" i="7"/>
  <c r="B177" i="7"/>
  <c r="C177" i="7" s="1"/>
  <c r="T176" i="7"/>
  <c r="S176" i="7"/>
  <c r="Q176" i="7"/>
  <c r="R176" i="7" s="1"/>
  <c r="O176" i="7"/>
  <c r="P176" i="7" s="1"/>
  <c r="M176" i="7"/>
  <c r="N176" i="7" s="1"/>
  <c r="K176" i="7"/>
  <c r="L176" i="7" s="1"/>
  <c r="H176" i="7"/>
  <c r="I176" i="7" s="1"/>
  <c r="E176" i="7"/>
  <c r="F176" i="7" s="1"/>
  <c r="B176" i="7"/>
  <c r="C176" i="7" s="1"/>
  <c r="S175" i="7"/>
  <c r="T175" i="7" s="1"/>
  <c r="Q175" i="7"/>
  <c r="R175" i="7" s="1"/>
  <c r="O175" i="7"/>
  <c r="P175" i="7" s="1"/>
  <c r="M175" i="7"/>
  <c r="N175" i="7" s="1"/>
  <c r="K175" i="7"/>
  <c r="L175" i="7" s="1"/>
  <c r="H175" i="7"/>
  <c r="I175" i="7" s="1"/>
  <c r="E175" i="7"/>
  <c r="F175" i="7" s="1"/>
  <c r="B175" i="7"/>
  <c r="C175" i="7" s="1"/>
  <c r="S174" i="7"/>
  <c r="T174" i="7" s="1"/>
  <c r="R174" i="7"/>
  <c r="Q174" i="7"/>
  <c r="P174" i="7"/>
  <c r="O174" i="7"/>
  <c r="M174" i="7"/>
  <c r="N174" i="7" s="1"/>
  <c r="L174" i="7"/>
  <c r="K174" i="7"/>
  <c r="H174" i="7"/>
  <c r="I174" i="7" s="1"/>
  <c r="E174" i="7"/>
  <c r="F174" i="7" s="1"/>
  <c r="B174" i="7"/>
  <c r="C174" i="7" s="1"/>
  <c r="T173" i="7"/>
  <c r="S173" i="7"/>
  <c r="Q173" i="7"/>
  <c r="R173" i="7" s="1"/>
  <c r="O173" i="7"/>
  <c r="P173" i="7" s="1"/>
  <c r="N173" i="7"/>
  <c r="M173" i="7"/>
  <c r="K173" i="7"/>
  <c r="L173" i="7" s="1"/>
  <c r="H173" i="7"/>
  <c r="I173" i="7" s="1"/>
  <c r="F173" i="7"/>
  <c r="E173" i="7"/>
  <c r="B173" i="7"/>
  <c r="C173" i="7" s="1"/>
  <c r="S172" i="7"/>
  <c r="T172" i="7" s="1"/>
  <c r="Q172" i="7"/>
  <c r="R172" i="7" s="1"/>
  <c r="O172" i="7"/>
  <c r="P172" i="7" s="1"/>
  <c r="M172" i="7"/>
  <c r="N172" i="7" s="1"/>
  <c r="K172" i="7"/>
  <c r="L172" i="7" s="1"/>
  <c r="H172" i="7"/>
  <c r="I172" i="7" s="1"/>
  <c r="F172" i="7"/>
  <c r="E172" i="7"/>
  <c r="C172" i="7"/>
  <c r="B172" i="7"/>
  <c r="S171" i="7"/>
  <c r="T171" i="7" s="1"/>
  <c r="Q171" i="7"/>
  <c r="R171" i="7" s="1"/>
  <c r="O171" i="7"/>
  <c r="P171" i="7" s="1"/>
  <c r="M171" i="7"/>
  <c r="N171" i="7" s="1"/>
  <c r="K171" i="7"/>
  <c r="L171" i="7" s="1"/>
  <c r="H171" i="7"/>
  <c r="I171" i="7" s="1"/>
  <c r="F171" i="7"/>
  <c r="E171" i="7"/>
  <c r="B171" i="7"/>
  <c r="C171" i="7" s="1"/>
  <c r="S170" i="7"/>
  <c r="T170" i="7" s="1"/>
  <c r="Q170" i="7"/>
  <c r="R170" i="7" s="1"/>
  <c r="O170" i="7"/>
  <c r="P170" i="7" s="1"/>
  <c r="N170" i="7"/>
  <c r="M170" i="7"/>
  <c r="K170" i="7"/>
  <c r="L170" i="7" s="1"/>
  <c r="H170" i="7"/>
  <c r="I170" i="7" s="1"/>
  <c r="E170" i="7"/>
  <c r="F170" i="7" s="1"/>
  <c r="B170" i="7"/>
  <c r="C170" i="7" s="1"/>
  <c r="S169" i="7"/>
  <c r="T169" i="7" s="1"/>
  <c r="R169" i="7"/>
  <c r="Q169" i="7"/>
  <c r="O169" i="7"/>
  <c r="P169" i="7" s="1"/>
  <c r="M169" i="7"/>
  <c r="N169" i="7" s="1"/>
  <c r="K169" i="7"/>
  <c r="L169" i="7" s="1"/>
  <c r="H169" i="7"/>
  <c r="I169" i="7" s="1"/>
  <c r="E169" i="7"/>
  <c r="F169" i="7" s="1"/>
  <c r="B169" i="7"/>
  <c r="C169" i="7" s="1"/>
  <c r="T168" i="7"/>
  <c r="S168" i="7"/>
  <c r="Q168" i="7"/>
  <c r="R168" i="7" s="1"/>
  <c r="O168" i="7"/>
  <c r="P168" i="7" s="1"/>
  <c r="M168" i="7"/>
  <c r="N168" i="7" s="1"/>
  <c r="K168" i="7"/>
  <c r="L168" i="7" s="1"/>
  <c r="H168" i="7"/>
  <c r="I168" i="7" s="1"/>
  <c r="E168" i="7"/>
  <c r="F168" i="7" s="1"/>
  <c r="B168" i="7"/>
  <c r="C168" i="7" s="1"/>
  <c r="S167" i="7"/>
  <c r="T167" i="7" s="1"/>
  <c r="Q167" i="7"/>
  <c r="R167" i="7" s="1"/>
  <c r="O167" i="7"/>
  <c r="P167" i="7" s="1"/>
  <c r="N167" i="7"/>
  <c r="M167" i="7"/>
  <c r="K167" i="7"/>
  <c r="L167" i="7" s="1"/>
  <c r="H167" i="7"/>
  <c r="I167" i="7" s="1"/>
  <c r="E167" i="7"/>
  <c r="F167" i="7" s="1"/>
  <c r="B167" i="7"/>
  <c r="C167" i="7" s="1"/>
  <c r="S166" i="7"/>
  <c r="T166" i="7" s="1"/>
  <c r="R166" i="7"/>
  <c r="Q166" i="7"/>
  <c r="O166" i="7"/>
  <c r="P166" i="7" s="1"/>
  <c r="N166" i="7"/>
  <c r="M166" i="7"/>
  <c r="K166" i="7"/>
  <c r="L166" i="7" s="1"/>
  <c r="H166" i="7"/>
  <c r="I166" i="7" s="1"/>
  <c r="E166" i="7"/>
  <c r="F166" i="7" s="1"/>
  <c r="B166" i="7"/>
  <c r="C166" i="7" s="1"/>
  <c r="S165" i="7"/>
  <c r="T165" i="7" s="1"/>
  <c r="Q165" i="7"/>
  <c r="R165" i="7" s="1"/>
  <c r="O165" i="7"/>
  <c r="P165" i="7" s="1"/>
  <c r="M165" i="7"/>
  <c r="N165" i="7" s="1"/>
  <c r="L165" i="7"/>
  <c r="K165" i="7"/>
  <c r="H165" i="7"/>
  <c r="I165" i="7" s="1"/>
  <c r="E165" i="7"/>
  <c r="F165" i="7" s="1"/>
  <c r="B165" i="7"/>
  <c r="C165" i="7" s="1"/>
  <c r="T164" i="7"/>
  <c r="S164" i="7"/>
  <c r="Q164" i="7"/>
  <c r="R164" i="7" s="1"/>
  <c r="O164" i="7"/>
  <c r="P164" i="7" s="1"/>
  <c r="N164" i="7"/>
  <c r="M164" i="7"/>
  <c r="K164" i="7"/>
  <c r="L164" i="7" s="1"/>
  <c r="H164" i="7"/>
  <c r="I164" i="7" s="1"/>
  <c r="E164" i="7"/>
  <c r="F164" i="7" s="1"/>
  <c r="B164" i="7"/>
  <c r="C164" i="7" s="1"/>
  <c r="S163" i="7"/>
  <c r="T163" i="7" s="1"/>
  <c r="R163" i="7"/>
  <c r="Q163" i="7"/>
  <c r="O163" i="7"/>
  <c r="P163" i="7" s="1"/>
  <c r="M163" i="7"/>
  <c r="N163" i="7" s="1"/>
  <c r="K163" i="7"/>
  <c r="L163" i="7" s="1"/>
  <c r="H163" i="7"/>
  <c r="I163" i="7" s="1"/>
  <c r="F163" i="7"/>
  <c r="E163" i="7"/>
  <c r="B163" i="7"/>
  <c r="C163" i="7" s="1"/>
  <c r="S162" i="7"/>
  <c r="T162" i="7" s="1"/>
  <c r="Q162" i="7"/>
  <c r="R162" i="7" s="1"/>
  <c r="O162" i="7"/>
  <c r="P162" i="7" s="1"/>
  <c r="M162" i="7"/>
  <c r="N162" i="7" s="1"/>
  <c r="L162" i="7"/>
  <c r="K162" i="7"/>
  <c r="I162" i="7"/>
  <c r="H162" i="7"/>
  <c r="F162" i="7"/>
  <c r="E162" i="7"/>
  <c r="B162" i="7"/>
  <c r="C162" i="7" s="1"/>
  <c r="S161" i="7"/>
  <c r="T161" i="7" s="1"/>
  <c r="Q161" i="7"/>
  <c r="R161" i="7" s="1"/>
  <c r="P161" i="7"/>
  <c r="O161" i="7"/>
  <c r="M161" i="7"/>
  <c r="N161" i="7" s="1"/>
  <c r="K161" i="7"/>
  <c r="L161" i="7" s="1"/>
  <c r="H161" i="7"/>
  <c r="I161" i="7" s="1"/>
  <c r="E161" i="7"/>
  <c r="F161" i="7" s="1"/>
  <c r="B161" i="7"/>
  <c r="C161" i="7" s="1"/>
  <c r="S160" i="7"/>
  <c r="T160" i="7" s="1"/>
  <c r="Q160" i="7"/>
  <c r="R160" i="7" s="1"/>
  <c r="O160" i="7"/>
  <c r="P160" i="7" s="1"/>
  <c r="N160" i="7"/>
  <c r="M160" i="7"/>
  <c r="K160" i="7"/>
  <c r="L160" i="7" s="1"/>
  <c r="H160" i="7"/>
  <c r="I160" i="7" s="1"/>
  <c r="E160" i="7"/>
  <c r="F160" i="7" s="1"/>
  <c r="B160" i="7"/>
  <c r="C160" i="7" s="1"/>
  <c r="T159" i="7"/>
  <c r="S159" i="7"/>
  <c r="Q159" i="7"/>
  <c r="R159" i="7" s="1"/>
  <c r="O159" i="7"/>
  <c r="P159" i="7" s="1"/>
  <c r="M159" i="7"/>
  <c r="N159" i="7" s="1"/>
  <c r="K159" i="7"/>
  <c r="L159" i="7" s="1"/>
  <c r="H159" i="7"/>
  <c r="I159" i="7" s="1"/>
  <c r="F159" i="7"/>
  <c r="E159" i="7"/>
  <c r="B159" i="7"/>
  <c r="C159" i="7" s="1"/>
  <c r="T158" i="7"/>
  <c r="S158" i="7"/>
  <c r="Q158" i="7"/>
  <c r="R158" i="7" s="1"/>
  <c r="O158" i="7"/>
  <c r="P158" i="7" s="1"/>
  <c r="N158" i="7"/>
  <c r="M158" i="7"/>
  <c r="K158" i="7"/>
  <c r="L158" i="7" s="1"/>
  <c r="H158" i="7"/>
  <c r="I158" i="7" s="1"/>
  <c r="E158" i="7"/>
  <c r="F158" i="7" s="1"/>
  <c r="B158" i="7"/>
  <c r="C158" i="7" s="1"/>
  <c r="S157" i="7"/>
  <c r="T157" i="7" s="1"/>
  <c r="Q157" i="7"/>
  <c r="R157" i="7" s="1"/>
  <c r="O157" i="7"/>
  <c r="P157" i="7" s="1"/>
  <c r="M157" i="7"/>
  <c r="N157" i="7" s="1"/>
  <c r="K157" i="7"/>
  <c r="L157" i="7" s="1"/>
  <c r="H157" i="7"/>
  <c r="I157" i="7" s="1"/>
  <c r="E157" i="7"/>
  <c r="F157" i="7" s="1"/>
  <c r="B157" i="7"/>
  <c r="C157" i="7" s="1"/>
  <c r="S156" i="7"/>
  <c r="T156" i="7" s="1"/>
  <c r="Q156" i="7"/>
  <c r="R156" i="7" s="1"/>
  <c r="P156" i="7"/>
  <c r="O156" i="7"/>
  <c r="M156" i="7"/>
  <c r="N156" i="7" s="1"/>
  <c r="K156" i="7"/>
  <c r="L156" i="7" s="1"/>
  <c r="H156" i="7"/>
  <c r="I156" i="7" s="1"/>
  <c r="E156" i="7"/>
  <c r="F156" i="7" s="1"/>
  <c r="B156" i="7"/>
  <c r="C156" i="7" s="1"/>
  <c r="S155" i="7"/>
  <c r="T155" i="7" s="1"/>
  <c r="Q155" i="7"/>
  <c r="R155" i="7" s="1"/>
  <c r="O155" i="7"/>
  <c r="P155" i="7" s="1"/>
  <c r="M155" i="7"/>
  <c r="N155" i="7" s="1"/>
  <c r="K155" i="7"/>
  <c r="L155" i="7" s="1"/>
  <c r="H155" i="7"/>
  <c r="I155" i="7" s="1"/>
  <c r="E155" i="7"/>
  <c r="F155" i="7" s="1"/>
  <c r="B155" i="7"/>
  <c r="C155" i="7" s="1"/>
  <c r="S154" i="7"/>
  <c r="T154" i="7" s="1"/>
  <c r="R154" i="7"/>
  <c r="Q154" i="7"/>
  <c r="O154" i="7"/>
  <c r="P154" i="7" s="1"/>
  <c r="M154" i="7"/>
  <c r="N154" i="7" s="1"/>
  <c r="K154" i="7"/>
  <c r="L154" i="7" s="1"/>
  <c r="H154" i="7"/>
  <c r="I154" i="7" s="1"/>
  <c r="F154" i="7"/>
  <c r="E154" i="7"/>
  <c r="B154" i="7"/>
  <c r="C154" i="7" s="1"/>
  <c r="S153" i="7"/>
  <c r="T153" i="7" s="1"/>
  <c r="Q153" i="7"/>
  <c r="R153" i="7" s="1"/>
  <c r="O153" i="7"/>
  <c r="P153" i="7" s="1"/>
  <c r="M153" i="7"/>
  <c r="N153" i="7" s="1"/>
  <c r="K153" i="7"/>
  <c r="L153" i="7" s="1"/>
  <c r="H153" i="7"/>
  <c r="I153" i="7" s="1"/>
  <c r="F153" i="7"/>
  <c r="E153" i="7"/>
  <c r="B153" i="7"/>
  <c r="C153" i="7" s="1"/>
  <c r="S152" i="7"/>
  <c r="T152" i="7" s="1"/>
  <c r="Q152" i="7"/>
  <c r="R152" i="7" s="1"/>
  <c r="P152" i="7"/>
  <c r="O152" i="7"/>
  <c r="N152" i="7"/>
  <c r="M152" i="7"/>
  <c r="K152" i="7"/>
  <c r="L152" i="7" s="1"/>
  <c r="H152" i="7"/>
  <c r="I152" i="7" s="1"/>
  <c r="E152" i="7"/>
  <c r="F152" i="7" s="1"/>
  <c r="B152" i="7"/>
  <c r="C152" i="7" s="1"/>
  <c r="S151" i="7"/>
  <c r="T151" i="7" s="1"/>
  <c r="R151" i="7"/>
  <c r="Q151" i="7"/>
  <c r="O151" i="7"/>
  <c r="P151" i="7" s="1"/>
  <c r="N151" i="7"/>
  <c r="M151" i="7"/>
  <c r="K151" i="7"/>
  <c r="L151" i="7" s="1"/>
  <c r="H151" i="7"/>
  <c r="I151" i="7" s="1"/>
  <c r="E151" i="7"/>
  <c r="F151" i="7" s="1"/>
  <c r="B151" i="7"/>
  <c r="C151" i="7" s="1"/>
  <c r="T150" i="7"/>
  <c r="S150" i="7"/>
  <c r="Q150" i="7"/>
  <c r="R150" i="7" s="1"/>
  <c r="O150" i="7"/>
  <c r="P150" i="7" s="1"/>
  <c r="M150" i="7"/>
  <c r="N150" i="7" s="1"/>
  <c r="K150" i="7"/>
  <c r="L150" i="7" s="1"/>
  <c r="H150" i="7"/>
  <c r="I150" i="7" s="1"/>
  <c r="F150" i="7"/>
  <c r="E150" i="7"/>
  <c r="B150" i="7"/>
  <c r="C150" i="7" s="1"/>
  <c r="T149" i="7"/>
  <c r="S149" i="7"/>
  <c r="Q149" i="7"/>
  <c r="R149" i="7" s="1"/>
  <c r="O149" i="7"/>
  <c r="P149" i="7" s="1"/>
  <c r="M149" i="7"/>
  <c r="N149" i="7" s="1"/>
  <c r="K149" i="7"/>
  <c r="L149" i="7" s="1"/>
  <c r="H149" i="7"/>
  <c r="I149" i="7" s="1"/>
  <c r="E149" i="7"/>
  <c r="F149" i="7" s="1"/>
  <c r="B149" i="7"/>
  <c r="C149" i="7" s="1"/>
  <c r="S148" i="7"/>
  <c r="T148" i="7" s="1"/>
  <c r="Q148" i="7"/>
  <c r="R148" i="7" s="1"/>
  <c r="O148" i="7"/>
  <c r="P148" i="7" s="1"/>
  <c r="N148" i="7"/>
  <c r="M148" i="7"/>
  <c r="K148" i="7"/>
  <c r="L148" i="7" s="1"/>
  <c r="H148" i="7"/>
  <c r="I148" i="7" s="1"/>
  <c r="E148" i="7"/>
  <c r="F148" i="7" s="1"/>
  <c r="B148" i="7"/>
  <c r="C148" i="7" s="1"/>
  <c r="S147" i="7"/>
  <c r="T147" i="7" s="1"/>
  <c r="Q147" i="7"/>
  <c r="R147" i="7" s="1"/>
  <c r="O147" i="7"/>
  <c r="P147" i="7" s="1"/>
  <c r="M147" i="7"/>
  <c r="N147" i="7" s="1"/>
  <c r="L147" i="7"/>
  <c r="K147" i="7"/>
  <c r="H147" i="7"/>
  <c r="I147" i="7" s="1"/>
  <c r="E147" i="7"/>
  <c r="F147" i="7" s="1"/>
  <c r="B147" i="7"/>
  <c r="C147" i="7" s="1"/>
  <c r="T146" i="7"/>
  <c r="S146" i="7"/>
  <c r="Q146" i="7"/>
  <c r="R146" i="7" s="1"/>
  <c r="O146" i="7"/>
  <c r="P146" i="7" s="1"/>
  <c r="M146" i="7"/>
  <c r="N146" i="7" s="1"/>
  <c r="K146" i="7"/>
  <c r="L146" i="7" s="1"/>
  <c r="H146" i="7"/>
  <c r="I146" i="7" s="1"/>
  <c r="F146" i="7"/>
  <c r="E146" i="7"/>
  <c r="B146" i="7"/>
  <c r="C146" i="7" s="1"/>
  <c r="S145" i="7"/>
  <c r="T145" i="7" s="1"/>
  <c r="Q145" i="7"/>
  <c r="R145" i="7" s="1"/>
  <c r="O145" i="7"/>
  <c r="P145" i="7" s="1"/>
  <c r="M145" i="7"/>
  <c r="N145" i="7" s="1"/>
  <c r="K145" i="7"/>
  <c r="L145" i="7" s="1"/>
  <c r="H145" i="7"/>
  <c r="I145" i="7" s="1"/>
  <c r="E145" i="7"/>
  <c r="F145" i="7" s="1"/>
  <c r="C145" i="7"/>
  <c r="B145" i="7"/>
  <c r="S144" i="7"/>
  <c r="T144" i="7" s="1"/>
  <c r="Q144" i="7"/>
  <c r="R144" i="7" s="1"/>
  <c r="O144" i="7"/>
  <c r="P144" i="7" s="1"/>
  <c r="N144" i="7"/>
  <c r="M144" i="7"/>
  <c r="K144" i="7"/>
  <c r="L144" i="7" s="1"/>
  <c r="H144" i="7"/>
  <c r="I144" i="7" s="1"/>
  <c r="E144" i="7"/>
  <c r="F144" i="7" s="1"/>
  <c r="B144" i="7"/>
  <c r="C144" i="7" s="1"/>
  <c r="S143" i="7"/>
  <c r="T143" i="7" s="1"/>
  <c r="R143" i="7"/>
  <c r="Q143" i="7"/>
  <c r="O143" i="7"/>
  <c r="P143" i="7" s="1"/>
  <c r="M143" i="7"/>
  <c r="N143" i="7" s="1"/>
  <c r="K143" i="7"/>
  <c r="L143" i="7" s="1"/>
  <c r="H143" i="7"/>
  <c r="I143" i="7" s="1"/>
  <c r="E143" i="7"/>
  <c r="F143" i="7" s="1"/>
  <c r="B143" i="7"/>
  <c r="C143" i="7" s="1"/>
  <c r="S142" i="7"/>
  <c r="T142" i="7" s="1"/>
  <c r="Q142" i="7"/>
  <c r="R142" i="7" s="1"/>
  <c r="O142" i="7"/>
  <c r="P142" i="7" s="1"/>
  <c r="M142" i="7"/>
  <c r="N142" i="7" s="1"/>
  <c r="K142" i="7"/>
  <c r="L142" i="7" s="1"/>
  <c r="H142" i="7"/>
  <c r="I142" i="7" s="1"/>
  <c r="E142" i="7"/>
  <c r="F142" i="7" s="1"/>
  <c r="B142" i="7"/>
  <c r="C142" i="7" s="1"/>
  <c r="S141" i="7"/>
  <c r="T141" i="7" s="1"/>
  <c r="Q141" i="7"/>
  <c r="R141" i="7" s="1"/>
  <c r="O141" i="7"/>
  <c r="P141" i="7" s="1"/>
  <c r="N141" i="7"/>
  <c r="M141" i="7"/>
  <c r="K141" i="7"/>
  <c r="L141" i="7" s="1"/>
  <c r="H141" i="7"/>
  <c r="I141" i="7" s="1"/>
  <c r="E141" i="7"/>
  <c r="F141" i="7" s="1"/>
  <c r="B141" i="7"/>
  <c r="C141" i="7" s="1"/>
  <c r="S140" i="7"/>
  <c r="T140" i="7" s="1"/>
  <c r="R140" i="7"/>
  <c r="Q140" i="7"/>
  <c r="O140" i="7"/>
  <c r="P140" i="7" s="1"/>
  <c r="M140" i="7"/>
  <c r="N140" i="7" s="1"/>
  <c r="K140" i="7"/>
  <c r="L140" i="7" s="1"/>
  <c r="H140" i="7"/>
  <c r="I140" i="7" s="1"/>
  <c r="E140" i="7"/>
  <c r="F140" i="7" s="1"/>
  <c r="C140" i="7"/>
  <c r="B140" i="7"/>
  <c r="S139" i="7"/>
  <c r="T139" i="7" s="1"/>
  <c r="Q139" i="7"/>
  <c r="R139" i="7" s="1"/>
  <c r="O139" i="7"/>
  <c r="P139" i="7" s="1"/>
  <c r="M139" i="7"/>
  <c r="N139" i="7" s="1"/>
  <c r="K139" i="7"/>
  <c r="L139" i="7" s="1"/>
  <c r="H139" i="7"/>
  <c r="I139" i="7" s="1"/>
  <c r="E139" i="7"/>
  <c r="F139" i="7" s="1"/>
  <c r="B139" i="7"/>
  <c r="C139" i="7" s="1"/>
  <c r="S138" i="7"/>
  <c r="T138" i="7" s="1"/>
  <c r="Q138" i="7"/>
  <c r="R138" i="7" s="1"/>
  <c r="O138" i="7"/>
  <c r="P138" i="7" s="1"/>
  <c r="N138" i="7"/>
  <c r="M138" i="7"/>
  <c r="K138" i="7"/>
  <c r="L138" i="7" s="1"/>
  <c r="H138" i="7"/>
  <c r="I138" i="7" s="1"/>
  <c r="E138" i="7"/>
  <c r="F138" i="7" s="1"/>
  <c r="B138" i="7"/>
  <c r="C138" i="7" s="1"/>
  <c r="S137" i="7"/>
  <c r="T137" i="7" s="1"/>
  <c r="Q137" i="7"/>
  <c r="R137" i="7" s="1"/>
  <c r="O137" i="7"/>
  <c r="P137" i="7" s="1"/>
  <c r="M137" i="7"/>
  <c r="N137" i="7" s="1"/>
  <c r="K137" i="7"/>
  <c r="L137" i="7" s="1"/>
  <c r="H137" i="7"/>
  <c r="I137" i="7" s="1"/>
  <c r="E137" i="7"/>
  <c r="F137" i="7" s="1"/>
  <c r="B137" i="7"/>
  <c r="C137" i="7" s="1"/>
  <c r="S136" i="7"/>
  <c r="T136" i="7" s="1"/>
  <c r="Q136" i="7"/>
  <c r="R136" i="7" s="1"/>
  <c r="O136" i="7"/>
  <c r="P136" i="7" s="1"/>
  <c r="M136" i="7"/>
  <c r="N136" i="7" s="1"/>
  <c r="K136" i="7"/>
  <c r="L136" i="7" s="1"/>
  <c r="H136" i="7"/>
  <c r="I136" i="7" s="1"/>
  <c r="E136" i="7"/>
  <c r="F136" i="7" s="1"/>
  <c r="B136" i="7"/>
  <c r="C136" i="7" s="1"/>
  <c r="S135" i="7"/>
  <c r="T135" i="7" s="1"/>
  <c r="Q135" i="7"/>
  <c r="R135" i="7" s="1"/>
  <c r="O135" i="7"/>
  <c r="P135" i="7" s="1"/>
  <c r="M135" i="7"/>
  <c r="N135" i="7" s="1"/>
  <c r="K135" i="7"/>
  <c r="L135" i="7" s="1"/>
  <c r="H135" i="7"/>
  <c r="I135" i="7" s="1"/>
  <c r="E135" i="7"/>
  <c r="F135" i="7" s="1"/>
  <c r="B135" i="7"/>
  <c r="C135" i="7" s="1"/>
  <c r="S134" i="7"/>
  <c r="T134" i="7" s="1"/>
  <c r="R134" i="7"/>
  <c r="Q134" i="7"/>
  <c r="O134" i="7"/>
  <c r="P134" i="7" s="1"/>
  <c r="M134" i="7"/>
  <c r="N134" i="7" s="1"/>
  <c r="K134" i="7"/>
  <c r="L134" i="7" s="1"/>
  <c r="H134" i="7"/>
  <c r="I134" i="7" s="1"/>
  <c r="E134" i="7"/>
  <c r="F134" i="7" s="1"/>
  <c r="B134" i="7"/>
  <c r="C134" i="7" s="1"/>
  <c r="S133" i="7"/>
  <c r="T133" i="7" s="1"/>
  <c r="Q133" i="7"/>
  <c r="R133" i="7" s="1"/>
  <c r="O133" i="7"/>
  <c r="P133" i="7" s="1"/>
  <c r="M133" i="7"/>
  <c r="N133" i="7" s="1"/>
  <c r="K133" i="7"/>
  <c r="L133" i="7" s="1"/>
  <c r="H133" i="7"/>
  <c r="I133" i="7" s="1"/>
  <c r="E133" i="7"/>
  <c r="F133" i="7" s="1"/>
  <c r="B133" i="7"/>
  <c r="C133" i="7" s="1"/>
  <c r="S132" i="7"/>
  <c r="T132" i="7" s="1"/>
  <c r="Q132" i="7"/>
  <c r="R132" i="7" s="1"/>
  <c r="O132" i="7"/>
  <c r="P132" i="7" s="1"/>
  <c r="N132" i="7"/>
  <c r="M132" i="7"/>
  <c r="K132" i="7"/>
  <c r="L132" i="7" s="1"/>
  <c r="H132" i="7"/>
  <c r="I132" i="7" s="1"/>
  <c r="E132" i="7"/>
  <c r="F132" i="7" s="1"/>
  <c r="B132" i="7"/>
  <c r="C132" i="7" s="1"/>
  <c r="S131" i="7"/>
  <c r="T131" i="7" s="1"/>
  <c r="R131" i="7"/>
  <c r="Q131" i="7"/>
  <c r="O131" i="7"/>
  <c r="P131" i="7" s="1"/>
  <c r="M131" i="7"/>
  <c r="N131" i="7" s="1"/>
  <c r="K131" i="7"/>
  <c r="L131" i="7" s="1"/>
  <c r="H131" i="7"/>
  <c r="I131" i="7" s="1"/>
  <c r="E131" i="7"/>
  <c r="F131" i="7" s="1"/>
  <c r="B131" i="7"/>
  <c r="C131" i="7" s="1"/>
  <c r="H130" i="7"/>
  <c r="I130" i="7" s="1"/>
  <c r="E130" i="7"/>
  <c r="F130" i="7" s="1"/>
  <c r="B130" i="7"/>
  <c r="C130" i="7" s="1"/>
  <c r="H129" i="7"/>
  <c r="I129" i="7" s="1"/>
  <c r="E129" i="7"/>
  <c r="F129" i="7" s="1"/>
  <c r="B129" i="7"/>
  <c r="C129" i="7" s="1"/>
  <c r="H128" i="7"/>
  <c r="I128" i="7" s="1"/>
  <c r="E128" i="7"/>
  <c r="F128" i="7" s="1"/>
  <c r="B128" i="7"/>
  <c r="C128" i="7" s="1"/>
  <c r="E127" i="7"/>
  <c r="F127" i="7" s="1"/>
  <c r="B127" i="7"/>
  <c r="C127" i="7" s="1"/>
  <c r="F126" i="7"/>
  <c r="E126" i="7"/>
  <c r="B126" i="7"/>
  <c r="C126" i="7" s="1"/>
  <c r="B125" i="7"/>
  <c r="C125" i="7" s="1"/>
  <c r="B124" i="7"/>
  <c r="C124" i="7" s="1"/>
  <c r="B123" i="7"/>
  <c r="C123" i="7" s="1"/>
  <c r="B122" i="7"/>
  <c r="C122" i="7" s="1"/>
  <c r="B121" i="7"/>
  <c r="C121" i="7" s="1"/>
  <c r="S251" i="4"/>
  <c r="T251" i="4" s="1"/>
  <c r="Q251" i="4"/>
  <c r="R251" i="4" s="1"/>
  <c r="O251" i="4"/>
  <c r="P251" i="4" s="1"/>
  <c r="M251" i="4"/>
  <c r="N251" i="4" s="1"/>
  <c r="K251" i="4"/>
  <c r="L251" i="4" s="1"/>
  <c r="H251" i="4"/>
  <c r="I251" i="4" s="1"/>
  <c r="E251" i="4"/>
  <c r="F251" i="4" s="1"/>
  <c r="B251" i="4"/>
  <c r="C251" i="4" s="1"/>
  <c r="S250" i="4"/>
  <c r="T250" i="4" s="1"/>
  <c r="Q250" i="4"/>
  <c r="R250" i="4" s="1"/>
  <c r="O250" i="4"/>
  <c r="P250" i="4" s="1"/>
  <c r="M250" i="4"/>
  <c r="N250" i="4" s="1"/>
  <c r="K250" i="4"/>
  <c r="L250" i="4" s="1"/>
  <c r="H250" i="4"/>
  <c r="I250" i="4" s="1"/>
  <c r="E250" i="4"/>
  <c r="F250" i="4" s="1"/>
  <c r="B250" i="4"/>
  <c r="C250" i="4" s="1"/>
  <c r="S249" i="4"/>
  <c r="T249" i="4" s="1"/>
  <c r="Q249" i="4"/>
  <c r="R249" i="4" s="1"/>
  <c r="P249" i="4"/>
  <c r="O249" i="4"/>
  <c r="M249" i="4"/>
  <c r="N249" i="4" s="1"/>
  <c r="K249" i="4"/>
  <c r="L249" i="4" s="1"/>
  <c r="H249" i="4"/>
  <c r="I249" i="4" s="1"/>
  <c r="F249" i="4"/>
  <c r="E249" i="4"/>
  <c r="B249" i="4"/>
  <c r="C249" i="4" s="1"/>
  <c r="S248" i="4"/>
  <c r="T248" i="4" s="1"/>
  <c r="Q248" i="4"/>
  <c r="R248" i="4" s="1"/>
  <c r="P248" i="4"/>
  <c r="O248" i="4"/>
  <c r="M248" i="4"/>
  <c r="N248" i="4" s="1"/>
  <c r="K248" i="4"/>
  <c r="L248" i="4" s="1"/>
  <c r="H248" i="4"/>
  <c r="I248" i="4" s="1"/>
  <c r="E248" i="4"/>
  <c r="F248" i="4" s="1"/>
  <c r="C248" i="4"/>
  <c r="B248" i="4"/>
  <c r="T247" i="4"/>
  <c r="S247" i="4"/>
  <c r="Q247" i="4"/>
  <c r="R247" i="4" s="1"/>
  <c r="O247" i="4"/>
  <c r="P247" i="4" s="1"/>
  <c r="N247" i="4"/>
  <c r="M247" i="4"/>
  <c r="K247" i="4"/>
  <c r="L247" i="4" s="1"/>
  <c r="H247" i="4"/>
  <c r="I247" i="4" s="1"/>
  <c r="E247" i="4"/>
  <c r="F247" i="4" s="1"/>
  <c r="B247" i="4"/>
  <c r="C247" i="4" s="1"/>
  <c r="T246" i="4"/>
  <c r="S246" i="4"/>
  <c r="Q246" i="4"/>
  <c r="R246" i="4" s="1"/>
  <c r="O246" i="4"/>
  <c r="P246" i="4" s="1"/>
  <c r="N246" i="4"/>
  <c r="M246" i="4"/>
  <c r="L246" i="4"/>
  <c r="K246" i="4"/>
  <c r="H246" i="4"/>
  <c r="I246" i="4" s="1"/>
  <c r="E246" i="4"/>
  <c r="F246" i="4" s="1"/>
  <c r="B246" i="4"/>
  <c r="C246" i="4" s="1"/>
  <c r="T245" i="4"/>
  <c r="S245" i="4"/>
  <c r="Q245" i="4"/>
  <c r="R245" i="4" s="1"/>
  <c r="O245" i="4"/>
  <c r="P245" i="4" s="1"/>
  <c r="M245" i="4"/>
  <c r="N245" i="4" s="1"/>
  <c r="L245" i="4"/>
  <c r="K245" i="4"/>
  <c r="H245" i="4"/>
  <c r="I245" i="4" s="1"/>
  <c r="E245" i="4"/>
  <c r="F245" i="4" s="1"/>
  <c r="B245" i="4"/>
  <c r="C245" i="4" s="1"/>
  <c r="T244" i="4"/>
  <c r="S244" i="4"/>
  <c r="Q244" i="4"/>
  <c r="R244" i="4" s="1"/>
  <c r="O244" i="4"/>
  <c r="P244" i="4" s="1"/>
  <c r="M244" i="4"/>
  <c r="N244" i="4" s="1"/>
  <c r="K244" i="4"/>
  <c r="L244" i="4" s="1"/>
  <c r="I244" i="4"/>
  <c r="H244" i="4"/>
  <c r="E244" i="4"/>
  <c r="F244" i="4" s="1"/>
  <c r="B244" i="4"/>
  <c r="C244" i="4" s="1"/>
  <c r="S243" i="4"/>
  <c r="T243" i="4" s="1"/>
  <c r="R243" i="4"/>
  <c r="Q243" i="4"/>
  <c r="P243" i="4"/>
  <c r="O243" i="4"/>
  <c r="M243" i="4"/>
  <c r="N243" i="4" s="1"/>
  <c r="K243" i="4"/>
  <c r="L243" i="4" s="1"/>
  <c r="H243" i="4"/>
  <c r="I243" i="4" s="1"/>
  <c r="E243" i="4"/>
  <c r="F243" i="4" s="1"/>
  <c r="B243" i="4"/>
  <c r="C243" i="4" s="1"/>
  <c r="S242" i="4"/>
  <c r="T242" i="4" s="1"/>
  <c r="Q242" i="4"/>
  <c r="R242" i="4" s="1"/>
  <c r="P242" i="4"/>
  <c r="O242" i="4"/>
  <c r="M242" i="4"/>
  <c r="N242" i="4" s="1"/>
  <c r="K242" i="4"/>
  <c r="L242" i="4" s="1"/>
  <c r="I242" i="4"/>
  <c r="H242" i="4"/>
  <c r="E242" i="4"/>
  <c r="F242" i="4" s="1"/>
  <c r="B242" i="4"/>
  <c r="C242" i="4" s="1"/>
  <c r="S241" i="4"/>
  <c r="T241" i="4" s="1"/>
  <c r="Q241" i="4"/>
  <c r="R241" i="4" s="1"/>
  <c r="O241" i="4"/>
  <c r="P241" i="4" s="1"/>
  <c r="M241" i="4"/>
  <c r="N241" i="4" s="1"/>
  <c r="K241" i="4"/>
  <c r="L241" i="4" s="1"/>
  <c r="I241" i="4"/>
  <c r="H241" i="4"/>
  <c r="E241" i="4"/>
  <c r="F241" i="4" s="1"/>
  <c r="B241" i="4"/>
  <c r="C241" i="4" s="1"/>
  <c r="S240" i="4"/>
  <c r="T240" i="4" s="1"/>
  <c r="Q240" i="4"/>
  <c r="R240" i="4" s="1"/>
  <c r="P240" i="4"/>
  <c r="O240" i="4"/>
  <c r="M240" i="4"/>
  <c r="N240" i="4" s="1"/>
  <c r="K240" i="4"/>
  <c r="L240" i="4" s="1"/>
  <c r="H240" i="4"/>
  <c r="I240" i="4" s="1"/>
  <c r="F240" i="4"/>
  <c r="E240" i="4"/>
  <c r="B240" i="4"/>
  <c r="C240" i="4" s="1"/>
  <c r="S239" i="4"/>
  <c r="T239" i="4" s="1"/>
  <c r="Q239" i="4"/>
  <c r="R239" i="4" s="1"/>
  <c r="O239" i="4"/>
  <c r="P239" i="4" s="1"/>
  <c r="M239" i="4"/>
  <c r="N239" i="4" s="1"/>
  <c r="K239" i="4"/>
  <c r="L239" i="4" s="1"/>
  <c r="H239" i="4"/>
  <c r="I239" i="4" s="1"/>
  <c r="E239" i="4"/>
  <c r="F239" i="4" s="1"/>
  <c r="C239" i="4"/>
  <c r="B239" i="4"/>
  <c r="S238" i="4"/>
  <c r="T238" i="4" s="1"/>
  <c r="Q238" i="4"/>
  <c r="R238" i="4" s="1"/>
  <c r="O238" i="4"/>
  <c r="P238" i="4" s="1"/>
  <c r="N238" i="4"/>
  <c r="M238" i="4"/>
  <c r="K238" i="4"/>
  <c r="L238" i="4" s="1"/>
  <c r="H238" i="4"/>
  <c r="I238" i="4" s="1"/>
  <c r="E238" i="4"/>
  <c r="F238" i="4" s="1"/>
  <c r="B238" i="4"/>
  <c r="C238" i="4" s="1"/>
  <c r="T237" i="4"/>
  <c r="S237" i="4"/>
  <c r="Q237" i="4"/>
  <c r="R237" i="4" s="1"/>
  <c r="O237" i="4"/>
  <c r="P237" i="4" s="1"/>
  <c r="M237" i="4"/>
  <c r="N237" i="4" s="1"/>
  <c r="L237" i="4"/>
  <c r="K237" i="4"/>
  <c r="H237" i="4"/>
  <c r="I237" i="4" s="1"/>
  <c r="E237" i="4"/>
  <c r="F237" i="4" s="1"/>
  <c r="B237" i="4"/>
  <c r="C237" i="4" s="1"/>
  <c r="T236" i="4"/>
  <c r="S236" i="4"/>
  <c r="Q236" i="4"/>
  <c r="R236" i="4" s="1"/>
  <c r="O236" i="4"/>
  <c r="P236" i="4" s="1"/>
  <c r="M236" i="4"/>
  <c r="N236" i="4" s="1"/>
  <c r="K236" i="4"/>
  <c r="L236" i="4" s="1"/>
  <c r="I236" i="4"/>
  <c r="H236" i="4"/>
  <c r="E236" i="4"/>
  <c r="F236" i="4" s="1"/>
  <c r="B236" i="4"/>
  <c r="C236" i="4" s="1"/>
  <c r="S235" i="4"/>
  <c r="T235" i="4" s="1"/>
  <c r="Q235" i="4"/>
  <c r="R235" i="4" s="1"/>
  <c r="O235" i="4"/>
  <c r="P235" i="4" s="1"/>
  <c r="M235" i="4"/>
  <c r="N235" i="4" s="1"/>
  <c r="K235" i="4"/>
  <c r="L235" i="4" s="1"/>
  <c r="H235" i="4"/>
  <c r="I235" i="4" s="1"/>
  <c r="E235" i="4"/>
  <c r="F235" i="4" s="1"/>
  <c r="B235" i="4"/>
  <c r="C235" i="4" s="1"/>
  <c r="S234" i="4"/>
  <c r="T234" i="4" s="1"/>
  <c r="Q234" i="4"/>
  <c r="R234" i="4" s="1"/>
  <c r="P234" i="4"/>
  <c r="O234" i="4"/>
  <c r="M234" i="4"/>
  <c r="N234" i="4" s="1"/>
  <c r="K234" i="4"/>
  <c r="L234" i="4" s="1"/>
  <c r="H234" i="4"/>
  <c r="I234" i="4" s="1"/>
  <c r="E234" i="4"/>
  <c r="F234" i="4" s="1"/>
  <c r="B234" i="4"/>
  <c r="C234" i="4" s="1"/>
  <c r="S233" i="4"/>
  <c r="T233" i="4" s="1"/>
  <c r="Q233" i="4"/>
  <c r="R233" i="4" s="1"/>
  <c r="P233" i="4"/>
  <c r="O233" i="4"/>
  <c r="M233" i="4"/>
  <c r="N233" i="4" s="1"/>
  <c r="L233" i="4"/>
  <c r="K233" i="4"/>
  <c r="H233" i="4"/>
  <c r="I233" i="4" s="1"/>
  <c r="E233" i="4"/>
  <c r="F233" i="4" s="1"/>
  <c r="C233" i="4"/>
  <c r="B233" i="4"/>
  <c r="S232" i="4"/>
  <c r="T232" i="4" s="1"/>
  <c r="Q232" i="4"/>
  <c r="R232" i="4" s="1"/>
  <c r="O232" i="4"/>
  <c r="P232" i="4" s="1"/>
  <c r="M232" i="4"/>
  <c r="N232" i="4" s="1"/>
  <c r="K232" i="4"/>
  <c r="L232" i="4" s="1"/>
  <c r="H232" i="4"/>
  <c r="I232" i="4" s="1"/>
  <c r="E232" i="4"/>
  <c r="F232" i="4" s="1"/>
  <c r="B232" i="4"/>
  <c r="C232" i="4" s="1"/>
  <c r="S231" i="4"/>
  <c r="T231" i="4" s="1"/>
  <c r="R231" i="4"/>
  <c r="Q231" i="4"/>
  <c r="P231" i="4"/>
  <c r="O231" i="4"/>
  <c r="N231" i="4"/>
  <c r="M231" i="4"/>
  <c r="L231" i="4"/>
  <c r="K231" i="4"/>
  <c r="H231" i="4"/>
  <c r="I231" i="4" s="1"/>
  <c r="E231" i="4"/>
  <c r="F231" i="4" s="1"/>
  <c r="B231" i="4"/>
  <c r="C231" i="4" s="1"/>
  <c r="S230" i="4"/>
  <c r="T230" i="4" s="1"/>
  <c r="Q230" i="4"/>
  <c r="R230" i="4" s="1"/>
  <c r="O230" i="4"/>
  <c r="P230" i="4" s="1"/>
  <c r="M230" i="4"/>
  <c r="N230" i="4" s="1"/>
  <c r="K230" i="4"/>
  <c r="L230" i="4" s="1"/>
  <c r="H230" i="4"/>
  <c r="I230" i="4" s="1"/>
  <c r="F230" i="4"/>
  <c r="E230" i="4"/>
  <c r="C230" i="4"/>
  <c r="B230" i="4"/>
  <c r="T229" i="4"/>
  <c r="S229" i="4"/>
  <c r="Q229" i="4"/>
  <c r="R229" i="4" s="1"/>
  <c r="O229" i="4"/>
  <c r="P229" i="4" s="1"/>
  <c r="N229" i="4"/>
  <c r="M229" i="4"/>
  <c r="K229" i="4"/>
  <c r="L229" i="4" s="1"/>
  <c r="H229" i="4"/>
  <c r="I229" i="4" s="1"/>
  <c r="E229" i="4"/>
  <c r="F229" i="4" s="1"/>
  <c r="B229" i="4"/>
  <c r="C229" i="4" s="1"/>
  <c r="T228" i="4"/>
  <c r="S228" i="4"/>
  <c r="Q228" i="4"/>
  <c r="R228" i="4" s="1"/>
  <c r="O228" i="4"/>
  <c r="P228" i="4" s="1"/>
  <c r="N228" i="4"/>
  <c r="M228" i="4"/>
  <c r="L228" i="4"/>
  <c r="K228" i="4"/>
  <c r="H228" i="4"/>
  <c r="I228" i="4" s="1"/>
  <c r="E228" i="4"/>
  <c r="F228" i="4" s="1"/>
  <c r="B228" i="4"/>
  <c r="C228" i="4" s="1"/>
  <c r="T227" i="4"/>
  <c r="S227" i="4"/>
  <c r="Q227" i="4"/>
  <c r="R227" i="4" s="1"/>
  <c r="O227" i="4"/>
  <c r="P227" i="4" s="1"/>
  <c r="M227" i="4"/>
  <c r="N227" i="4" s="1"/>
  <c r="K227" i="4"/>
  <c r="L227" i="4" s="1"/>
  <c r="I227" i="4"/>
  <c r="H227" i="4"/>
  <c r="E227" i="4"/>
  <c r="F227" i="4" s="1"/>
  <c r="B227" i="4"/>
  <c r="C227" i="4" s="1"/>
  <c r="T226" i="4"/>
  <c r="S226" i="4"/>
  <c r="Q226" i="4"/>
  <c r="R226" i="4" s="1"/>
  <c r="O226" i="4"/>
  <c r="P226" i="4" s="1"/>
  <c r="M226" i="4"/>
  <c r="N226" i="4" s="1"/>
  <c r="K226" i="4"/>
  <c r="L226" i="4" s="1"/>
  <c r="H226" i="4"/>
  <c r="I226" i="4" s="1"/>
  <c r="E226" i="4"/>
  <c r="F226" i="4" s="1"/>
  <c r="B226" i="4"/>
  <c r="C226" i="4" s="1"/>
  <c r="S225" i="4"/>
  <c r="T225" i="4" s="1"/>
  <c r="R225" i="4"/>
  <c r="Q225" i="4"/>
  <c r="P225" i="4"/>
  <c r="O225" i="4"/>
  <c r="M225" i="4"/>
  <c r="N225" i="4" s="1"/>
  <c r="K225" i="4"/>
  <c r="L225" i="4" s="1"/>
  <c r="H225" i="4"/>
  <c r="I225" i="4" s="1"/>
  <c r="E225" i="4"/>
  <c r="F225" i="4" s="1"/>
  <c r="B225" i="4"/>
  <c r="C225" i="4" s="1"/>
  <c r="S224" i="4"/>
  <c r="T224" i="4" s="1"/>
  <c r="Q224" i="4"/>
  <c r="R224" i="4" s="1"/>
  <c r="O224" i="4"/>
  <c r="P224" i="4" s="1"/>
  <c r="M224" i="4"/>
  <c r="N224" i="4" s="1"/>
  <c r="L224" i="4"/>
  <c r="K224" i="4"/>
  <c r="I224" i="4"/>
  <c r="H224" i="4"/>
  <c r="E224" i="4"/>
  <c r="F224" i="4" s="1"/>
  <c r="C224" i="4"/>
  <c r="B224" i="4"/>
  <c r="S223" i="4"/>
  <c r="T223" i="4" s="1"/>
  <c r="Q223" i="4"/>
  <c r="R223" i="4" s="1"/>
  <c r="O223" i="4"/>
  <c r="P223" i="4" s="1"/>
  <c r="M223" i="4"/>
  <c r="N223" i="4" s="1"/>
  <c r="K223" i="4"/>
  <c r="L223" i="4" s="1"/>
  <c r="H223" i="4"/>
  <c r="I223" i="4" s="1"/>
  <c r="E223" i="4"/>
  <c r="F223" i="4" s="1"/>
  <c r="B223" i="4"/>
  <c r="C223" i="4" s="1"/>
  <c r="S222" i="4"/>
  <c r="T222" i="4" s="1"/>
  <c r="R222" i="4"/>
  <c r="Q222" i="4"/>
  <c r="O222" i="4"/>
  <c r="P222" i="4" s="1"/>
  <c r="M222" i="4"/>
  <c r="N222" i="4" s="1"/>
  <c r="L222" i="4"/>
  <c r="K222" i="4"/>
  <c r="H222" i="4"/>
  <c r="I222" i="4" s="1"/>
  <c r="F222" i="4"/>
  <c r="E222" i="4"/>
  <c r="B222" i="4"/>
  <c r="C222" i="4" s="1"/>
  <c r="S221" i="4"/>
  <c r="T221" i="4" s="1"/>
  <c r="Q221" i="4"/>
  <c r="R221" i="4" s="1"/>
  <c r="O221" i="4"/>
  <c r="P221" i="4" s="1"/>
  <c r="M221" i="4"/>
  <c r="N221" i="4" s="1"/>
  <c r="K221" i="4"/>
  <c r="L221" i="4" s="1"/>
  <c r="H221" i="4"/>
  <c r="I221" i="4" s="1"/>
  <c r="F221" i="4"/>
  <c r="E221" i="4"/>
  <c r="B221" i="4"/>
  <c r="C221" i="4" s="1"/>
  <c r="S220" i="4"/>
  <c r="T220" i="4" s="1"/>
  <c r="Q220" i="4"/>
  <c r="R220" i="4" s="1"/>
  <c r="O220" i="4"/>
  <c r="P220" i="4" s="1"/>
  <c r="M220" i="4"/>
  <c r="N220" i="4" s="1"/>
  <c r="K220" i="4"/>
  <c r="L220" i="4" s="1"/>
  <c r="H220" i="4"/>
  <c r="I220" i="4" s="1"/>
  <c r="E220" i="4"/>
  <c r="F220" i="4" s="1"/>
  <c r="B220" i="4"/>
  <c r="C220" i="4" s="1"/>
  <c r="S219" i="4"/>
  <c r="T219" i="4" s="1"/>
  <c r="Q219" i="4"/>
  <c r="R219" i="4" s="1"/>
  <c r="O219" i="4"/>
  <c r="P219" i="4" s="1"/>
  <c r="N219" i="4"/>
  <c r="M219" i="4"/>
  <c r="K219" i="4"/>
  <c r="L219" i="4" s="1"/>
  <c r="H219" i="4"/>
  <c r="I219" i="4" s="1"/>
  <c r="E219" i="4"/>
  <c r="F219" i="4" s="1"/>
  <c r="B219" i="4"/>
  <c r="C219" i="4" s="1"/>
  <c r="T218" i="4"/>
  <c r="S218" i="4"/>
  <c r="Q218" i="4"/>
  <c r="R218" i="4" s="1"/>
  <c r="O218" i="4"/>
  <c r="P218" i="4" s="1"/>
  <c r="M218" i="4"/>
  <c r="N218" i="4" s="1"/>
  <c r="L218" i="4"/>
  <c r="K218" i="4"/>
  <c r="H218" i="4"/>
  <c r="I218" i="4" s="1"/>
  <c r="E218" i="4"/>
  <c r="F218" i="4" s="1"/>
  <c r="B218" i="4"/>
  <c r="C218" i="4" s="1"/>
  <c r="T217" i="4"/>
  <c r="S217" i="4"/>
  <c r="Q217" i="4"/>
  <c r="R217" i="4" s="1"/>
  <c r="P217" i="4"/>
  <c r="O217" i="4"/>
  <c r="M217" i="4"/>
  <c r="N217" i="4" s="1"/>
  <c r="K217" i="4"/>
  <c r="L217" i="4" s="1"/>
  <c r="I217" i="4"/>
  <c r="H217" i="4"/>
  <c r="E217" i="4"/>
  <c r="F217" i="4" s="1"/>
  <c r="B217" i="4"/>
  <c r="C217" i="4" s="1"/>
  <c r="T216" i="4"/>
  <c r="S216" i="4"/>
  <c r="R216" i="4"/>
  <c r="Q216" i="4"/>
  <c r="P216" i="4"/>
  <c r="O216" i="4"/>
  <c r="M216" i="4"/>
  <c r="N216" i="4" s="1"/>
  <c r="K216" i="4"/>
  <c r="L216" i="4" s="1"/>
  <c r="H216" i="4"/>
  <c r="I216" i="4" s="1"/>
  <c r="E216" i="4"/>
  <c r="F216" i="4" s="1"/>
  <c r="B216" i="4"/>
  <c r="C216" i="4" s="1"/>
  <c r="S215" i="4"/>
  <c r="T215" i="4" s="1"/>
  <c r="Q215" i="4"/>
  <c r="R215" i="4" s="1"/>
  <c r="P215" i="4"/>
  <c r="O215" i="4"/>
  <c r="M215" i="4"/>
  <c r="N215" i="4" s="1"/>
  <c r="L215" i="4"/>
  <c r="K215" i="4"/>
  <c r="I215" i="4"/>
  <c r="H215" i="4"/>
  <c r="F215" i="4"/>
  <c r="E215" i="4"/>
  <c r="B215" i="4"/>
  <c r="C215" i="4" s="1"/>
  <c r="S214" i="4"/>
  <c r="T214" i="4" s="1"/>
  <c r="Q214" i="4"/>
  <c r="R214" i="4" s="1"/>
  <c r="O214" i="4"/>
  <c r="P214" i="4" s="1"/>
  <c r="M214" i="4"/>
  <c r="N214" i="4" s="1"/>
  <c r="K214" i="4"/>
  <c r="L214" i="4" s="1"/>
  <c r="H214" i="4"/>
  <c r="I214" i="4" s="1"/>
  <c r="E214" i="4"/>
  <c r="F214" i="4" s="1"/>
  <c r="B214" i="4"/>
  <c r="C214" i="4" s="1"/>
  <c r="S213" i="4"/>
  <c r="T213" i="4" s="1"/>
  <c r="Q213" i="4"/>
  <c r="R213" i="4" s="1"/>
  <c r="O213" i="4"/>
  <c r="P213" i="4" s="1"/>
  <c r="N213" i="4"/>
  <c r="M213" i="4"/>
  <c r="L213" i="4"/>
  <c r="K213" i="4"/>
  <c r="H213" i="4"/>
  <c r="I213" i="4" s="1"/>
  <c r="E213" i="4"/>
  <c r="F213" i="4" s="1"/>
  <c r="C213" i="4"/>
  <c r="B213" i="4"/>
  <c r="S212" i="4"/>
  <c r="T212" i="4" s="1"/>
  <c r="Q212" i="4"/>
  <c r="R212" i="4" s="1"/>
  <c r="O212" i="4"/>
  <c r="P212" i="4" s="1"/>
  <c r="M212" i="4"/>
  <c r="N212" i="4" s="1"/>
  <c r="K212" i="4"/>
  <c r="L212" i="4" s="1"/>
  <c r="H212" i="4"/>
  <c r="I212" i="4" s="1"/>
  <c r="E212" i="4"/>
  <c r="F212" i="4" s="1"/>
  <c r="B212" i="4"/>
  <c r="C212" i="4" s="1"/>
  <c r="S211" i="4"/>
  <c r="T211" i="4" s="1"/>
  <c r="Q211" i="4"/>
  <c r="R211" i="4" s="1"/>
  <c r="O211" i="4"/>
  <c r="P211" i="4" s="1"/>
  <c r="M211" i="4"/>
  <c r="N211" i="4" s="1"/>
  <c r="K211" i="4"/>
  <c r="L211" i="4" s="1"/>
  <c r="H211" i="4"/>
  <c r="I211" i="4" s="1"/>
  <c r="F211" i="4"/>
  <c r="E211" i="4"/>
  <c r="B211" i="4"/>
  <c r="C211" i="4" s="1"/>
  <c r="S210" i="4"/>
  <c r="T210" i="4" s="1"/>
  <c r="Q210" i="4"/>
  <c r="R210" i="4" s="1"/>
  <c r="O210" i="4"/>
  <c r="P210" i="4" s="1"/>
  <c r="M210" i="4"/>
  <c r="N210" i="4" s="1"/>
  <c r="K210" i="4"/>
  <c r="L210" i="4" s="1"/>
  <c r="H210" i="4"/>
  <c r="I210" i="4" s="1"/>
  <c r="E210" i="4"/>
  <c r="F210" i="4" s="1"/>
  <c r="B210" i="4"/>
  <c r="C210" i="4" s="1"/>
  <c r="S209" i="4"/>
  <c r="T209" i="4" s="1"/>
  <c r="Q209" i="4"/>
  <c r="R209" i="4" s="1"/>
  <c r="O209" i="4"/>
  <c r="P209" i="4" s="1"/>
  <c r="M209" i="4"/>
  <c r="N209" i="4" s="1"/>
  <c r="K209" i="4"/>
  <c r="L209" i="4" s="1"/>
  <c r="H209" i="4"/>
  <c r="I209" i="4" s="1"/>
  <c r="E209" i="4"/>
  <c r="F209" i="4" s="1"/>
  <c r="B209" i="4"/>
  <c r="C209" i="4" s="1"/>
  <c r="S208" i="4"/>
  <c r="T208" i="4" s="1"/>
  <c r="Q208" i="4"/>
  <c r="R208" i="4" s="1"/>
  <c r="O208" i="4"/>
  <c r="P208" i="4" s="1"/>
  <c r="M208" i="4"/>
  <c r="N208" i="4" s="1"/>
  <c r="K208" i="4"/>
  <c r="L208" i="4" s="1"/>
  <c r="H208" i="4"/>
  <c r="I208" i="4" s="1"/>
  <c r="E208" i="4"/>
  <c r="F208" i="4" s="1"/>
  <c r="B208" i="4"/>
  <c r="C208" i="4" s="1"/>
  <c r="T207" i="4"/>
  <c r="S207" i="4"/>
  <c r="R207" i="4"/>
  <c r="Q207" i="4"/>
  <c r="O207" i="4"/>
  <c r="P207" i="4" s="1"/>
  <c r="M207" i="4"/>
  <c r="N207" i="4" s="1"/>
  <c r="K207" i="4"/>
  <c r="L207" i="4" s="1"/>
  <c r="H207" i="4"/>
  <c r="I207" i="4" s="1"/>
  <c r="E207" i="4"/>
  <c r="F207" i="4" s="1"/>
  <c r="C207" i="4"/>
  <c r="B207" i="4"/>
  <c r="S206" i="4"/>
  <c r="T206" i="4" s="1"/>
  <c r="Q206" i="4"/>
  <c r="R206" i="4" s="1"/>
  <c r="P206" i="4"/>
  <c r="O206" i="4"/>
  <c r="M206" i="4"/>
  <c r="N206" i="4" s="1"/>
  <c r="L206" i="4"/>
  <c r="K206" i="4"/>
  <c r="H206" i="4"/>
  <c r="I206" i="4" s="1"/>
  <c r="E206" i="4"/>
  <c r="F206" i="4" s="1"/>
  <c r="C206" i="4"/>
  <c r="B206" i="4"/>
  <c r="S205" i="4"/>
  <c r="T205" i="4" s="1"/>
  <c r="Q205" i="4"/>
  <c r="R205" i="4" s="1"/>
  <c r="O205" i="4"/>
  <c r="P205" i="4" s="1"/>
  <c r="M205" i="4"/>
  <c r="N205" i="4" s="1"/>
  <c r="K205" i="4"/>
  <c r="L205" i="4" s="1"/>
  <c r="H205" i="4"/>
  <c r="I205" i="4" s="1"/>
  <c r="E205" i="4"/>
  <c r="F205" i="4" s="1"/>
  <c r="B205" i="4"/>
  <c r="C205" i="4" s="1"/>
  <c r="S204" i="4"/>
  <c r="T204" i="4" s="1"/>
  <c r="Q204" i="4"/>
  <c r="R204" i="4" s="1"/>
  <c r="P204" i="4"/>
  <c r="O204" i="4"/>
  <c r="M204" i="4"/>
  <c r="N204" i="4" s="1"/>
  <c r="K204" i="4"/>
  <c r="L204" i="4" s="1"/>
  <c r="H204" i="4"/>
  <c r="I204" i="4" s="1"/>
  <c r="F204" i="4"/>
  <c r="E204" i="4"/>
  <c r="B204" i="4"/>
  <c r="C204" i="4" s="1"/>
  <c r="S203" i="4"/>
  <c r="T203" i="4" s="1"/>
  <c r="R203" i="4"/>
  <c r="Q203" i="4"/>
  <c r="O203" i="4"/>
  <c r="P203" i="4" s="1"/>
  <c r="M203" i="4"/>
  <c r="N203" i="4" s="1"/>
  <c r="K203" i="4"/>
  <c r="L203" i="4" s="1"/>
  <c r="H203" i="4"/>
  <c r="I203" i="4" s="1"/>
  <c r="E203" i="4"/>
  <c r="F203" i="4" s="1"/>
  <c r="B203" i="4"/>
  <c r="C203" i="4" s="1"/>
  <c r="S202" i="4"/>
  <c r="T202" i="4" s="1"/>
  <c r="Q202" i="4"/>
  <c r="R202" i="4" s="1"/>
  <c r="O202" i="4"/>
  <c r="P202" i="4" s="1"/>
  <c r="N202" i="4"/>
  <c r="M202" i="4"/>
  <c r="K202" i="4"/>
  <c r="L202" i="4" s="1"/>
  <c r="H202" i="4"/>
  <c r="I202" i="4" s="1"/>
  <c r="E202" i="4"/>
  <c r="F202" i="4" s="1"/>
  <c r="B202" i="4"/>
  <c r="C202" i="4" s="1"/>
  <c r="T201" i="4"/>
  <c r="S201" i="4"/>
  <c r="Q201" i="4"/>
  <c r="R201" i="4" s="1"/>
  <c r="O201" i="4"/>
  <c r="P201" i="4" s="1"/>
  <c r="M201" i="4"/>
  <c r="N201" i="4" s="1"/>
  <c r="K201" i="4"/>
  <c r="L201" i="4" s="1"/>
  <c r="H201" i="4"/>
  <c r="I201" i="4" s="1"/>
  <c r="E201" i="4"/>
  <c r="F201" i="4" s="1"/>
  <c r="B201" i="4"/>
  <c r="C201" i="4" s="1"/>
  <c r="S200" i="4"/>
  <c r="T200" i="4" s="1"/>
  <c r="R200" i="4"/>
  <c r="Q200" i="4"/>
  <c r="O200" i="4"/>
  <c r="P200" i="4" s="1"/>
  <c r="M200" i="4"/>
  <c r="N200" i="4" s="1"/>
  <c r="K200" i="4"/>
  <c r="L200" i="4" s="1"/>
  <c r="I200" i="4"/>
  <c r="H200" i="4"/>
  <c r="E200" i="4"/>
  <c r="F200" i="4" s="1"/>
  <c r="B200" i="4"/>
  <c r="C200" i="4" s="1"/>
  <c r="S199" i="4"/>
  <c r="T199" i="4" s="1"/>
  <c r="Q199" i="4"/>
  <c r="R199" i="4" s="1"/>
  <c r="P199" i="4"/>
  <c r="O199" i="4"/>
  <c r="M199" i="4"/>
  <c r="N199" i="4" s="1"/>
  <c r="K199" i="4"/>
  <c r="L199" i="4" s="1"/>
  <c r="I199" i="4"/>
  <c r="H199" i="4"/>
  <c r="F199" i="4"/>
  <c r="E199" i="4"/>
  <c r="B199" i="4"/>
  <c r="C199" i="4" s="1"/>
  <c r="S198" i="4"/>
  <c r="T198" i="4" s="1"/>
  <c r="Q198" i="4"/>
  <c r="R198" i="4" s="1"/>
  <c r="P198" i="4"/>
  <c r="O198" i="4"/>
  <c r="M198" i="4"/>
  <c r="N198" i="4" s="1"/>
  <c r="K198" i="4"/>
  <c r="L198" i="4" s="1"/>
  <c r="H198" i="4"/>
  <c r="I198" i="4" s="1"/>
  <c r="E198" i="4"/>
  <c r="F198" i="4" s="1"/>
  <c r="B198" i="4"/>
  <c r="C198" i="4" s="1"/>
  <c r="S197" i="4"/>
  <c r="T197" i="4" s="1"/>
  <c r="Q197" i="4"/>
  <c r="R197" i="4" s="1"/>
  <c r="O197" i="4"/>
  <c r="P197" i="4" s="1"/>
  <c r="M197" i="4"/>
  <c r="N197" i="4" s="1"/>
  <c r="L197" i="4"/>
  <c r="K197" i="4"/>
  <c r="H197" i="4"/>
  <c r="I197" i="4" s="1"/>
  <c r="E197" i="4"/>
  <c r="F197" i="4" s="1"/>
  <c r="C197" i="4"/>
  <c r="B197" i="4"/>
  <c r="S196" i="4"/>
  <c r="T196" i="4" s="1"/>
  <c r="Q196" i="4"/>
  <c r="R196" i="4" s="1"/>
  <c r="O196" i="4"/>
  <c r="P196" i="4" s="1"/>
  <c r="M196" i="4"/>
  <c r="N196" i="4" s="1"/>
  <c r="L196" i="4"/>
  <c r="K196" i="4"/>
  <c r="H196" i="4"/>
  <c r="I196" i="4" s="1"/>
  <c r="E196" i="4"/>
  <c r="F196" i="4" s="1"/>
  <c r="B196" i="4"/>
  <c r="C196" i="4" s="1"/>
  <c r="S195" i="4"/>
  <c r="T195" i="4" s="1"/>
  <c r="R195" i="4"/>
  <c r="Q195" i="4"/>
  <c r="P195" i="4"/>
  <c r="O195" i="4"/>
  <c r="M195" i="4"/>
  <c r="N195" i="4" s="1"/>
  <c r="L195" i="4"/>
  <c r="K195" i="4"/>
  <c r="H195" i="4"/>
  <c r="I195" i="4" s="1"/>
  <c r="E195" i="4"/>
  <c r="F195" i="4" s="1"/>
  <c r="C195" i="4"/>
  <c r="B195" i="4"/>
  <c r="S194" i="4"/>
  <c r="T194" i="4" s="1"/>
  <c r="R194" i="4"/>
  <c r="Q194" i="4"/>
  <c r="O194" i="4"/>
  <c r="P194" i="4" s="1"/>
  <c r="M194" i="4"/>
  <c r="N194" i="4" s="1"/>
  <c r="K194" i="4"/>
  <c r="L194" i="4" s="1"/>
  <c r="H194" i="4"/>
  <c r="I194" i="4" s="1"/>
  <c r="E194" i="4"/>
  <c r="F194" i="4" s="1"/>
  <c r="C194" i="4"/>
  <c r="B194" i="4"/>
  <c r="S193" i="4"/>
  <c r="T193" i="4" s="1"/>
  <c r="Q193" i="4"/>
  <c r="R193" i="4" s="1"/>
  <c r="O193" i="4"/>
  <c r="P193" i="4" s="1"/>
  <c r="N193" i="4"/>
  <c r="M193" i="4"/>
  <c r="K193" i="4"/>
  <c r="L193" i="4" s="1"/>
  <c r="H193" i="4"/>
  <c r="I193" i="4" s="1"/>
  <c r="E193" i="4"/>
  <c r="F193" i="4" s="1"/>
  <c r="B193" i="4"/>
  <c r="C193" i="4" s="1"/>
  <c r="T192" i="4"/>
  <c r="S192" i="4"/>
  <c r="Q192" i="4"/>
  <c r="R192" i="4" s="1"/>
  <c r="O192" i="4"/>
  <c r="P192" i="4" s="1"/>
  <c r="M192" i="4"/>
  <c r="N192" i="4" s="1"/>
  <c r="K192" i="4"/>
  <c r="L192" i="4" s="1"/>
  <c r="H192" i="4"/>
  <c r="I192" i="4" s="1"/>
  <c r="E192" i="4"/>
  <c r="F192" i="4" s="1"/>
  <c r="B192" i="4"/>
  <c r="C192" i="4" s="1"/>
  <c r="S191" i="4"/>
  <c r="T191" i="4" s="1"/>
  <c r="R191" i="4"/>
  <c r="Q191" i="4"/>
  <c r="O191" i="4"/>
  <c r="P191" i="4" s="1"/>
  <c r="M191" i="4"/>
  <c r="N191" i="4" s="1"/>
  <c r="K191" i="4"/>
  <c r="L191" i="4" s="1"/>
  <c r="H191" i="4"/>
  <c r="I191" i="4" s="1"/>
  <c r="E191" i="4"/>
  <c r="F191" i="4" s="1"/>
  <c r="B191" i="4"/>
  <c r="C191" i="4" s="1"/>
  <c r="T190" i="4"/>
  <c r="S190" i="4"/>
  <c r="Q190" i="4"/>
  <c r="R190" i="4" s="1"/>
  <c r="P190" i="4"/>
  <c r="O190" i="4"/>
  <c r="M190" i="4"/>
  <c r="N190" i="4" s="1"/>
  <c r="K190" i="4"/>
  <c r="L190" i="4" s="1"/>
  <c r="H190" i="4"/>
  <c r="I190" i="4" s="1"/>
  <c r="F190" i="4"/>
  <c r="E190" i="4"/>
  <c r="B190" i="4"/>
  <c r="C190" i="4" s="1"/>
  <c r="S189" i="4"/>
  <c r="T189" i="4" s="1"/>
  <c r="R189" i="4"/>
  <c r="Q189" i="4"/>
  <c r="O189" i="4"/>
  <c r="P189" i="4" s="1"/>
  <c r="M189" i="4"/>
  <c r="N189" i="4" s="1"/>
  <c r="K189" i="4"/>
  <c r="L189" i="4" s="1"/>
  <c r="H189" i="4"/>
  <c r="I189" i="4" s="1"/>
  <c r="E189" i="4"/>
  <c r="F189" i="4" s="1"/>
  <c r="B189" i="4"/>
  <c r="C189" i="4" s="1"/>
  <c r="T188" i="4"/>
  <c r="S188" i="4"/>
  <c r="Q188" i="4"/>
  <c r="R188" i="4" s="1"/>
  <c r="P188" i="4"/>
  <c r="O188" i="4"/>
  <c r="M188" i="4"/>
  <c r="N188" i="4" s="1"/>
  <c r="L188" i="4"/>
  <c r="K188" i="4"/>
  <c r="H188" i="4"/>
  <c r="I188" i="4" s="1"/>
  <c r="E188" i="4"/>
  <c r="F188" i="4" s="1"/>
  <c r="C188" i="4"/>
  <c r="B188" i="4"/>
  <c r="S187" i="4"/>
  <c r="T187" i="4" s="1"/>
  <c r="Q187" i="4"/>
  <c r="R187" i="4" s="1"/>
  <c r="P187" i="4"/>
  <c r="O187" i="4"/>
  <c r="M187" i="4"/>
  <c r="N187" i="4" s="1"/>
  <c r="K187" i="4"/>
  <c r="L187" i="4" s="1"/>
  <c r="I187" i="4"/>
  <c r="H187" i="4"/>
  <c r="E187" i="4"/>
  <c r="F187" i="4" s="1"/>
  <c r="B187" i="4"/>
  <c r="C187" i="4" s="1"/>
  <c r="T186" i="4"/>
  <c r="S186" i="4"/>
  <c r="R186" i="4"/>
  <c r="Q186" i="4"/>
  <c r="O186" i="4"/>
  <c r="P186" i="4" s="1"/>
  <c r="N186" i="4"/>
  <c r="M186" i="4"/>
  <c r="K186" i="4"/>
  <c r="L186" i="4" s="1"/>
  <c r="H186" i="4"/>
  <c r="I186" i="4" s="1"/>
  <c r="E186" i="4"/>
  <c r="F186" i="4" s="1"/>
  <c r="C186" i="4"/>
  <c r="B186" i="4"/>
  <c r="S185" i="4"/>
  <c r="T185" i="4" s="1"/>
  <c r="Q185" i="4"/>
  <c r="R185" i="4" s="1"/>
  <c r="O185" i="4"/>
  <c r="P185" i="4" s="1"/>
  <c r="M185" i="4"/>
  <c r="N185" i="4" s="1"/>
  <c r="K185" i="4"/>
  <c r="L185" i="4" s="1"/>
  <c r="H185" i="4"/>
  <c r="I185" i="4" s="1"/>
  <c r="F185" i="4"/>
  <c r="E185" i="4"/>
  <c r="B185" i="4"/>
  <c r="C185" i="4" s="1"/>
  <c r="S184" i="4"/>
  <c r="T184" i="4" s="1"/>
  <c r="Q184" i="4"/>
  <c r="R184" i="4" s="1"/>
  <c r="P184" i="4"/>
  <c r="O184" i="4"/>
  <c r="M184" i="4"/>
  <c r="N184" i="4" s="1"/>
  <c r="L184" i="4"/>
  <c r="K184" i="4"/>
  <c r="H184" i="4"/>
  <c r="I184" i="4" s="1"/>
  <c r="E184" i="4"/>
  <c r="F184" i="4" s="1"/>
  <c r="B184" i="4"/>
  <c r="C184" i="4" s="1"/>
  <c r="T183" i="4"/>
  <c r="S183" i="4"/>
  <c r="Q183" i="4"/>
  <c r="R183" i="4" s="1"/>
  <c r="O183" i="4"/>
  <c r="P183" i="4" s="1"/>
  <c r="N183" i="4"/>
  <c r="M183" i="4"/>
  <c r="K183" i="4"/>
  <c r="L183" i="4" s="1"/>
  <c r="H183" i="4"/>
  <c r="I183" i="4" s="1"/>
  <c r="E183" i="4"/>
  <c r="F183" i="4" s="1"/>
  <c r="B183" i="4"/>
  <c r="C183" i="4" s="1"/>
  <c r="S182" i="4"/>
  <c r="T182" i="4" s="1"/>
  <c r="R182" i="4"/>
  <c r="Q182" i="4"/>
  <c r="O182" i="4"/>
  <c r="P182" i="4" s="1"/>
  <c r="M182" i="4"/>
  <c r="N182" i="4" s="1"/>
  <c r="L182" i="4"/>
  <c r="K182" i="4"/>
  <c r="I182" i="4"/>
  <c r="H182" i="4"/>
  <c r="E182" i="4"/>
  <c r="F182" i="4" s="1"/>
  <c r="C182" i="4"/>
  <c r="B182" i="4"/>
  <c r="S181" i="4"/>
  <c r="T181" i="4" s="1"/>
  <c r="Q181" i="4"/>
  <c r="R181" i="4" s="1"/>
  <c r="O181" i="4"/>
  <c r="P181" i="4" s="1"/>
  <c r="N181" i="4"/>
  <c r="M181" i="4"/>
  <c r="K181" i="4"/>
  <c r="L181" i="4" s="1"/>
  <c r="H181" i="4"/>
  <c r="I181" i="4" s="1"/>
  <c r="E181" i="4"/>
  <c r="F181" i="4" s="1"/>
  <c r="B181" i="4"/>
  <c r="C181" i="4" s="1"/>
  <c r="S180" i="4"/>
  <c r="T180" i="4" s="1"/>
  <c r="Q180" i="4"/>
  <c r="R180" i="4" s="1"/>
  <c r="P180" i="4"/>
  <c r="O180" i="4"/>
  <c r="M180" i="4"/>
  <c r="N180" i="4" s="1"/>
  <c r="K180" i="4"/>
  <c r="L180" i="4" s="1"/>
  <c r="H180" i="4"/>
  <c r="I180" i="4" s="1"/>
  <c r="F180" i="4"/>
  <c r="E180" i="4"/>
  <c r="B180" i="4"/>
  <c r="C180" i="4" s="1"/>
  <c r="T179" i="4"/>
  <c r="S179" i="4"/>
  <c r="R179" i="4"/>
  <c r="Q179" i="4"/>
  <c r="O179" i="4"/>
  <c r="P179" i="4" s="1"/>
  <c r="M179" i="4"/>
  <c r="N179" i="4" s="1"/>
  <c r="L179" i="4"/>
  <c r="K179" i="4"/>
  <c r="H179" i="4"/>
  <c r="I179" i="4" s="1"/>
  <c r="E179" i="4"/>
  <c r="F179" i="4" s="1"/>
  <c r="C179" i="4"/>
  <c r="B179" i="4"/>
  <c r="S178" i="4"/>
  <c r="T178" i="4" s="1"/>
  <c r="Q178" i="4"/>
  <c r="R178" i="4" s="1"/>
  <c r="P178" i="4"/>
  <c r="O178" i="4"/>
  <c r="M178" i="4"/>
  <c r="N178" i="4" s="1"/>
  <c r="K178" i="4"/>
  <c r="L178" i="4" s="1"/>
  <c r="I178" i="4"/>
  <c r="H178" i="4"/>
  <c r="E178" i="4"/>
  <c r="F178" i="4" s="1"/>
  <c r="B178" i="4"/>
  <c r="C178" i="4" s="1"/>
  <c r="T177" i="4"/>
  <c r="S177" i="4"/>
  <c r="Q177" i="4"/>
  <c r="R177" i="4" s="1"/>
  <c r="O177" i="4"/>
  <c r="P177" i="4" s="1"/>
  <c r="N177" i="4"/>
  <c r="M177" i="4"/>
  <c r="K177" i="4"/>
  <c r="L177" i="4" s="1"/>
  <c r="I177" i="4"/>
  <c r="H177" i="4"/>
  <c r="E177" i="4"/>
  <c r="F177" i="4" s="1"/>
  <c r="B177" i="4"/>
  <c r="C177" i="4" s="1"/>
  <c r="S176" i="4"/>
  <c r="T176" i="4" s="1"/>
  <c r="Q176" i="4"/>
  <c r="R176" i="4" s="1"/>
  <c r="O176" i="4"/>
  <c r="P176" i="4" s="1"/>
  <c r="M176" i="4"/>
  <c r="N176" i="4" s="1"/>
  <c r="L176" i="4"/>
  <c r="K176" i="4"/>
  <c r="I176" i="4"/>
  <c r="H176" i="4"/>
  <c r="E176" i="4"/>
  <c r="F176" i="4" s="1"/>
  <c r="C176" i="4"/>
  <c r="B176" i="4"/>
  <c r="S175" i="4"/>
  <c r="T175" i="4" s="1"/>
  <c r="Q175" i="4"/>
  <c r="R175" i="4" s="1"/>
  <c r="P175" i="4"/>
  <c r="O175" i="4"/>
  <c r="M175" i="4"/>
  <c r="N175" i="4" s="1"/>
  <c r="K175" i="4"/>
  <c r="L175" i="4" s="1"/>
  <c r="H175" i="4"/>
  <c r="I175" i="4" s="1"/>
  <c r="E175" i="4"/>
  <c r="F175" i="4" s="1"/>
  <c r="B175" i="4"/>
  <c r="C175" i="4" s="1"/>
  <c r="S174" i="4"/>
  <c r="T174" i="4" s="1"/>
  <c r="R174" i="4"/>
  <c r="Q174" i="4"/>
  <c r="P174" i="4"/>
  <c r="O174" i="4"/>
  <c r="N174" i="4"/>
  <c r="M174" i="4"/>
  <c r="K174" i="4"/>
  <c r="L174" i="4" s="1"/>
  <c r="I174" i="4"/>
  <c r="H174" i="4"/>
  <c r="E174" i="4"/>
  <c r="F174" i="4" s="1"/>
  <c r="B174" i="4"/>
  <c r="C174" i="4" s="1"/>
  <c r="T173" i="4"/>
  <c r="S173" i="4"/>
  <c r="Q173" i="4"/>
  <c r="R173" i="4" s="1"/>
  <c r="O173" i="4"/>
  <c r="P173" i="4" s="1"/>
  <c r="M173" i="4"/>
  <c r="N173" i="4" s="1"/>
  <c r="L173" i="4"/>
  <c r="K173" i="4"/>
  <c r="H173" i="4"/>
  <c r="I173" i="4" s="1"/>
  <c r="E173" i="4"/>
  <c r="F173" i="4" s="1"/>
  <c r="C173" i="4"/>
  <c r="B173" i="4"/>
  <c r="S172" i="4"/>
  <c r="T172" i="4" s="1"/>
  <c r="Q172" i="4"/>
  <c r="R172" i="4" s="1"/>
  <c r="P172" i="4"/>
  <c r="O172" i="4"/>
  <c r="M172" i="4"/>
  <c r="N172" i="4" s="1"/>
  <c r="L172" i="4"/>
  <c r="K172" i="4"/>
  <c r="H172" i="4"/>
  <c r="I172" i="4" s="1"/>
  <c r="E172" i="4"/>
  <c r="F172" i="4" s="1"/>
  <c r="C172" i="4"/>
  <c r="B172" i="4"/>
  <c r="S171" i="4"/>
  <c r="T171" i="4" s="1"/>
  <c r="Q171" i="4"/>
  <c r="R171" i="4" s="1"/>
  <c r="O171" i="4"/>
  <c r="P171" i="4" s="1"/>
  <c r="N171" i="4"/>
  <c r="M171" i="4"/>
  <c r="K171" i="4"/>
  <c r="L171" i="4" s="1"/>
  <c r="H171" i="4"/>
  <c r="I171" i="4" s="1"/>
  <c r="E171" i="4"/>
  <c r="F171" i="4" s="1"/>
  <c r="C171" i="4"/>
  <c r="B171" i="4"/>
  <c r="S170" i="4"/>
  <c r="T170" i="4" s="1"/>
  <c r="Q170" i="4"/>
  <c r="R170" i="4" s="1"/>
  <c r="O170" i="4"/>
  <c r="P170" i="4" s="1"/>
  <c r="N170" i="4"/>
  <c r="M170" i="4"/>
  <c r="K170" i="4"/>
  <c r="L170" i="4" s="1"/>
  <c r="H170" i="4"/>
  <c r="I170" i="4" s="1"/>
  <c r="E170" i="4"/>
  <c r="F170" i="4" s="1"/>
  <c r="C170" i="4"/>
  <c r="B170" i="4"/>
  <c r="S169" i="4"/>
  <c r="T169" i="4" s="1"/>
  <c r="Q169" i="4"/>
  <c r="R169" i="4" s="1"/>
  <c r="P169" i="4"/>
  <c r="O169" i="4"/>
  <c r="M169" i="4"/>
  <c r="N169" i="4" s="1"/>
  <c r="K169" i="4"/>
  <c r="L169" i="4" s="1"/>
  <c r="I169" i="4"/>
  <c r="H169" i="4"/>
  <c r="E169" i="4"/>
  <c r="F169" i="4" s="1"/>
  <c r="B169" i="4"/>
  <c r="C169" i="4" s="1"/>
  <c r="S168" i="4"/>
  <c r="T168" i="4" s="1"/>
  <c r="R168" i="4"/>
  <c r="Q168" i="4"/>
  <c r="O168" i="4"/>
  <c r="P168" i="4" s="1"/>
  <c r="M168" i="4"/>
  <c r="N168" i="4" s="1"/>
  <c r="K168" i="4"/>
  <c r="L168" i="4" s="1"/>
  <c r="I168" i="4"/>
  <c r="H168" i="4"/>
  <c r="E168" i="4"/>
  <c r="F168" i="4" s="1"/>
  <c r="B168" i="4"/>
  <c r="C168" i="4" s="1"/>
  <c r="S167" i="4"/>
  <c r="T167" i="4" s="1"/>
  <c r="R167" i="4"/>
  <c r="Q167" i="4"/>
  <c r="O167" i="4"/>
  <c r="P167" i="4" s="1"/>
  <c r="M167" i="4"/>
  <c r="N167" i="4" s="1"/>
  <c r="K167" i="4"/>
  <c r="L167" i="4" s="1"/>
  <c r="I167" i="4"/>
  <c r="H167" i="4"/>
  <c r="E167" i="4"/>
  <c r="F167" i="4" s="1"/>
  <c r="B167" i="4"/>
  <c r="C167" i="4" s="1"/>
  <c r="S166" i="4"/>
  <c r="T166" i="4" s="1"/>
  <c r="R166" i="4"/>
  <c r="Q166" i="4"/>
  <c r="O166" i="4"/>
  <c r="P166" i="4" s="1"/>
  <c r="N166" i="4"/>
  <c r="M166" i="4"/>
  <c r="K166" i="4"/>
  <c r="L166" i="4" s="1"/>
  <c r="H166" i="4"/>
  <c r="I166" i="4" s="1"/>
  <c r="E166" i="4"/>
  <c r="F166" i="4" s="1"/>
  <c r="B166" i="4"/>
  <c r="C166" i="4" s="1"/>
  <c r="T165" i="4"/>
  <c r="S165" i="4"/>
  <c r="Q165" i="4"/>
  <c r="R165" i="4" s="1"/>
  <c r="O165" i="4"/>
  <c r="P165" i="4" s="1"/>
  <c r="N165" i="4"/>
  <c r="M165" i="4"/>
  <c r="K165" i="4"/>
  <c r="L165" i="4" s="1"/>
  <c r="I165" i="4"/>
  <c r="H165" i="4"/>
  <c r="E165" i="4"/>
  <c r="F165" i="4" s="1"/>
  <c r="C165" i="4"/>
  <c r="B165" i="4"/>
  <c r="S164" i="4"/>
  <c r="T164" i="4" s="1"/>
  <c r="R164" i="4"/>
  <c r="Q164" i="4"/>
  <c r="O164" i="4"/>
  <c r="P164" i="4" s="1"/>
  <c r="M164" i="4"/>
  <c r="N164" i="4" s="1"/>
  <c r="L164" i="4"/>
  <c r="K164" i="4"/>
  <c r="H164" i="4"/>
  <c r="I164" i="4" s="1"/>
  <c r="F164" i="4"/>
  <c r="E164" i="4"/>
  <c r="B164" i="4"/>
  <c r="C164" i="4" s="1"/>
  <c r="S163" i="4"/>
  <c r="T163" i="4" s="1"/>
  <c r="Q163" i="4"/>
  <c r="R163" i="4" s="1"/>
  <c r="P163" i="4"/>
  <c r="O163" i="4"/>
  <c r="M163" i="4"/>
  <c r="N163" i="4" s="1"/>
  <c r="K163" i="4"/>
  <c r="L163" i="4" s="1"/>
  <c r="I163" i="4"/>
  <c r="H163" i="4"/>
  <c r="E163" i="4"/>
  <c r="F163" i="4" s="1"/>
  <c r="B163" i="4"/>
  <c r="C163" i="4" s="1"/>
  <c r="T162" i="4"/>
  <c r="S162" i="4"/>
  <c r="Q162" i="4"/>
  <c r="R162" i="4" s="1"/>
  <c r="O162" i="4"/>
  <c r="P162" i="4" s="1"/>
  <c r="N162" i="4"/>
  <c r="M162" i="4"/>
  <c r="K162" i="4"/>
  <c r="L162" i="4" s="1"/>
  <c r="H162" i="4"/>
  <c r="I162" i="4" s="1"/>
  <c r="F162" i="4"/>
  <c r="E162" i="4"/>
  <c r="B162" i="4"/>
  <c r="C162" i="4" s="1"/>
  <c r="T161" i="4"/>
  <c r="S161" i="4"/>
  <c r="R161" i="4"/>
  <c r="Q161" i="4"/>
  <c r="O161" i="4"/>
  <c r="P161" i="4" s="1"/>
  <c r="M161" i="4"/>
  <c r="N161" i="4" s="1"/>
  <c r="L161" i="4"/>
  <c r="K161" i="4"/>
  <c r="H161" i="4"/>
  <c r="I161" i="4" s="1"/>
  <c r="E161" i="4"/>
  <c r="F161" i="4" s="1"/>
  <c r="B161" i="4"/>
  <c r="C161" i="4" s="1"/>
  <c r="S160" i="4"/>
  <c r="T160" i="4" s="1"/>
  <c r="R160" i="4"/>
  <c r="Q160" i="4"/>
  <c r="P160" i="4"/>
  <c r="O160" i="4"/>
  <c r="M160" i="4"/>
  <c r="N160" i="4" s="1"/>
  <c r="L160" i="4"/>
  <c r="K160" i="4"/>
  <c r="H160" i="4"/>
  <c r="I160" i="4" s="1"/>
  <c r="E160" i="4"/>
  <c r="F160" i="4" s="1"/>
  <c r="C160" i="4"/>
  <c r="B160" i="4"/>
  <c r="T159" i="4"/>
  <c r="S159" i="4"/>
  <c r="R159" i="4"/>
  <c r="Q159" i="4"/>
  <c r="O159" i="4"/>
  <c r="P159" i="4" s="1"/>
  <c r="M159" i="4"/>
  <c r="N159" i="4" s="1"/>
  <c r="K159" i="4"/>
  <c r="L159" i="4" s="1"/>
  <c r="H159" i="4"/>
  <c r="I159" i="4" s="1"/>
  <c r="E159" i="4"/>
  <c r="F159" i="4" s="1"/>
  <c r="B159" i="4"/>
  <c r="C159" i="4" s="1"/>
  <c r="S158" i="4"/>
  <c r="T158" i="4" s="1"/>
  <c r="Q158" i="4"/>
  <c r="R158" i="4" s="1"/>
  <c r="O158" i="4"/>
  <c r="P158" i="4" s="1"/>
  <c r="M158" i="4"/>
  <c r="N158" i="4" s="1"/>
  <c r="L158" i="4"/>
  <c r="K158" i="4"/>
  <c r="H158" i="4"/>
  <c r="I158" i="4" s="1"/>
  <c r="E158" i="4"/>
  <c r="F158" i="4" s="1"/>
  <c r="B158" i="4"/>
  <c r="C158" i="4" s="1"/>
  <c r="S157" i="4"/>
  <c r="T157" i="4" s="1"/>
  <c r="Q157" i="4"/>
  <c r="R157" i="4" s="1"/>
  <c r="O157" i="4"/>
  <c r="P157" i="4" s="1"/>
  <c r="N157" i="4"/>
  <c r="M157" i="4"/>
  <c r="K157" i="4"/>
  <c r="L157" i="4" s="1"/>
  <c r="H157" i="4"/>
  <c r="I157" i="4" s="1"/>
  <c r="E157" i="4"/>
  <c r="F157" i="4" s="1"/>
  <c r="C157" i="4"/>
  <c r="B157" i="4"/>
  <c r="S156" i="4"/>
  <c r="T156" i="4" s="1"/>
  <c r="Q156" i="4"/>
  <c r="R156" i="4" s="1"/>
  <c r="O156" i="4"/>
  <c r="P156" i="4" s="1"/>
  <c r="N156" i="4"/>
  <c r="M156" i="4"/>
  <c r="K156" i="4"/>
  <c r="L156" i="4" s="1"/>
  <c r="H156" i="4"/>
  <c r="I156" i="4" s="1"/>
  <c r="E156" i="4"/>
  <c r="F156" i="4" s="1"/>
  <c r="C156" i="4"/>
  <c r="B156" i="4"/>
  <c r="S155" i="4"/>
  <c r="T155" i="4" s="1"/>
  <c r="Q155" i="4"/>
  <c r="R155" i="4" s="1"/>
  <c r="O155" i="4"/>
  <c r="P155" i="4" s="1"/>
  <c r="M155" i="4"/>
  <c r="N155" i="4" s="1"/>
  <c r="K155" i="4"/>
  <c r="L155" i="4" s="1"/>
  <c r="H155" i="4"/>
  <c r="I155" i="4" s="1"/>
  <c r="E155" i="4"/>
  <c r="F155" i="4" s="1"/>
  <c r="C155" i="4"/>
  <c r="B155" i="4"/>
  <c r="S154" i="4"/>
  <c r="T154" i="4" s="1"/>
  <c r="Q154" i="4"/>
  <c r="R154" i="4" s="1"/>
  <c r="P154" i="4"/>
  <c r="O154" i="4"/>
  <c r="M154" i="4"/>
  <c r="N154" i="4" s="1"/>
  <c r="L154" i="4"/>
  <c r="K154" i="4"/>
  <c r="H154" i="4"/>
  <c r="I154" i="4" s="1"/>
  <c r="E154" i="4"/>
  <c r="F154" i="4" s="1"/>
  <c r="C154" i="4"/>
  <c r="B154" i="4"/>
  <c r="S153" i="4"/>
  <c r="T153" i="4" s="1"/>
  <c r="Q153" i="4"/>
  <c r="R153" i="4" s="1"/>
  <c r="O153" i="4"/>
  <c r="P153" i="4" s="1"/>
  <c r="M153" i="4"/>
  <c r="N153" i="4" s="1"/>
  <c r="K153" i="4"/>
  <c r="L153" i="4" s="1"/>
  <c r="H153" i="4"/>
  <c r="I153" i="4" s="1"/>
  <c r="E153" i="4"/>
  <c r="F153" i="4" s="1"/>
  <c r="B153" i="4"/>
  <c r="C153" i="4" s="1"/>
  <c r="S152" i="4"/>
  <c r="T152" i="4" s="1"/>
  <c r="R152" i="4"/>
  <c r="Q152" i="4"/>
  <c r="O152" i="4"/>
  <c r="P152" i="4" s="1"/>
  <c r="N152" i="4"/>
  <c r="M152" i="4"/>
  <c r="K152" i="4"/>
  <c r="L152" i="4" s="1"/>
  <c r="H152" i="4"/>
  <c r="I152" i="4" s="1"/>
  <c r="E152" i="4"/>
  <c r="F152" i="4" s="1"/>
  <c r="B152" i="4"/>
  <c r="C152" i="4" s="1"/>
  <c r="S151" i="4"/>
  <c r="T151" i="4" s="1"/>
  <c r="R151" i="4"/>
  <c r="Q151" i="4"/>
  <c r="O151" i="4"/>
  <c r="P151" i="4" s="1"/>
  <c r="M151" i="4"/>
  <c r="N151" i="4" s="1"/>
  <c r="L151" i="4"/>
  <c r="K151" i="4"/>
  <c r="H151" i="4"/>
  <c r="I151" i="4" s="1"/>
  <c r="F151" i="4"/>
  <c r="E151" i="4"/>
  <c r="B151" i="4"/>
  <c r="C151" i="4" s="1"/>
  <c r="S150" i="4"/>
  <c r="T150" i="4" s="1"/>
  <c r="Q150" i="4"/>
  <c r="R150" i="4" s="1"/>
  <c r="P150" i="4"/>
  <c r="O150" i="4"/>
  <c r="M150" i="4"/>
  <c r="N150" i="4" s="1"/>
  <c r="L150" i="4"/>
  <c r="K150" i="4"/>
  <c r="H150" i="4"/>
  <c r="I150" i="4" s="1"/>
  <c r="E150" i="4"/>
  <c r="F150" i="4" s="1"/>
  <c r="B150" i="4"/>
  <c r="C150" i="4" s="1"/>
  <c r="S149" i="4"/>
  <c r="T149" i="4" s="1"/>
  <c r="Q149" i="4"/>
  <c r="R149" i="4" s="1"/>
  <c r="P149" i="4"/>
  <c r="O149" i="4"/>
  <c r="M149" i="4"/>
  <c r="N149" i="4" s="1"/>
  <c r="K149" i="4"/>
  <c r="L149" i="4" s="1"/>
  <c r="H149" i="4"/>
  <c r="I149" i="4" s="1"/>
  <c r="F149" i="4"/>
  <c r="E149" i="4"/>
  <c r="B149" i="4"/>
  <c r="C149" i="4" s="1"/>
  <c r="S148" i="4"/>
  <c r="T148" i="4" s="1"/>
  <c r="R148" i="4"/>
  <c r="Q148" i="4"/>
  <c r="O148" i="4"/>
  <c r="P148" i="4" s="1"/>
  <c r="M148" i="4"/>
  <c r="N148" i="4" s="1"/>
  <c r="L148" i="4"/>
  <c r="K148" i="4"/>
  <c r="H148" i="4"/>
  <c r="I148" i="4" s="1"/>
  <c r="F148" i="4"/>
  <c r="E148" i="4"/>
  <c r="B148" i="4"/>
  <c r="C148" i="4" s="1"/>
  <c r="S147" i="4"/>
  <c r="T147" i="4" s="1"/>
  <c r="Q147" i="4"/>
  <c r="R147" i="4" s="1"/>
  <c r="P147" i="4"/>
  <c r="O147" i="4"/>
  <c r="M147" i="4"/>
  <c r="N147" i="4" s="1"/>
  <c r="L147" i="4"/>
  <c r="K147" i="4"/>
  <c r="H147" i="4"/>
  <c r="I147" i="4" s="1"/>
  <c r="E147" i="4"/>
  <c r="F147" i="4" s="1"/>
  <c r="B147" i="4"/>
  <c r="C147" i="4" s="1"/>
  <c r="S146" i="4"/>
  <c r="T146" i="4" s="1"/>
  <c r="Q146" i="4"/>
  <c r="R146" i="4" s="1"/>
  <c r="P146" i="4"/>
  <c r="O146" i="4"/>
  <c r="M146" i="4"/>
  <c r="N146" i="4" s="1"/>
  <c r="K146" i="4"/>
  <c r="L146" i="4" s="1"/>
  <c r="H146" i="4"/>
  <c r="I146" i="4" s="1"/>
  <c r="F146" i="4"/>
  <c r="E146" i="4"/>
  <c r="B146" i="4"/>
  <c r="C146" i="4" s="1"/>
  <c r="S145" i="4"/>
  <c r="T145" i="4" s="1"/>
  <c r="R145" i="4"/>
  <c r="Q145" i="4"/>
  <c r="O145" i="4"/>
  <c r="P145" i="4" s="1"/>
  <c r="M145" i="4"/>
  <c r="N145" i="4" s="1"/>
  <c r="L145" i="4"/>
  <c r="K145" i="4"/>
  <c r="H145" i="4"/>
  <c r="I145" i="4" s="1"/>
  <c r="F145" i="4"/>
  <c r="E145" i="4"/>
  <c r="B145" i="4"/>
  <c r="C145" i="4" s="1"/>
  <c r="S144" i="4"/>
  <c r="T144" i="4" s="1"/>
  <c r="Q144" i="4"/>
  <c r="R144" i="4" s="1"/>
  <c r="P144" i="4"/>
  <c r="O144" i="4"/>
  <c r="M144" i="4"/>
  <c r="N144" i="4" s="1"/>
  <c r="L144" i="4"/>
  <c r="K144" i="4"/>
  <c r="H144" i="4"/>
  <c r="I144" i="4" s="1"/>
  <c r="E144" i="4"/>
  <c r="F144" i="4" s="1"/>
  <c r="B144" i="4"/>
  <c r="C144" i="4" s="1"/>
  <c r="S143" i="4"/>
  <c r="T143" i="4" s="1"/>
  <c r="Q143" i="4"/>
  <c r="R143" i="4" s="1"/>
  <c r="P143" i="4"/>
  <c r="O143" i="4"/>
  <c r="M143" i="4"/>
  <c r="N143" i="4" s="1"/>
  <c r="K143" i="4"/>
  <c r="L143" i="4" s="1"/>
  <c r="H143" i="4"/>
  <c r="I143" i="4" s="1"/>
  <c r="F143" i="4"/>
  <c r="E143" i="4"/>
  <c r="B143" i="4"/>
  <c r="C143" i="4" s="1"/>
  <c r="S142" i="4"/>
  <c r="T142" i="4" s="1"/>
  <c r="R142" i="4"/>
  <c r="Q142" i="4"/>
  <c r="O142" i="4"/>
  <c r="P142" i="4" s="1"/>
  <c r="M142" i="4"/>
  <c r="N142" i="4" s="1"/>
  <c r="L142" i="4"/>
  <c r="K142" i="4"/>
  <c r="H142" i="4"/>
  <c r="I142" i="4" s="1"/>
  <c r="F142" i="4"/>
  <c r="E142" i="4"/>
  <c r="B142" i="4"/>
  <c r="C142" i="4" s="1"/>
  <c r="S141" i="4"/>
  <c r="T141" i="4" s="1"/>
  <c r="Q141" i="4"/>
  <c r="R141" i="4" s="1"/>
  <c r="P141" i="4"/>
  <c r="O141" i="4"/>
  <c r="M141" i="4"/>
  <c r="N141" i="4" s="1"/>
  <c r="L141" i="4"/>
  <c r="K141" i="4"/>
  <c r="H141" i="4"/>
  <c r="I141" i="4" s="1"/>
  <c r="E141" i="4"/>
  <c r="F141" i="4" s="1"/>
  <c r="B141" i="4"/>
  <c r="C141" i="4" s="1"/>
  <c r="S140" i="4"/>
  <c r="T140" i="4" s="1"/>
  <c r="Q140" i="4"/>
  <c r="R140" i="4" s="1"/>
  <c r="O140" i="4"/>
  <c r="P140" i="4" s="1"/>
  <c r="N140" i="4"/>
  <c r="M140" i="4"/>
  <c r="K140" i="4"/>
  <c r="L140" i="4" s="1"/>
  <c r="H140" i="4"/>
  <c r="I140" i="4" s="1"/>
  <c r="E140" i="4"/>
  <c r="F140" i="4" s="1"/>
  <c r="B140" i="4"/>
  <c r="C140" i="4" s="1"/>
  <c r="S139" i="4"/>
  <c r="T139" i="4" s="1"/>
  <c r="Q139" i="4"/>
  <c r="R139" i="4" s="1"/>
  <c r="O139" i="4"/>
  <c r="P139" i="4" s="1"/>
  <c r="M139" i="4"/>
  <c r="N139" i="4" s="1"/>
  <c r="L139" i="4"/>
  <c r="K139" i="4"/>
  <c r="H139" i="4"/>
  <c r="I139" i="4" s="1"/>
  <c r="E139" i="4"/>
  <c r="F139" i="4" s="1"/>
  <c r="B139" i="4"/>
  <c r="C139" i="4" s="1"/>
  <c r="S138" i="4"/>
  <c r="T138" i="4" s="1"/>
  <c r="Q138" i="4"/>
  <c r="R138" i="4" s="1"/>
  <c r="O138" i="4"/>
  <c r="P138" i="4" s="1"/>
  <c r="M138" i="4"/>
  <c r="N138" i="4" s="1"/>
  <c r="K138" i="4"/>
  <c r="L138" i="4" s="1"/>
  <c r="I138" i="4"/>
  <c r="H138" i="4"/>
  <c r="E138" i="4"/>
  <c r="F138" i="4" s="1"/>
  <c r="B138" i="4"/>
  <c r="C138" i="4" s="1"/>
  <c r="S137" i="4"/>
  <c r="T137" i="4" s="1"/>
  <c r="Q137" i="4"/>
  <c r="R137" i="4" s="1"/>
  <c r="O137" i="4"/>
  <c r="P137" i="4" s="1"/>
  <c r="M137" i="4"/>
  <c r="N137" i="4" s="1"/>
  <c r="K137" i="4"/>
  <c r="L137" i="4" s="1"/>
  <c r="H137" i="4"/>
  <c r="I137" i="4" s="1"/>
  <c r="F137" i="4"/>
  <c r="E137" i="4"/>
  <c r="B137" i="4"/>
  <c r="C137" i="4" s="1"/>
  <c r="S136" i="4"/>
  <c r="T136" i="4" s="1"/>
  <c r="Q136" i="4"/>
  <c r="R136" i="4" s="1"/>
  <c r="O136" i="4"/>
  <c r="P136" i="4" s="1"/>
  <c r="M136" i="4"/>
  <c r="N136" i="4" s="1"/>
  <c r="K136" i="4"/>
  <c r="L136" i="4" s="1"/>
  <c r="H136" i="4"/>
  <c r="I136" i="4" s="1"/>
  <c r="E136" i="4"/>
  <c r="F136" i="4" s="1"/>
  <c r="C136" i="4"/>
  <c r="B136" i="4"/>
  <c r="S135" i="4"/>
  <c r="T135" i="4" s="1"/>
  <c r="Q135" i="4"/>
  <c r="R135" i="4" s="1"/>
  <c r="O135" i="4"/>
  <c r="P135" i="4" s="1"/>
  <c r="M135" i="4"/>
  <c r="N135" i="4" s="1"/>
  <c r="K135" i="4"/>
  <c r="L135" i="4" s="1"/>
  <c r="H135" i="4"/>
  <c r="I135" i="4" s="1"/>
  <c r="E135" i="4"/>
  <c r="F135" i="4" s="1"/>
  <c r="B135" i="4"/>
  <c r="C135" i="4" s="1"/>
  <c r="T134" i="4"/>
  <c r="S134" i="4"/>
  <c r="Q134" i="4"/>
  <c r="R134" i="4" s="1"/>
  <c r="O134" i="4"/>
  <c r="P134" i="4" s="1"/>
  <c r="M134" i="4"/>
  <c r="N134" i="4" s="1"/>
  <c r="K134" i="4"/>
  <c r="L134" i="4" s="1"/>
  <c r="H134" i="4"/>
  <c r="I134" i="4" s="1"/>
  <c r="E134" i="4"/>
  <c r="F134" i="4" s="1"/>
  <c r="B134" i="4"/>
  <c r="C134" i="4" s="1"/>
  <c r="S133" i="4"/>
  <c r="T133" i="4" s="1"/>
  <c r="R133" i="4"/>
  <c r="Q133" i="4"/>
  <c r="O133" i="4"/>
  <c r="P133" i="4" s="1"/>
  <c r="M133" i="4"/>
  <c r="N133" i="4" s="1"/>
  <c r="K133" i="4"/>
  <c r="L133" i="4" s="1"/>
  <c r="H133" i="4"/>
  <c r="I133" i="4" s="1"/>
  <c r="E133" i="4"/>
  <c r="F133" i="4" s="1"/>
  <c r="B133" i="4"/>
  <c r="C133" i="4" s="1"/>
  <c r="S132" i="4"/>
  <c r="T132" i="4" s="1"/>
  <c r="Q132" i="4"/>
  <c r="R132" i="4" s="1"/>
  <c r="O132" i="4"/>
  <c r="P132" i="4" s="1"/>
  <c r="M132" i="4"/>
  <c r="N132" i="4" s="1"/>
  <c r="K132" i="4"/>
  <c r="L132" i="4" s="1"/>
  <c r="I132" i="4"/>
  <c r="H132" i="4"/>
  <c r="E132" i="4"/>
  <c r="F132" i="4" s="1"/>
  <c r="B132" i="4"/>
  <c r="C132" i="4" s="1"/>
  <c r="S131" i="4"/>
  <c r="T131" i="4" s="1"/>
  <c r="Q131" i="4"/>
  <c r="R131" i="4" s="1"/>
  <c r="O131" i="4"/>
  <c r="P131" i="4" s="1"/>
  <c r="M131" i="4"/>
  <c r="N131" i="4" s="1"/>
  <c r="K131" i="4"/>
  <c r="L131" i="4" s="1"/>
  <c r="H131" i="4"/>
  <c r="I131" i="4" s="1"/>
  <c r="F131" i="4"/>
  <c r="E131" i="4"/>
  <c r="B131" i="4"/>
  <c r="C131" i="4" s="1"/>
  <c r="H130" i="4"/>
  <c r="I130" i="4" s="1"/>
  <c r="E130" i="4"/>
  <c r="F130" i="4" s="1"/>
  <c r="B130" i="4"/>
  <c r="C130" i="4" s="1"/>
  <c r="H129" i="4"/>
  <c r="I129" i="4" s="1"/>
  <c r="E129" i="4"/>
  <c r="F129" i="4" s="1"/>
  <c r="B129" i="4"/>
  <c r="C129" i="4" s="1"/>
  <c r="H128" i="4"/>
  <c r="I128" i="4" s="1"/>
  <c r="F128" i="4"/>
  <c r="E128" i="4"/>
  <c r="B128" i="4"/>
  <c r="C128" i="4" s="1"/>
  <c r="E127" i="4"/>
  <c r="F127" i="4" s="1"/>
  <c r="B127" i="4"/>
  <c r="C127" i="4" s="1"/>
  <c r="E126" i="4"/>
  <c r="F126" i="4" s="1"/>
  <c r="B126" i="4"/>
  <c r="C126" i="4" s="1"/>
  <c r="B125" i="4"/>
  <c r="C125" i="4" s="1"/>
  <c r="B124" i="4"/>
  <c r="C124" i="4" s="1"/>
  <c r="B123" i="4"/>
  <c r="C123" i="4" s="1"/>
  <c r="C122" i="4"/>
  <c r="B122" i="4"/>
  <c r="B121" i="4"/>
  <c r="C121" i="4" s="1"/>
  <c r="E137" i="6"/>
  <c r="T251" i="6"/>
  <c r="S251" i="6"/>
  <c r="Q251" i="6"/>
  <c r="R251" i="6" s="1"/>
  <c r="O251" i="6"/>
  <c r="P251" i="6" s="1"/>
  <c r="M251" i="6"/>
  <c r="N251" i="6" s="1"/>
  <c r="L251" i="6"/>
  <c r="K251" i="6"/>
  <c r="I251" i="6"/>
  <c r="H251" i="6"/>
  <c r="E251" i="6"/>
  <c r="F251" i="6" s="1"/>
  <c r="B251" i="6"/>
  <c r="C251" i="6" s="1"/>
  <c r="S250" i="6"/>
  <c r="T250" i="6" s="1"/>
  <c r="Q250" i="6"/>
  <c r="R250" i="6" s="1"/>
  <c r="P250" i="6"/>
  <c r="O250" i="6"/>
  <c r="M250" i="6"/>
  <c r="N250" i="6" s="1"/>
  <c r="L250" i="6"/>
  <c r="K250" i="6"/>
  <c r="H250" i="6"/>
  <c r="I250" i="6" s="1"/>
  <c r="E250" i="6"/>
  <c r="F250" i="6" s="1"/>
  <c r="B250" i="6"/>
  <c r="C250" i="6" s="1"/>
  <c r="T249" i="6"/>
  <c r="S249" i="6"/>
  <c r="R249" i="6"/>
  <c r="Q249" i="6"/>
  <c r="O249" i="6"/>
  <c r="P249" i="6" s="1"/>
  <c r="M249" i="6"/>
  <c r="N249" i="6" s="1"/>
  <c r="K249" i="6"/>
  <c r="L249" i="6" s="1"/>
  <c r="H249" i="6"/>
  <c r="I249" i="6" s="1"/>
  <c r="E249" i="6"/>
  <c r="F249" i="6" s="1"/>
  <c r="C249" i="6"/>
  <c r="B249" i="6"/>
  <c r="S248" i="6"/>
  <c r="T248" i="6" s="1"/>
  <c r="Q248" i="6"/>
  <c r="R248" i="6" s="1"/>
  <c r="O248" i="6"/>
  <c r="P248" i="6" s="1"/>
  <c r="N248" i="6"/>
  <c r="M248" i="6"/>
  <c r="K248" i="6"/>
  <c r="L248" i="6" s="1"/>
  <c r="H248" i="6"/>
  <c r="I248" i="6" s="1"/>
  <c r="E248" i="6"/>
  <c r="F248" i="6" s="1"/>
  <c r="B248" i="6"/>
  <c r="C248" i="6" s="1"/>
  <c r="S247" i="6"/>
  <c r="T247" i="6" s="1"/>
  <c r="Q247" i="6"/>
  <c r="R247" i="6" s="1"/>
  <c r="P247" i="6"/>
  <c r="O247" i="6"/>
  <c r="N247" i="6"/>
  <c r="M247" i="6"/>
  <c r="L247" i="6"/>
  <c r="K247" i="6"/>
  <c r="H247" i="6"/>
  <c r="I247" i="6" s="1"/>
  <c r="E247" i="6"/>
  <c r="F247" i="6" s="1"/>
  <c r="B247" i="6"/>
  <c r="C247" i="6" s="1"/>
  <c r="T246" i="6"/>
  <c r="S246" i="6"/>
  <c r="R246" i="6"/>
  <c r="Q246" i="6"/>
  <c r="P246" i="6"/>
  <c r="O246" i="6"/>
  <c r="M246" i="6"/>
  <c r="N246" i="6" s="1"/>
  <c r="K246" i="6"/>
  <c r="L246" i="6" s="1"/>
  <c r="H246" i="6"/>
  <c r="I246" i="6" s="1"/>
  <c r="E246" i="6"/>
  <c r="F246" i="6" s="1"/>
  <c r="C246" i="6"/>
  <c r="B246" i="6"/>
  <c r="T245" i="6"/>
  <c r="S245" i="6"/>
  <c r="Q245" i="6"/>
  <c r="R245" i="6" s="1"/>
  <c r="O245" i="6"/>
  <c r="P245" i="6" s="1"/>
  <c r="M245" i="6"/>
  <c r="N245" i="6" s="1"/>
  <c r="L245" i="6"/>
  <c r="K245" i="6"/>
  <c r="H245" i="6"/>
  <c r="I245" i="6" s="1"/>
  <c r="E245" i="6"/>
  <c r="F245" i="6" s="1"/>
  <c r="B245" i="6"/>
  <c r="C245" i="6" s="1"/>
  <c r="T244" i="6"/>
  <c r="S244" i="6"/>
  <c r="Q244" i="6"/>
  <c r="R244" i="6" s="1"/>
  <c r="O244" i="6"/>
  <c r="P244" i="6" s="1"/>
  <c r="N244" i="6"/>
  <c r="M244" i="6"/>
  <c r="K244" i="6"/>
  <c r="L244" i="6" s="1"/>
  <c r="H244" i="6"/>
  <c r="I244" i="6" s="1"/>
  <c r="E244" i="6"/>
  <c r="F244" i="6" s="1"/>
  <c r="B244" i="6"/>
  <c r="C244" i="6" s="1"/>
  <c r="S243" i="6"/>
  <c r="T243" i="6" s="1"/>
  <c r="Q243" i="6"/>
  <c r="R243" i="6" s="1"/>
  <c r="O243" i="6"/>
  <c r="P243" i="6" s="1"/>
  <c r="M243" i="6"/>
  <c r="N243" i="6" s="1"/>
  <c r="K243" i="6"/>
  <c r="L243" i="6" s="1"/>
  <c r="I243" i="6"/>
  <c r="H243" i="6"/>
  <c r="E243" i="6"/>
  <c r="F243" i="6" s="1"/>
  <c r="C243" i="6"/>
  <c r="B243" i="6"/>
  <c r="S242" i="6"/>
  <c r="T242" i="6" s="1"/>
  <c r="Q242" i="6"/>
  <c r="R242" i="6" s="1"/>
  <c r="O242" i="6"/>
  <c r="P242" i="6" s="1"/>
  <c r="M242" i="6"/>
  <c r="N242" i="6" s="1"/>
  <c r="K242" i="6"/>
  <c r="L242" i="6" s="1"/>
  <c r="I242" i="6"/>
  <c r="H242" i="6"/>
  <c r="E242" i="6"/>
  <c r="F242" i="6" s="1"/>
  <c r="B242" i="6"/>
  <c r="C242" i="6" s="1"/>
  <c r="S241" i="6"/>
  <c r="T241" i="6" s="1"/>
  <c r="Q241" i="6"/>
  <c r="R241" i="6" s="1"/>
  <c r="O241" i="6"/>
  <c r="P241" i="6" s="1"/>
  <c r="N241" i="6"/>
  <c r="M241" i="6"/>
  <c r="L241" i="6"/>
  <c r="K241" i="6"/>
  <c r="H241" i="6"/>
  <c r="I241" i="6" s="1"/>
  <c r="E241" i="6"/>
  <c r="F241" i="6" s="1"/>
  <c r="B241" i="6"/>
  <c r="C241" i="6" s="1"/>
  <c r="S240" i="6"/>
  <c r="T240" i="6" s="1"/>
  <c r="R240" i="6"/>
  <c r="Q240" i="6"/>
  <c r="P240" i="6"/>
  <c r="O240" i="6"/>
  <c r="M240" i="6"/>
  <c r="N240" i="6" s="1"/>
  <c r="K240" i="6"/>
  <c r="L240" i="6" s="1"/>
  <c r="H240" i="6"/>
  <c r="I240" i="6" s="1"/>
  <c r="E240" i="6"/>
  <c r="F240" i="6" s="1"/>
  <c r="B240" i="6"/>
  <c r="C240" i="6" s="1"/>
  <c r="T239" i="6"/>
  <c r="S239" i="6"/>
  <c r="Q239" i="6"/>
  <c r="R239" i="6" s="1"/>
  <c r="O239" i="6"/>
  <c r="P239" i="6" s="1"/>
  <c r="N239" i="6"/>
  <c r="M239" i="6"/>
  <c r="K239" i="6"/>
  <c r="L239" i="6" s="1"/>
  <c r="I239" i="6"/>
  <c r="H239" i="6"/>
  <c r="E239" i="6"/>
  <c r="F239" i="6" s="1"/>
  <c r="B239" i="6"/>
  <c r="C239" i="6" s="1"/>
  <c r="S238" i="6"/>
  <c r="T238" i="6" s="1"/>
  <c r="Q238" i="6"/>
  <c r="R238" i="6" s="1"/>
  <c r="O238" i="6"/>
  <c r="P238" i="6" s="1"/>
  <c r="N238" i="6"/>
  <c r="M238" i="6"/>
  <c r="K238" i="6"/>
  <c r="L238" i="6" s="1"/>
  <c r="H238" i="6"/>
  <c r="I238" i="6" s="1"/>
  <c r="E238" i="6"/>
  <c r="F238" i="6" s="1"/>
  <c r="B238" i="6"/>
  <c r="C238" i="6" s="1"/>
  <c r="T237" i="6"/>
  <c r="S237" i="6"/>
  <c r="R237" i="6"/>
  <c r="Q237" i="6"/>
  <c r="P237" i="6"/>
  <c r="O237" i="6"/>
  <c r="M237" i="6"/>
  <c r="N237" i="6" s="1"/>
  <c r="L237" i="6"/>
  <c r="K237" i="6"/>
  <c r="H237" i="6"/>
  <c r="I237" i="6" s="1"/>
  <c r="E237" i="6"/>
  <c r="F237" i="6" s="1"/>
  <c r="C237" i="6"/>
  <c r="B237" i="6"/>
  <c r="S236" i="6"/>
  <c r="T236" i="6" s="1"/>
  <c r="Q236" i="6"/>
  <c r="R236" i="6" s="1"/>
  <c r="P236" i="6"/>
  <c r="O236" i="6"/>
  <c r="M236" i="6"/>
  <c r="N236" i="6" s="1"/>
  <c r="L236" i="6"/>
  <c r="K236" i="6"/>
  <c r="H236" i="6"/>
  <c r="I236" i="6" s="1"/>
  <c r="E236" i="6"/>
  <c r="F236" i="6" s="1"/>
  <c r="B236" i="6"/>
  <c r="C236" i="6" s="1"/>
  <c r="T235" i="6"/>
  <c r="S235" i="6"/>
  <c r="R235" i="6"/>
  <c r="Q235" i="6"/>
  <c r="O235" i="6"/>
  <c r="P235" i="6" s="1"/>
  <c r="M235" i="6"/>
  <c r="N235" i="6" s="1"/>
  <c r="L235" i="6"/>
  <c r="K235" i="6"/>
  <c r="H235" i="6"/>
  <c r="I235" i="6" s="1"/>
  <c r="E235" i="6"/>
  <c r="F235" i="6" s="1"/>
  <c r="C235" i="6"/>
  <c r="B235" i="6"/>
  <c r="T234" i="6"/>
  <c r="S234" i="6"/>
  <c r="R234" i="6"/>
  <c r="Q234" i="6"/>
  <c r="O234" i="6"/>
  <c r="P234" i="6" s="1"/>
  <c r="M234" i="6"/>
  <c r="N234" i="6" s="1"/>
  <c r="K234" i="6"/>
  <c r="L234" i="6" s="1"/>
  <c r="H234" i="6"/>
  <c r="I234" i="6" s="1"/>
  <c r="E234" i="6"/>
  <c r="F234" i="6" s="1"/>
  <c r="B234" i="6"/>
  <c r="C234" i="6" s="1"/>
  <c r="S233" i="6"/>
  <c r="T233" i="6" s="1"/>
  <c r="Q233" i="6"/>
  <c r="R233" i="6" s="1"/>
  <c r="O233" i="6"/>
  <c r="P233" i="6" s="1"/>
  <c r="M233" i="6"/>
  <c r="N233" i="6" s="1"/>
  <c r="L233" i="6"/>
  <c r="K233" i="6"/>
  <c r="H233" i="6"/>
  <c r="I233" i="6" s="1"/>
  <c r="E233" i="6"/>
  <c r="F233" i="6" s="1"/>
  <c r="B233" i="6"/>
  <c r="C233" i="6" s="1"/>
  <c r="S232" i="6"/>
  <c r="T232" i="6" s="1"/>
  <c r="Q232" i="6"/>
  <c r="R232" i="6" s="1"/>
  <c r="O232" i="6"/>
  <c r="P232" i="6" s="1"/>
  <c r="N232" i="6"/>
  <c r="M232" i="6"/>
  <c r="K232" i="6"/>
  <c r="L232" i="6" s="1"/>
  <c r="H232" i="6"/>
  <c r="I232" i="6" s="1"/>
  <c r="E232" i="6"/>
  <c r="F232" i="6" s="1"/>
  <c r="B232" i="6"/>
  <c r="C232" i="6" s="1"/>
  <c r="S231" i="6"/>
  <c r="T231" i="6" s="1"/>
  <c r="Q231" i="6"/>
  <c r="R231" i="6" s="1"/>
  <c r="P231" i="6"/>
  <c r="O231" i="6"/>
  <c r="M231" i="6"/>
  <c r="N231" i="6" s="1"/>
  <c r="L231" i="6"/>
  <c r="K231" i="6"/>
  <c r="H231" i="6"/>
  <c r="I231" i="6" s="1"/>
  <c r="E231" i="6"/>
  <c r="F231" i="6" s="1"/>
  <c r="B231" i="6"/>
  <c r="C231" i="6" s="1"/>
  <c r="T230" i="6"/>
  <c r="S230" i="6"/>
  <c r="Q230" i="6"/>
  <c r="R230" i="6" s="1"/>
  <c r="O230" i="6"/>
  <c r="P230" i="6" s="1"/>
  <c r="M230" i="6"/>
  <c r="N230" i="6" s="1"/>
  <c r="K230" i="6"/>
  <c r="L230" i="6" s="1"/>
  <c r="H230" i="6"/>
  <c r="I230" i="6" s="1"/>
  <c r="E230" i="6"/>
  <c r="F230" i="6" s="1"/>
  <c r="B230" i="6"/>
  <c r="C230" i="6" s="1"/>
  <c r="S229" i="6"/>
  <c r="T229" i="6" s="1"/>
  <c r="Q229" i="6"/>
  <c r="R229" i="6" s="1"/>
  <c r="O229" i="6"/>
  <c r="P229" i="6" s="1"/>
  <c r="M229" i="6"/>
  <c r="N229" i="6" s="1"/>
  <c r="K229" i="6"/>
  <c r="L229" i="6" s="1"/>
  <c r="H229" i="6"/>
  <c r="I229" i="6" s="1"/>
  <c r="E229" i="6"/>
  <c r="F229" i="6" s="1"/>
  <c r="B229" i="6"/>
  <c r="C229" i="6" s="1"/>
  <c r="S228" i="6"/>
  <c r="T228" i="6" s="1"/>
  <c r="Q228" i="6"/>
  <c r="R228" i="6" s="1"/>
  <c r="O228" i="6"/>
  <c r="P228" i="6" s="1"/>
  <c r="M228" i="6"/>
  <c r="N228" i="6" s="1"/>
  <c r="L228" i="6"/>
  <c r="K228" i="6"/>
  <c r="H228" i="6"/>
  <c r="I228" i="6" s="1"/>
  <c r="E228" i="6"/>
  <c r="F228" i="6" s="1"/>
  <c r="B228" i="6"/>
  <c r="C228" i="6" s="1"/>
  <c r="S227" i="6"/>
  <c r="T227" i="6" s="1"/>
  <c r="Q227" i="6"/>
  <c r="R227" i="6" s="1"/>
  <c r="O227" i="6"/>
  <c r="P227" i="6" s="1"/>
  <c r="M227" i="6"/>
  <c r="N227" i="6" s="1"/>
  <c r="K227" i="6"/>
  <c r="L227" i="6" s="1"/>
  <c r="H227" i="6"/>
  <c r="I227" i="6" s="1"/>
  <c r="E227" i="6"/>
  <c r="F227" i="6" s="1"/>
  <c r="B227" i="6"/>
  <c r="C227" i="6" s="1"/>
  <c r="S226" i="6"/>
  <c r="T226" i="6" s="1"/>
  <c r="Q226" i="6"/>
  <c r="R226" i="6" s="1"/>
  <c r="O226" i="6"/>
  <c r="P226" i="6" s="1"/>
  <c r="M226" i="6"/>
  <c r="N226" i="6" s="1"/>
  <c r="K226" i="6"/>
  <c r="L226" i="6" s="1"/>
  <c r="H226" i="6"/>
  <c r="I226" i="6" s="1"/>
  <c r="E226" i="6"/>
  <c r="F226" i="6" s="1"/>
  <c r="C226" i="6"/>
  <c r="B226" i="6"/>
  <c r="S225" i="6"/>
  <c r="T225" i="6" s="1"/>
  <c r="Q225" i="6"/>
  <c r="R225" i="6" s="1"/>
  <c r="O225" i="6"/>
  <c r="P225" i="6" s="1"/>
  <c r="M225" i="6"/>
  <c r="N225" i="6" s="1"/>
  <c r="K225" i="6"/>
  <c r="L225" i="6" s="1"/>
  <c r="H225" i="6"/>
  <c r="I225" i="6" s="1"/>
  <c r="E225" i="6"/>
  <c r="F225" i="6" s="1"/>
  <c r="B225" i="6"/>
  <c r="C225" i="6" s="1"/>
  <c r="T224" i="6"/>
  <c r="S224" i="6"/>
  <c r="Q224" i="6"/>
  <c r="R224" i="6" s="1"/>
  <c r="O224" i="6"/>
  <c r="P224" i="6" s="1"/>
  <c r="M224" i="6"/>
  <c r="N224" i="6" s="1"/>
  <c r="L224" i="6"/>
  <c r="K224" i="6"/>
  <c r="I224" i="6"/>
  <c r="H224" i="6"/>
  <c r="E224" i="6"/>
  <c r="F224" i="6" s="1"/>
  <c r="B224" i="6"/>
  <c r="C224" i="6" s="1"/>
  <c r="S223" i="6"/>
  <c r="T223" i="6" s="1"/>
  <c r="Q223" i="6"/>
  <c r="R223" i="6" s="1"/>
  <c r="O223" i="6"/>
  <c r="P223" i="6" s="1"/>
  <c r="M223" i="6"/>
  <c r="N223" i="6" s="1"/>
  <c r="K223" i="6"/>
  <c r="L223" i="6" s="1"/>
  <c r="H223" i="6"/>
  <c r="I223" i="6" s="1"/>
  <c r="E223" i="6"/>
  <c r="F223" i="6" s="1"/>
  <c r="B223" i="6"/>
  <c r="C223" i="6" s="1"/>
  <c r="S222" i="6"/>
  <c r="T222" i="6" s="1"/>
  <c r="R222" i="6"/>
  <c r="Q222" i="6"/>
  <c r="P222" i="6"/>
  <c r="O222" i="6"/>
  <c r="M222" i="6"/>
  <c r="N222" i="6" s="1"/>
  <c r="K222" i="6"/>
  <c r="L222" i="6" s="1"/>
  <c r="I222" i="6"/>
  <c r="H222" i="6"/>
  <c r="E222" i="6"/>
  <c r="F222" i="6" s="1"/>
  <c r="B222" i="6"/>
  <c r="C222" i="6" s="1"/>
  <c r="T221" i="6"/>
  <c r="S221" i="6"/>
  <c r="Q221" i="6"/>
  <c r="R221" i="6" s="1"/>
  <c r="O221" i="6"/>
  <c r="P221" i="6" s="1"/>
  <c r="M221" i="6"/>
  <c r="N221" i="6" s="1"/>
  <c r="K221" i="6"/>
  <c r="L221" i="6" s="1"/>
  <c r="H221" i="6"/>
  <c r="I221" i="6" s="1"/>
  <c r="F221" i="6"/>
  <c r="E221" i="6"/>
  <c r="B221" i="6"/>
  <c r="C221" i="6" s="1"/>
  <c r="S220" i="6"/>
  <c r="T220" i="6" s="1"/>
  <c r="Q220" i="6"/>
  <c r="R220" i="6" s="1"/>
  <c r="P220" i="6"/>
  <c r="O220" i="6"/>
  <c r="M220" i="6"/>
  <c r="N220" i="6" s="1"/>
  <c r="K220" i="6"/>
  <c r="L220" i="6" s="1"/>
  <c r="H220" i="6"/>
  <c r="I220" i="6" s="1"/>
  <c r="E220" i="6"/>
  <c r="F220" i="6" s="1"/>
  <c r="B220" i="6"/>
  <c r="C220" i="6" s="1"/>
  <c r="S219" i="6"/>
  <c r="T219" i="6" s="1"/>
  <c r="Q219" i="6"/>
  <c r="R219" i="6" s="1"/>
  <c r="O219" i="6"/>
  <c r="P219" i="6" s="1"/>
  <c r="M219" i="6"/>
  <c r="N219" i="6" s="1"/>
  <c r="L219" i="6"/>
  <c r="K219" i="6"/>
  <c r="H219" i="6"/>
  <c r="I219" i="6" s="1"/>
  <c r="F219" i="6"/>
  <c r="E219" i="6"/>
  <c r="B219" i="6"/>
  <c r="C219" i="6" s="1"/>
  <c r="S218" i="6"/>
  <c r="T218" i="6" s="1"/>
  <c r="Q218" i="6"/>
  <c r="R218" i="6" s="1"/>
  <c r="P218" i="6"/>
  <c r="O218" i="6"/>
  <c r="N218" i="6"/>
  <c r="M218" i="6"/>
  <c r="K218" i="6"/>
  <c r="L218" i="6" s="1"/>
  <c r="H218" i="6"/>
  <c r="I218" i="6" s="1"/>
  <c r="E218" i="6"/>
  <c r="F218" i="6" s="1"/>
  <c r="B218" i="6"/>
  <c r="C218" i="6" s="1"/>
  <c r="S217" i="6"/>
  <c r="T217" i="6" s="1"/>
  <c r="R217" i="6"/>
  <c r="Q217" i="6"/>
  <c r="O217" i="6"/>
  <c r="P217" i="6" s="1"/>
  <c r="N217" i="6"/>
  <c r="M217" i="6"/>
  <c r="L217" i="6"/>
  <c r="K217" i="6"/>
  <c r="H217" i="6"/>
  <c r="I217" i="6" s="1"/>
  <c r="E217" i="6"/>
  <c r="F217" i="6" s="1"/>
  <c r="C217" i="6"/>
  <c r="B217" i="6"/>
  <c r="S216" i="6"/>
  <c r="T216" i="6" s="1"/>
  <c r="Q216" i="6"/>
  <c r="R216" i="6" s="1"/>
  <c r="O216" i="6"/>
  <c r="P216" i="6" s="1"/>
  <c r="M216" i="6"/>
  <c r="N216" i="6" s="1"/>
  <c r="K216" i="6"/>
  <c r="L216" i="6" s="1"/>
  <c r="H216" i="6"/>
  <c r="I216" i="6" s="1"/>
  <c r="E216" i="6"/>
  <c r="F216" i="6" s="1"/>
  <c r="B216" i="6"/>
  <c r="C216" i="6" s="1"/>
  <c r="T215" i="6"/>
  <c r="S215" i="6"/>
  <c r="Q215" i="6"/>
  <c r="R215" i="6" s="1"/>
  <c r="O215" i="6"/>
  <c r="P215" i="6" s="1"/>
  <c r="M215" i="6"/>
  <c r="N215" i="6" s="1"/>
  <c r="K215" i="6"/>
  <c r="L215" i="6" s="1"/>
  <c r="H215" i="6"/>
  <c r="I215" i="6" s="1"/>
  <c r="E215" i="6"/>
  <c r="F215" i="6" s="1"/>
  <c r="B215" i="6"/>
  <c r="C215" i="6" s="1"/>
  <c r="T214" i="6"/>
  <c r="S214" i="6"/>
  <c r="Q214" i="6"/>
  <c r="R214" i="6" s="1"/>
  <c r="O214" i="6"/>
  <c r="P214" i="6" s="1"/>
  <c r="M214" i="6"/>
  <c r="N214" i="6" s="1"/>
  <c r="K214" i="6"/>
  <c r="L214" i="6" s="1"/>
  <c r="H214" i="6"/>
  <c r="I214" i="6" s="1"/>
  <c r="E214" i="6"/>
  <c r="F214" i="6" s="1"/>
  <c r="B214" i="6"/>
  <c r="C214" i="6" s="1"/>
  <c r="S213" i="6"/>
  <c r="T213" i="6" s="1"/>
  <c r="Q213" i="6"/>
  <c r="R213" i="6" s="1"/>
  <c r="P213" i="6"/>
  <c r="O213" i="6"/>
  <c r="M213" i="6"/>
  <c r="N213" i="6" s="1"/>
  <c r="L213" i="6"/>
  <c r="K213" i="6"/>
  <c r="H213" i="6"/>
  <c r="I213" i="6" s="1"/>
  <c r="E213" i="6"/>
  <c r="F213" i="6" s="1"/>
  <c r="B213" i="6"/>
  <c r="C213" i="6" s="1"/>
  <c r="T212" i="6"/>
  <c r="S212" i="6"/>
  <c r="Q212" i="6"/>
  <c r="R212" i="6" s="1"/>
  <c r="O212" i="6"/>
  <c r="P212" i="6" s="1"/>
  <c r="M212" i="6"/>
  <c r="N212" i="6" s="1"/>
  <c r="K212" i="6"/>
  <c r="L212" i="6" s="1"/>
  <c r="H212" i="6"/>
  <c r="I212" i="6" s="1"/>
  <c r="E212" i="6"/>
  <c r="F212" i="6" s="1"/>
  <c r="B212" i="6"/>
  <c r="C212" i="6" s="1"/>
  <c r="S211" i="6"/>
  <c r="T211" i="6" s="1"/>
  <c r="R211" i="6"/>
  <c r="Q211" i="6"/>
  <c r="O211" i="6"/>
  <c r="P211" i="6" s="1"/>
  <c r="M211" i="6"/>
  <c r="N211" i="6" s="1"/>
  <c r="K211" i="6"/>
  <c r="L211" i="6" s="1"/>
  <c r="H211" i="6"/>
  <c r="I211" i="6" s="1"/>
  <c r="E211" i="6"/>
  <c r="F211" i="6" s="1"/>
  <c r="B211" i="6"/>
  <c r="C211" i="6" s="1"/>
  <c r="S210" i="6"/>
  <c r="T210" i="6" s="1"/>
  <c r="Q210" i="6"/>
  <c r="R210" i="6" s="1"/>
  <c r="O210" i="6"/>
  <c r="P210" i="6" s="1"/>
  <c r="M210" i="6"/>
  <c r="N210" i="6" s="1"/>
  <c r="K210" i="6"/>
  <c r="L210" i="6" s="1"/>
  <c r="H210" i="6"/>
  <c r="I210" i="6" s="1"/>
  <c r="E210" i="6"/>
  <c r="F210" i="6" s="1"/>
  <c r="B210" i="6"/>
  <c r="C210" i="6" s="1"/>
  <c r="S209" i="6"/>
  <c r="T209" i="6" s="1"/>
  <c r="Q209" i="6"/>
  <c r="R209" i="6" s="1"/>
  <c r="O209" i="6"/>
  <c r="P209" i="6" s="1"/>
  <c r="N209" i="6"/>
  <c r="M209" i="6"/>
  <c r="K209" i="6"/>
  <c r="L209" i="6" s="1"/>
  <c r="H209" i="6"/>
  <c r="I209" i="6" s="1"/>
  <c r="E209" i="6"/>
  <c r="F209" i="6" s="1"/>
  <c r="B209" i="6"/>
  <c r="C209" i="6" s="1"/>
  <c r="S208" i="6"/>
  <c r="T208" i="6" s="1"/>
  <c r="R208" i="6"/>
  <c r="Q208" i="6"/>
  <c r="O208" i="6"/>
  <c r="P208" i="6" s="1"/>
  <c r="M208" i="6"/>
  <c r="N208" i="6" s="1"/>
  <c r="L208" i="6"/>
  <c r="K208" i="6"/>
  <c r="H208" i="6"/>
  <c r="I208" i="6" s="1"/>
  <c r="E208" i="6"/>
  <c r="F208" i="6" s="1"/>
  <c r="B208" i="6"/>
  <c r="C208" i="6" s="1"/>
  <c r="S207" i="6"/>
  <c r="T207" i="6" s="1"/>
  <c r="Q207" i="6"/>
  <c r="R207" i="6" s="1"/>
  <c r="O207" i="6"/>
  <c r="P207" i="6" s="1"/>
  <c r="M207" i="6"/>
  <c r="N207" i="6" s="1"/>
  <c r="K207" i="6"/>
  <c r="L207" i="6" s="1"/>
  <c r="H207" i="6"/>
  <c r="I207" i="6" s="1"/>
  <c r="E207" i="6"/>
  <c r="F207" i="6" s="1"/>
  <c r="B207" i="6"/>
  <c r="C207" i="6" s="1"/>
  <c r="S206" i="6"/>
  <c r="T206" i="6" s="1"/>
  <c r="Q206" i="6"/>
  <c r="R206" i="6" s="1"/>
  <c r="O206" i="6"/>
  <c r="P206" i="6" s="1"/>
  <c r="M206" i="6"/>
  <c r="N206" i="6" s="1"/>
  <c r="L206" i="6"/>
  <c r="K206" i="6"/>
  <c r="I206" i="6"/>
  <c r="H206" i="6"/>
  <c r="E206" i="6"/>
  <c r="F206" i="6" s="1"/>
  <c r="B206" i="6"/>
  <c r="C206" i="6" s="1"/>
  <c r="T205" i="6"/>
  <c r="S205" i="6"/>
  <c r="Q205" i="6"/>
  <c r="R205" i="6" s="1"/>
  <c r="O205" i="6"/>
  <c r="P205" i="6" s="1"/>
  <c r="N205" i="6"/>
  <c r="M205" i="6"/>
  <c r="K205" i="6"/>
  <c r="L205" i="6" s="1"/>
  <c r="H205" i="6"/>
  <c r="I205" i="6" s="1"/>
  <c r="E205" i="6"/>
  <c r="F205" i="6" s="1"/>
  <c r="B205" i="6"/>
  <c r="C205" i="6" s="1"/>
  <c r="S204" i="6"/>
  <c r="T204" i="6" s="1"/>
  <c r="R204" i="6"/>
  <c r="Q204" i="6"/>
  <c r="O204" i="6"/>
  <c r="P204" i="6" s="1"/>
  <c r="M204" i="6"/>
  <c r="N204" i="6" s="1"/>
  <c r="L204" i="6"/>
  <c r="K204" i="6"/>
  <c r="I204" i="6"/>
  <c r="H204" i="6"/>
  <c r="E204" i="6"/>
  <c r="F204" i="6" s="1"/>
  <c r="B204" i="6"/>
  <c r="C204" i="6" s="1"/>
  <c r="S203" i="6"/>
  <c r="T203" i="6" s="1"/>
  <c r="Q203" i="6"/>
  <c r="R203" i="6" s="1"/>
  <c r="O203" i="6"/>
  <c r="P203" i="6" s="1"/>
  <c r="M203" i="6"/>
  <c r="N203" i="6" s="1"/>
  <c r="K203" i="6"/>
  <c r="L203" i="6" s="1"/>
  <c r="H203" i="6"/>
  <c r="I203" i="6" s="1"/>
  <c r="E203" i="6"/>
  <c r="F203" i="6" s="1"/>
  <c r="B203" i="6"/>
  <c r="C203" i="6" s="1"/>
  <c r="S202" i="6"/>
  <c r="T202" i="6" s="1"/>
  <c r="R202" i="6"/>
  <c r="Q202" i="6"/>
  <c r="O202" i="6"/>
  <c r="P202" i="6" s="1"/>
  <c r="M202" i="6"/>
  <c r="N202" i="6" s="1"/>
  <c r="K202" i="6"/>
  <c r="L202" i="6" s="1"/>
  <c r="H202" i="6"/>
  <c r="I202" i="6" s="1"/>
  <c r="F202" i="6"/>
  <c r="E202" i="6"/>
  <c r="B202" i="6"/>
  <c r="C202" i="6" s="1"/>
  <c r="S201" i="6"/>
  <c r="T201" i="6" s="1"/>
  <c r="Q201" i="6"/>
  <c r="R201" i="6" s="1"/>
  <c r="O201" i="6"/>
  <c r="P201" i="6" s="1"/>
  <c r="M201" i="6"/>
  <c r="N201" i="6" s="1"/>
  <c r="K201" i="6"/>
  <c r="L201" i="6" s="1"/>
  <c r="H201" i="6"/>
  <c r="I201" i="6" s="1"/>
  <c r="E201" i="6"/>
  <c r="F201" i="6" s="1"/>
  <c r="C201" i="6"/>
  <c r="B201" i="6"/>
  <c r="S200" i="6"/>
  <c r="T200" i="6" s="1"/>
  <c r="Q200" i="6"/>
  <c r="R200" i="6" s="1"/>
  <c r="P200" i="6"/>
  <c r="O200" i="6"/>
  <c r="M200" i="6"/>
  <c r="N200" i="6" s="1"/>
  <c r="K200" i="6"/>
  <c r="L200" i="6" s="1"/>
  <c r="H200" i="6"/>
  <c r="I200" i="6" s="1"/>
  <c r="E200" i="6"/>
  <c r="F200" i="6" s="1"/>
  <c r="B200" i="6"/>
  <c r="C200" i="6" s="1"/>
  <c r="S199" i="6"/>
  <c r="T199" i="6" s="1"/>
  <c r="Q199" i="6"/>
  <c r="R199" i="6" s="1"/>
  <c r="O199" i="6"/>
  <c r="P199" i="6" s="1"/>
  <c r="N199" i="6"/>
  <c r="M199" i="6"/>
  <c r="K199" i="6"/>
  <c r="L199" i="6" s="1"/>
  <c r="H199" i="6"/>
  <c r="I199" i="6" s="1"/>
  <c r="E199" i="6"/>
  <c r="F199" i="6" s="1"/>
  <c r="B199" i="6"/>
  <c r="C199" i="6" s="1"/>
  <c r="T198" i="6"/>
  <c r="S198" i="6"/>
  <c r="Q198" i="6"/>
  <c r="R198" i="6" s="1"/>
  <c r="O198" i="6"/>
  <c r="P198" i="6" s="1"/>
  <c r="M198" i="6"/>
  <c r="N198" i="6" s="1"/>
  <c r="K198" i="6"/>
  <c r="L198" i="6" s="1"/>
  <c r="H198" i="6"/>
  <c r="I198" i="6" s="1"/>
  <c r="E198" i="6"/>
  <c r="F198" i="6" s="1"/>
  <c r="B198" i="6"/>
  <c r="C198" i="6" s="1"/>
  <c r="S197" i="6"/>
  <c r="T197" i="6" s="1"/>
  <c r="Q197" i="6"/>
  <c r="R197" i="6" s="1"/>
  <c r="O197" i="6"/>
  <c r="P197" i="6" s="1"/>
  <c r="M197" i="6"/>
  <c r="N197" i="6" s="1"/>
  <c r="K197" i="6"/>
  <c r="L197" i="6" s="1"/>
  <c r="I197" i="6"/>
  <c r="H197" i="6"/>
  <c r="E197" i="6"/>
  <c r="F197" i="6" s="1"/>
  <c r="B197" i="6"/>
  <c r="C197" i="6" s="1"/>
  <c r="S196" i="6"/>
  <c r="T196" i="6" s="1"/>
  <c r="Q196" i="6"/>
  <c r="R196" i="6" s="1"/>
  <c r="P196" i="6"/>
  <c r="O196" i="6"/>
  <c r="N196" i="6"/>
  <c r="M196" i="6"/>
  <c r="K196" i="6"/>
  <c r="L196" i="6" s="1"/>
  <c r="H196" i="6"/>
  <c r="I196" i="6" s="1"/>
  <c r="E196" i="6"/>
  <c r="F196" i="6" s="1"/>
  <c r="B196" i="6"/>
  <c r="C196" i="6" s="1"/>
  <c r="S195" i="6"/>
  <c r="T195" i="6" s="1"/>
  <c r="Q195" i="6"/>
  <c r="R195" i="6" s="1"/>
  <c r="P195" i="6"/>
  <c r="O195" i="6"/>
  <c r="M195" i="6"/>
  <c r="N195" i="6" s="1"/>
  <c r="L195" i="6"/>
  <c r="K195" i="6"/>
  <c r="I195" i="6"/>
  <c r="H195" i="6"/>
  <c r="E195" i="6"/>
  <c r="F195" i="6" s="1"/>
  <c r="B195" i="6"/>
  <c r="C195" i="6" s="1"/>
  <c r="T194" i="6"/>
  <c r="S194" i="6"/>
  <c r="Q194" i="6"/>
  <c r="R194" i="6" s="1"/>
  <c r="O194" i="6"/>
  <c r="P194" i="6" s="1"/>
  <c r="M194" i="6"/>
  <c r="N194" i="6" s="1"/>
  <c r="K194" i="6"/>
  <c r="L194" i="6" s="1"/>
  <c r="H194" i="6"/>
  <c r="I194" i="6" s="1"/>
  <c r="E194" i="6"/>
  <c r="F194" i="6" s="1"/>
  <c r="B194" i="6"/>
  <c r="C194" i="6" s="1"/>
  <c r="S193" i="6"/>
  <c r="T193" i="6" s="1"/>
  <c r="Q193" i="6"/>
  <c r="R193" i="6" s="1"/>
  <c r="O193" i="6"/>
  <c r="P193" i="6" s="1"/>
  <c r="M193" i="6"/>
  <c r="N193" i="6" s="1"/>
  <c r="K193" i="6"/>
  <c r="L193" i="6" s="1"/>
  <c r="H193" i="6"/>
  <c r="I193" i="6" s="1"/>
  <c r="F193" i="6"/>
  <c r="E193" i="6"/>
  <c r="B193" i="6"/>
  <c r="C193" i="6" s="1"/>
  <c r="S192" i="6"/>
  <c r="T192" i="6" s="1"/>
  <c r="Q192" i="6"/>
  <c r="R192" i="6" s="1"/>
  <c r="O192" i="6"/>
  <c r="P192" i="6" s="1"/>
  <c r="M192" i="6"/>
  <c r="N192" i="6" s="1"/>
  <c r="K192" i="6"/>
  <c r="L192" i="6" s="1"/>
  <c r="H192" i="6"/>
  <c r="I192" i="6" s="1"/>
  <c r="E192" i="6"/>
  <c r="F192" i="6" s="1"/>
  <c r="C192" i="6"/>
  <c r="B192" i="6"/>
  <c r="S191" i="6"/>
  <c r="T191" i="6" s="1"/>
  <c r="Q191" i="6"/>
  <c r="R191" i="6" s="1"/>
  <c r="O191" i="6"/>
  <c r="P191" i="6" s="1"/>
  <c r="N191" i="6"/>
  <c r="M191" i="6"/>
  <c r="K191" i="6"/>
  <c r="L191" i="6" s="1"/>
  <c r="H191" i="6"/>
  <c r="I191" i="6" s="1"/>
  <c r="E191" i="6"/>
  <c r="F191" i="6" s="1"/>
  <c r="B191" i="6"/>
  <c r="C191" i="6" s="1"/>
  <c r="S190" i="6"/>
  <c r="T190" i="6" s="1"/>
  <c r="Q190" i="6"/>
  <c r="R190" i="6" s="1"/>
  <c r="O190" i="6"/>
  <c r="P190" i="6" s="1"/>
  <c r="M190" i="6"/>
  <c r="N190" i="6" s="1"/>
  <c r="L190" i="6"/>
  <c r="K190" i="6"/>
  <c r="H190" i="6"/>
  <c r="I190" i="6" s="1"/>
  <c r="E190" i="6"/>
  <c r="F190" i="6" s="1"/>
  <c r="C190" i="6"/>
  <c r="B190" i="6"/>
  <c r="T189" i="6"/>
  <c r="S189" i="6"/>
  <c r="Q189" i="6"/>
  <c r="R189" i="6" s="1"/>
  <c r="O189" i="6"/>
  <c r="P189" i="6" s="1"/>
  <c r="M189" i="6"/>
  <c r="N189" i="6" s="1"/>
  <c r="K189" i="6"/>
  <c r="L189" i="6" s="1"/>
  <c r="H189" i="6"/>
  <c r="I189" i="6" s="1"/>
  <c r="E189" i="6"/>
  <c r="F189" i="6" s="1"/>
  <c r="B189" i="6"/>
  <c r="C189" i="6" s="1"/>
  <c r="T188" i="6"/>
  <c r="S188" i="6"/>
  <c r="Q188" i="6"/>
  <c r="R188" i="6" s="1"/>
  <c r="O188" i="6"/>
  <c r="P188" i="6" s="1"/>
  <c r="M188" i="6"/>
  <c r="N188" i="6" s="1"/>
  <c r="L188" i="6"/>
  <c r="K188" i="6"/>
  <c r="H188" i="6"/>
  <c r="I188" i="6" s="1"/>
  <c r="E188" i="6"/>
  <c r="F188" i="6" s="1"/>
  <c r="B188" i="6"/>
  <c r="C188" i="6" s="1"/>
  <c r="S187" i="6"/>
  <c r="T187" i="6" s="1"/>
  <c r="Q187" i="6"/>
  <c r="R187" i="6" s="1"/>
  <c r="O187" i="6"/>
  <c r="P187" i="6" s="1"/>
  <c r="M187" i="6"/>
  <c r="N187" i="6" s="1"/>
  <c r="K187" i="6"/>
  <c r="L187" i="6" s="1"/>
  <c r="H187" i="6"/>
  <c r="I187" i="6" s="1"/>
  <c r="E187" i="6"/>
  <c r="F187" i="6" s="1"/>
  <c r="B187" i="6"/>
  <c r="C187" i="6" s="1"/>
  <c r="S186" i="6"/>
  <c r="T186" i="6" s="1"/>
  <c r="R186" i="6"/>
  <c r="Q186" i="6"/>
  <c r="O186" i="6"/>
  <c r="P186" i="6" s="1"/>
  <c r="M186" i="6"/>
  <c r="N186" i="6" s="1"/>
  <c r="K186" i="6"/>
  <c r="L186" i="6" s="1"/>
  <c r="H186" i="6"/>
  <c r="I186" i="6" s="1"/>
  <c r="E186" i="6"/>
  <c r="F186" i="6" s="1"/>
  <c r="B186" i="6"/>
  <c r="C186" i="6" s="1"/>
  <c r="S185" i="6"/>
  <c r="T185" i="6" s="1"/>
  <c r="Q185" i="6"/>
  <c r="R185" i="6" s="1"/>
  <c r="O185" i="6"/>
  <c r="P185" i="6" s="1"/>
  <c r="M185" i="6"/>
  <c r="N185" i="6" s="1"/>
  <c r="K185" i="6"/>
  <c r="L185" i="6" s="1"/>
  <c r="H185" i="6"/>
  <c r="I185" i="6" s="1"/>
  <c r="E185" i="6"/>
  <c r="F185" i="6" s="1"/>
  <c r="B185" i="6"/>
  <c r="C185" i="6" s="1"/>
  <c r="S184" i="6"/>
  <c r="T184" i="6" s="1"/>
  <c r="Q184" i="6"/>
  <c r="R184" i="6" s="1"/>
  <c r="O184" i="6"/>
  <c r="P184" i="6" s="1"/>
  <c r="N184" i="6"/>
  <c r="M184" i="6"/>
  <c r="K184" i="6"/>
  <c r="L184" i="6" s="1"/>
  <c r="H184" i="6"/>
  <c r="I184" i="6" s="1"/>
  <c r="E184" i="6"/>
  <c r="F184" i="6" s="1"/>
  <c r="B184" i="6"/>
  <c r="C184" i="6" s="1"/>
  <c r="T183" i="6"/>
  <c r="S183" i="6"/>
  <c r="Q183" i="6"/>
  <c r="R183" i="6" s="1"/>
  <c r="O183" i="6"/>
  <c r="P183" i="6" s="1"/>
  <c r="M183" i="6"/>
  <c r="N183" i="6" s="1"/>
  <c r="K183" i="6"/>
  <c r="L183" i="6" s="1"/>
  <c r="H183" i="6"/>
  <c r="I183" i="6" s="1"/>
  <c r="E183" i="6"/>
  <c r="F183" i="6" s="1"/>
  <c r="B183" i="6"/>
  <c r="C183" i="6" s="1"/>
  <c r="S182" i="6"/>
  <c r="T182" i="6" s="1"/>
  <c r="Q182" i="6"/>
  <c r="R182" i="6" s="1"/>
  <c r="O182" i="6"/>
  <c r="P182" i="6" s="1"/>
  <c r="M182" i="6"/>
  <c r="N182" i="6" s="1"/>
  <c r="K182" i="6"/>
  <c r="L182" i="6" s="1"/>
  <c r="I182" i="6"/>
  <c r="H182" i="6"/>
  <c r="E182" i="6"/>
  <c r="F182" i="6" s="1"/>
  <c r="B182" i="6"/>
  <c r="C182" i="6" s="1"/>
  <c r="S181" i="6"/>
  <c r="T181" i="6" s="1"/>
  <c r="Q181" i="6"/>
  <c r="R181" i="6" s="1"/>
  <c r="P181" i="6"/>
  <c r="O181" i="6"/>
  <c r="M181" i="6"/>
  <c r="N181" i="6" s="1"/>
  <c r="K181" i="6"/>
  <c r="L181" i="6" s="1"/>
  <c r="H181" i="6"/>
  <c r="I181" i="6" s="1"/>
  <c r="E181" i="6"/>
  <c r="F181" i="6" s="1"/>
  <c r="B181" i="6"/>
  <c r="C181" i="6" s="1"/>
  <c r="T180" i="6"/>
  <c r="S180" i="6"/>
  <c r="R180" i="6"/>
  <c r="Q180" i="6"/>
  <c r="O180" i="6"/>
  <c r="P180" i="6" s="1"/>
  <c r="M180" i="6"/>
  <c r="N180" i="6" s="1"/>
  <c r="K180" i="6"/>
  <c r="L180" i="6" s="1"/>
  <c r="H180" i="6"/>
  <c r="I180" i="6" s="1"/>
  <c r="E180" i="6"/>
  <c r="F180" i="6" s="1"/>
  <c r="B180" i="6"/>
  <c r="C180" i="6" s="1"/>
  <c r="S179" i="6"/>
  <c r="T179" i="6" s="1"/>
  <c r="Q179" i="6"/>
  <c r="R179" i="6" s="1"/>
  <c r="O179" i="6"/>
  <c r="P179" i="6" s="1"/>
  <c r="M179" i="6"/>
  <c r="N179" i="6" s="1"/>
  <c r="L179" i="6"/>
  <c r="K179" i="6"/>
  <c r="H179" i="6"/>
  <c r="I179" i="6" s="1"/>
  <c r="E179" i="6"/>
  <c r="F179" i="6" s="1"/>
  <c r="B179" i="6"/>
  <c r="C179" i="6" s="1"/>
  <c r="S178" i="6"/>
  <c r="T178" i="6" s="1"/>
  <c r="Q178" i="6"/>
  <c r="R178" i="6" s="1"/>
  <c r="P178" i="6"/>
  <c r="O178" i="6"/>
  <c r="M178" i="6"/>
  <c r="N178" i="6" s="1"/>
  <c r="K178" i="6"/>
  <c r="L178" i="6" s="1"/>
  <c r="H178" i="6"/>
  <c r="I178" i="6" s="1"/>
  <c r="E178" i="6"/>
  <c r="F178" i="6" s="1"/>
  <c r="B178" i="6"/>
  <c r="C178" i="6" s="1"/>
  <c r="S177" i="6"/>
  <c r="T177" i="6" s="1"/>
  <c r="Q177" i="6"/>
  <c r="R177" i="6" s="1"/>
  <c r="O177" i="6"/>
  <c r="P177" i="6" s="1"/>
  <c r="M177" i="6"/>
  <c r="N177" i="6" s="1"/>
  <c r="K177" i="6"/>
  <c r="L177" i="6" s="1"/>
  <c r="H177" i="6"/>
  <c r="I177" i="6" s="1"/>
  <c r="E177" i="6"/>
  <c r="F177" i="6" s="1"/>
  <c r="B177" i="6"/>
  <c r="C177" i="6" s="1"/>
  <c r="S176" i="6"/>
  <c r="T176" i="6" s="1"/>
  <c r="Q176" i="6"/>
  <c r="R176" i="6" s="1"/>
  <c r="O176" i="6"/>
  <c r="P176" i="6" s="1"/>
  <c r="M176" i="6"/>
  <c r="N176" i="6" s="1"/>
  <c r="L176" i="6"/>
  <c r="K176" i="6"/>
  <c r="H176" i="6"/>
  <c r="I176" i="6" s="1"/>
  <c r="E176" i="6"/>
  <c r="F176" i="6" s="1"/>
  <c r="B176" i="6"/>
  <c r="C176" i="6" s="1"/>
  <c r="S175" i="6"/>
  <c r="T175" i="6" s="1"/>
  <c r="Q175" i="6"/>
  <c r="R175" i="6" s="1"/>
  <c r="O175" i="6"/>
  <c r="P175" i="6" s="1"/>
  <c r="M175" i="6"/>
  <c r="N175" i="6" s="1"/>
  <c r="K175" i="6"/>
  <c r="L175" i="6" s="1"/>
  <c r="H175" i="6"/>
  <c r="I175" i="6" s="1"/>
  <c r="E175" i="6"/>
  <c r="F175" i="6" s="1"/>
  <c r="B175" i="6"/>
  <c r="C175" i="6" s="1"/>
  <c r="S174" i="6"/>
  <c r="T174" i="6" s="1"/>
  <c r="Q174" i="6"/>
  <c r="R174" i="6" s="1"/>
  <c r="O174" i="6"/>
  <c r="P174" i="6" s="1"/>
  <c r="M174" i="6"/>
  <c r="N174" i="6" s="1"/>
  <c r="K174" i="6"/>
  <c r="L174" i="6" s="1"/>
  <c r="H174" i="6"/>
  <c r="I174" i="6" s="1"/>
  <c r="F174" i="6"/>
  <c r="E174" i="6"/>
  <c r="B174" i="6"/>
  <c r="C174" i="6" s="1"/>
  <c r="S173" i="6"/>
  <c r="T173" i="6" s="1"/>
  <c r="Q173" i="6"/>
  <c r="R173" i="6" s="1"/>
  <c r="O173" i="6"/>
  <c r="P173" i="6" s="1"/>
  <c r="M173" i="6"/>
  <c r="N173" i="6" s="1"/>
  <c r="L173" i="6"/>
  <c r="K173" i="6"/>
  <c r="H173" i="6"/>
  <c r="I173" i="6" s="1"/>
  <c r="E173" i="6"/>
  <c r="F173" i="6" s="1"/>
  <c r="B173" i="6"/>
  <c r="C173" i="6" s="1"/>
  <c r="S172" i="6"/>
  <c r="T172" i="6" s="1"/>
  <c r="Q172" i="6"/>
  <c r="R172" i="6" s="1"/>
  <c r="O172" i="6"/>
  <c r="P172" i="6" s="1"/>
  <c r="M172" i="6"/>
  <c r="N172" i="6" s="1"/>
  <c r="K172" i="6"/>
  <c r="L172" i="6" s="1"/>
  <c r="H172" i="6"/>
  <c r="I172" i="6" s="1"/>
  <c r="E172" i="6"/>
  <c r="F172" i="6" s="1"/>
  <c r="B172" i="6"/>
  <c r="C172" i="6" s="1"/>
  <c r="T171" i="6"/>
  <c r="S171" i="6"/>
  <c r="Q171" i="6"/>
  <c r="R171" i="6" s="1"/>
  <c r="O171" i="6"/>
  <c r="P171" i="6" s="1"/>
  <c r="M171" i="6"/>
  <c r="N171" i="6" s="1"/>
  <c r="K171" i="6"/>
  <c r="L171" i="6" s="1"/>
  <c r="H171" i="6"/>
  <c r="I171" i="6" s="1"/>
  <c r="E171" i="6"/>
  <c r="F171" i="6" s="1"/>
  <c r="B171" i="6"/>
  <c r="C171" i="6" s="1"/>
  <c r="S170" i="6"/>
  <c r="T170" i="6" s="1"/>
  <c r="Q170" i="6"/>
  <c r="R170" i="6" s="1"/>
  <c r="O170" i="6"/>
  <c r="P170" i="6" s="1"/>
  <c r="M170" i="6"/>
  <c r="N170" i="6" s="1"/>
  <c r="L170" i="6"/>
  <c r="K170" i="6"/>
  <c r="H170" i="6"/>
  <c r="I170" i="6" s="1"/>
  <c r="E170" i="6"/>
  <c r="F170" i="6" s="1"/>
  <c r="B170" i="6"/>
  <c r="C170" i="6" s="1"/>
  <c r="S169" i="6"/>
  <c r="T169" i="6" s="1"/>
  <c r="Q169" i="6"/>
  <c r="R169" i="6" s="1"/>
  <c r="P169" i="6"/>
  <c r="O169" i="6"/>
  <c r="M169" i="6"/>
  <c r="N169" i="6" s="1"/>
  <c r="K169" i="6"/>
  <c r="L169" i="6" s="1"/>
  <c r="H169" i="6"/>
  <c r="I169" i="6" s="1"/>
  <c r="E169" i="6"/>
  <c r="F169" i="6" s="1"/>
  <c r="B169" i="6"/>
  <c r="C169" i="6" s="1"/>
  <c r="S168" i="6"/>
  <c r="T168" i="6" s="1"/>
  <c r="Q168" i="6"/>
  <c r="R168" i="6" s="1"/>
  <c r="O168" i="6"/>
  <c r="P168" i="6" s="1"/>
  <c r="M168" i="6"/>
  <c r="N168" i="6" s="1"/>
  <c r="K168" i="6"/>
  <c r="L168" i="6" s="1"/>
  <c r="H168" i="6"/>
  <c r="I168" i="6" s="1"/>
  <c r="E168" i="6"/>
  <c r="F168" i="6" s="1"/>
  <c r="B168" i="6"/>
  <c r="C168" i="6" s="1"/>
  <c r="S167" i="6"/>
  <c r="T167" i="6" s="1"/>
  <c r="Q167" i="6"/>
  <c r="R167" i="6" s="1"/>
  <c r="O167" i="6"/>
  <c r="P167" i="6" s="1"/>
  <c r="M167" i="6"/>
  <c r="N167" i="6" s="1"/>
  <c r="L167" i="6"/>
  <c r="K167" i="6"/>
  <c r="H167" i="6"/>
  <c r="I167" i="6" s="1"/>
  <c r="E167" i="6"/>
  <c r="F167" i="6" s="1"/>
  <c r="B167" i="6"/>
  <c r="C167" i="6" s="1"/>
  <c r="S166" i="6"/>
  <c r="T166" i="6" s="1"/>
  <c r="Q166" i="6"/>
  <c r="R166" i="6" s="1"/>
  <c r="O166" i="6"/>
  <c r="P166" i="6" s="1"/>
  <c r="M166" i="6"/>
  <c r="N166" i="6" s="1"/>
  <c r="K166" i="6"/>
  <c r="L166" i="6" s="1"/>
  <c r="H166" i="6"/>
  <c r="I166" i="6" s="1"/>
  <c r="E166" i="6"/>
  <c r="F166" i="6" s="1"/>
  <c r="B166" i="6"/>
  <c r="C166" i="6" s="1"/>
  <c r="S165" i="6"/>
  <c r="T165" i="6" s="1"/>
  <c r="Q165" i="6"/>
  <c r="R165" i="6" s="1"/>
  <c r="O165" i="6"/>
  <c r="P165" i="6" s="1"/>
  <c r="M165" i="6"/>
  <c r="N165" i="6" s="1"/>
  <c r="K165" i="6"/>
  <c r="L165" i="6" s="1"/>
  <c r="H165" i="6"/>
  <c r="I165" i="6" s="1"/>
  <c r="E165" i="6"/>
  <c r="F165" i="6" s="1"/>
  <c r="B165" i="6"/>
  <c r="C165" i="6" s="1"/>
  <c r="S164" i="6"/>
  <c r="T164" i="6" s="1"/>
  <c r="Q164" i="6"/>
  <c r="R164" i="6" s="1"/>
  <c r="O164" i="6"/>
  <c r="P164" i="6" s="1"/>
  <c r="M164" i="6"/>
  <c r="N164" i="6" s="1"/>
  <c r="K164" i="6"/>
  <c r="L164" i="6" s="1"/>
  <c r="H164" i="6"/>
  <c r="I164" i="6" s="1"/>
  <c r="E164" i="6"/>
  <c r="F164" i="6" s="1"/>
  <c r="B164" i="6"/>
  <c r="C164" i="6" s="1"/>
  <c r="S163" i="6"/>
  <c r="T163" i="6" s="1"/>
  <c r="Q163" i="6"/>
  <c r="R163" i="6" s="1"/>
  <c r="O163" i="6"/>
  <c r="P163" i="6" s="1"/>
  <c r="M163" i="6"/>
  <c r="N163" i="6" s="1"/>
  <c r="K163" i="6"/>
  <c r="L163" i="6" s="1"/>
  <c r="H163" i="6"/>
  <c r="I163" i="6" s="1"/>
  <c r="E163" i="6"/>
  <c r="F163" i="6" s="1"/>
  <c r="B163" i="6"/>
  <c r="C163" i="6" s="1"/>
  <c r="S162" i="6"/>
  <c r="T162" i="6" s="1"/>
  <c r="Q162" i="6"/>
  <c r="R162" i="6" s="1"/>
  <c r="O162" i="6"/>
  <c r="P162" i="6" s="1"/>
  <c r="M162" i="6"/>
  <c r="N162" i="6" s="1"/>
  <c r="K162" i="6"/>
  <c r="L162" i="6" s="1"/>
  <c r="H162" i="6"/>
  <c r="I162" i="6" s="1"/>
  <c r="E162" i="6"/>
  <c r="F162" i="6" s="1"/>
  <c r="B162" i="6"/>
  <c r="C162" i="6" s="1"/>
  <c r="S161" i="6"/>
  <c r="T161" i="6" s="1"/>
  <c r="Q161" i="6"/>
  <c r="R161" i="6" s="1"/>
  <c r="O161" i="6"/>
  <c r="P161" i="6" s="1"/>
  <c r="M161" i="6"/>
  <c r="N161" i="6" s="1"/>
  <c r="K161" i="6"/>
  <c r="L161" i="6" s="1"/>
  <c r="H161" i="6"/>
  <c r="I161" i="6" s="1"/>
  <c r="E161" i="6"/>
  <c r="F161" i="6" s="1"/>
  <c r="B161" i="6"/>
  <c r="C161" i="6" s="1"/>
  <c r="S160" i="6"/>
  <c r="T160" i="6" s="1"/>
  <c r="Q160" i="6"/>
  <c r="R160" i="6" s="1"/>
  <c r="P160" i="6"/>
  <c r="O160" i="6"/>
  <c r="M160" i="6"/>
  <c r="N160" i="6" s="1"/>
  <c r="K160" i="6"/>
  <c r="L160" i="6" s="1"/>
  <c r="H160" i="6"/>
  <c r="I160" i="6" s="1"/>
  <c r="E160" i="6"/>
  <c r="F160" i="6" s="1"/>
  <c r="B160" i="6"/>
  <c r="C160" i="6" s="1"/>
  <c r="T159" i="6"/>
  <c r="S159" i="6"/>
  <c r="Q159" i="6"/>
  <c r="R159" i="6" s="1"/>
  <c r="O159" i="6"/>
  <c r="P159" i="6" s="1"/>
  <c r="M159" i="6"/>
  <c r="N159" i="6" s="1"/>
  <c r="K159" i="6"/>
  <c r="L159" i="6" s="1"/>
  <c r="H159" i="6"/>
  <c r="I159" i="6" s="1"/>
  <c r="E159" i="6"/>
  <c r="F159" i="6" s="1"/>
  <c r="B159" i="6"/>
  <c r="C159" i="6" s="1"/>
  <c r="S158" i="6"/>
  <c r="T158" i="6" s="1"/>
  <c r="Q158" i="6"/>
  <c r="R158" i="6" s="1"/>
  <c r="O158" i="6"/>
  <c r="P158" i="6" s="1"/>
  <c r="M158" i="6"/>
  <c r="N158" i="6" s="1"/>
  <c r="K158" i="6"/>
  <c r="L158" i="6" s="1"/>
  <c r="H158" i="6"/>
  <c r="I158" i="6" s="1"/>
  <c r="E158" i="6"/>
  <c r="F158" i="6" s="1"/>
  <c r="B158" i="6"/>
  <c r="C158" i="6" s="1"/>
  <c r="S157" i="6"/>
  <c r="T157" i="6" s="1"/>
  <c r="Q157" i="6"/>
  <c r="R157" i="6" s="1"/>
  <c r="O157" i="6"/>
  <c r="P157" i="6" s="1"/>
  <c r="M157" i="6"/>
  <c r="N157" i="6" s="1"/>
  <c r="K157" i="6"/>
  <c r="L157" i="6" s="1"/>
  <c r="H157" i="6"/>
  <c r="I157" i="6" s="1"/>
  <c r="E157" i="6"/>
  <c r="F157" i="6" s="1"/>
  <c r="C157" i="6"/>
  <c r="B157" i="6"/>
  <c r="T156" i="6"/>
  <c r="S156" i="6"/>
  <c r="Q156" i="6"/>
  <c r="R156" i="6" s="1"/>
  <c r="O156" i="6"/>
  <c r="P156" i="6" s="1"/>
  <c r="M156" i="6"/>
  <c r="N156" i="6" s="1"/>
  <c r="K156" i="6"/>
  <c r="L156" i="6" s="1"/>
  <c r="H156" i="6"/>
  <c r="I156" i="6" s="1"/>
  <c r="E156" i="6"/>
  <c r="F156" i="6" s="1"/>
  <c r="B156" i="6"/>
  <c r="C156" i="6" s="1"/>
  <c r="S155" i="6"/>
  <c r="T155" i="6" s="1"/>
  <c r="Q155" i="6"/>
  <c r="R155" i="6" s="1"/>
  <c r="O155" i="6"/>
  <c r="P155" i="6" s="1"/>
  <c r="M155" i="6"/>
  <c r="N155" i="6" s="1"/>
  <c r="K155" i="6"/>
  <c r="L155" i="6" s="1"/>
  <c r="H155" i="6"/>
  <c r="I155" i="6" s="1"/>
  <c r="E155" i="6"/>
  <c r="F155" i="6" s="1"/>
  <c r="B155" i="6"/>
  <c r="C155" i="6" s="1"/>
  <c r="S154" i="6"/>
  <c r="T154" i="6" s="1"/>
  <c r="R154" i="6"/>
  <c r="Q154" i="6"/>
  <c r="O154" i="6"/>
  <c r="P154" i="6" s="1"/>
  <c r="M154" i="6"/>
  <c r="N154" i="6" s="1"/>
  <c r="K154" i="6"/>
  <c r="L154" i="6" s="1"/>
  <c r="H154" i="6"/>
  <c r="I154" i="6" s="1"/>
  <c r="E154" i="6"/>
  <c r="F154" i="6" s="1"/>
  <c r="B154" i="6"/>
  <c r="C154" i="6" s="1"/>
  <c r="S153" i="6"/>
  <c r="T153" i="6" s="1"/>
  <c r="Q153" i="6"/>
  <c r="R153" i="6" s="1"/>
  <c r="O153" i="6"/>
  <c r="P153" i="6" s="1"/>
  <c r="M153" i="6"/>
  <c r="N153" i="6" s="1"/>
  <c r="K153" i="6"/>
  <c r="L153" i="6" s="1"/>
  <c r="H153" i="6"/>
  <c r="I153" i="6" s="1"/>
  <c r="E153" i="6"/>
  <c r="F153" i="6" s="1"/>
  <c r="B153" i="6"/>
  <c r="C153" i="6" s="1"/>
  <c r="S152" i="6"/>
  <c r="T152" i="6" s="1"/>
  <c r="Q152" i="6"/>
  <c r="R152" i="6" s="1"/>
  <c r="O152" i="6"/>
  <c r="P152" i="6" s="1"/>
  <c r="N152" i="6"/>
  <c r="M152" i="6"/>
  <c r="K152" i="6"/>
  <c r="L152" i="6" s="1"/>
  <c r="H152" i="6"/>
  <c r="I152" i="6" s="1"/>
  <c r="E152" i="6"/>
  <c r="F152" i="6" s="1"/>
  <c r="B152" i="6"/>
  <c r="C152" i="6" s="1"/>
  <c r="S151" i="6"/>
  <c r="T151" i="6" s="1"/>
  <c r="Q151" i="6"/>
  <c r="R151" i="6" s="1"/>
  <c r="O151" i="6"/>
  <c r="P151" i="6" s="1"/>
  <c r="M151" i="6"/>
  <c r="N151" i="6" s="1"/>
  <c r="K151" i="6"/>
  <c r="L151" i="6" s="1"/>
  <c r="H151" i="6"/>
  <c r="I151" i="6" s="1"/>
  <c r="E151" i="6"/>
  <c r="F151" i="6" s="1"/>
  <c r="B151" i="6"/>
  <c r="C151" i="6" s="1"/>
  <c r="S150" i="6"/>
  <c r="T150" i="6" s="1"/>
  <c r="Q150" i="6"/>
  <c r="R150" i="6" s="1"/>
  <c r="O150" i="6"/>
  <c r="P150" i="6" s="1"/>
  <c r="M150" i="6"/>
  <c r="N150" i="6" s="1"/>
  <c r="K150" i="6"/>
  <c r="L150" i="6" s="1"/>
  <c r="H150" i="6"/>
  <c r="I150" i="6" s="1"/>
  <c r="E150" i="6"/>
  <c r="F150" i="6" s="1"/>
  <c r="B150" i="6"/>
  <c r="C150" i="6" s="1"/>
  <c r="S149" i="6"/>
  <c r="T149" i="6" s="1"/>
  <c r="Q149" i="6"/>
  <c r="R149" i="6" s="1"/>
  <c r="O149" i="6"/>
  <c r="P149" i="6" s="1"/>
  <c r="M149" i="6"/>
  <c r="N149" i="6" s="1"/>
  <c r="L149" i="6"/>
  <c r="K149" i="6"/>
  <c r="H149" i="6"/>
  <c r="I149" i="6" s="1"/>
  <c r="E149" i="6"/>
  <c r="F149" i="6" s="1"/>
  <c r="B149" i="6"/>
  <c r="C149" i="6" s="1"/>
  <c r="S148" i="6"/>
  <c r="T148" i="6" s="1"/>
  <c r="R148" i="6"/>
  <c r="Q148" i="6"/>
  <c r="O148" i="6"/>
  <c r="P148" i="6" s="1"/>
  <c r="M148" i="6"/>
  <c r="N148" i="6" s="1"/>
  <c r="K148" i="6"/>
  <c r="L148" i="6" s="1"/>
  <c r="H148" i="6"/>
  <c r="I148" i="6" s="1"/>
  <c r="E148" i="6"/>
  <c r="F148" i="6" s="1"/>
  <c r="B148" i="6"/>
  <c r="C148" i="6" s="1"/>
  <c r="S147" i="6"/>
  <c r="T147" i="6" s="1"/>
  <c r="Q147" i="6"/>
  <c r="R147" i="6" s="1"/>
  <c r="P147" i="6"/>
  <c r="O147" i="6"/>
  <c r="M147" i="6"/>
  <c r="N147" i="6" s="1"/>
  <c r="K147" i="6"/>
  <c r="L147" i="6" s="1"/>
  <c r="H147" i="6"/>
  <c r="I147" i="6" s="1"/>
  <c r="E147" i="6"/>
  <c r="F147" i="6" s="1"/>
  <c r="B147" i="6"/>
  <c r="C147" i="6" s="1"/>
  <c r="S146" i="6"/>
  <c r="T146" i="6" s="1"/>
  <c r="Q146" i="6"/>
  <c r="R146" i="6" s="1"/>
  <c r="O146" i="6"/>
  <c r="P146" i="6" s="1"/>
  <c r="M146" i="6"/>
  <c r="N146" i="6" s="1"/>
  <c r="K146" i="6"/>
  <c r="L146" i="6" s="1"/>
  <c r="H146" i="6"/>
  <c r="I146" i="6" s="1"/>
  <c r="E146" i="6"/>
  <c r="F146" i="6" s="1"/>
  <c r="B146" i="6"/>
  <c r="C146" i="6" s="1"/>
  <c r="S145" i="6"/>
  <c r="T145" i="6" s="1"/>
  <c r="R145" i="6"/>
  <c r="Q145" i="6"/>
  <c r="O145" i="6"/>
  <c r="P145" i="6" s="1"/>
  <c r="M145" i="6"/>
  <c r="N145" i="6" s="1"/>
  <c r="K145" i="6"/>
  <c r="L145" i="6" s="1"/>
  <c r="H145" i="6"/>
  <c r="I145" i="6" s="1"/>
  <c r="E145" i="6"/>
  <c r="F145" i="6" s="1"/>
  <c r="C145" i="6"/>
  <c r="B145" i="6"/>
  <c r="S144" i="6"/>
  <c r="T144" i="6" s="1"/>
  <c r="Q144" i="6"/>
  <c r="R144" i="6" s="1"/>
  <c r="O144" i="6"/>
  <c r="P144" i="6" s="1"/>
  <c r="M144" i="6"/>
  <c r="N144" i="6" s="1"/>
  <c r="K144" i="6"/>
  <c r="L144" i="6" s="1"/>
  <c r="I144" i="6"/>
  <c r="H144" i="6"/>
  <c r="E144" i="6"/>
  <c r="F144" i="6" s="1"/>
  <c r="B144" i="6"/>
  <c r="C144" i="6" s="1"/>
  <c r="S143" i="6"/>
  <c r="T143" i="6" s="1"/>
  <c r="R143" i="6"/>
  <c r="Q143" i="6"/>
  <c r="O143" i="6"/>
  <c r="P143" i="6" s="1"/>
  <c r="M143" i="6"/>
  <c r="N143" i="6" s="1"/>
  <c r="K143" i="6"/>
  <c r="L143" i="6" s="1"/>
  <c r="H143" i="6"/>
  <c r="I143" i="6" s="1"/>
  <c r="E143" i="6"/>
  <c r="F143" i="6" s="1"/>
  <c r="B143" i="6"/>
  <c r="C143" i="6" s="1"/>
  <c r="S142" i="6"/>
  <c r="T142" i="6" s="1"/>
  <c r="Q142" i="6"/>
  <c r="R142" i="6" s="1"/>
  <c r="O142" i="6"/>
  <c r="P142" i="6" s="1"/>
  <c r="M142" i="6"/>
  <c r="N142" i="6" s="1"/>
  <c r="K142" i="6"/>
  <c r="L142" i="6" s="1"/>
  <c r="H142" i="6"/>
  <c r="I142" i="6" s="1"/>
  <c r="E142" i="6"/>
  <c r="F142" i="6" s="1"/>
  <c r="B142" i="6"/>
  <c r="C142" i="6" s="1"/>
  <c r="S141" i="6"/>
  <c r="T141" i="6" s="1"/>
  <c r="Q141" i="6"/>
  <c r="R141" i="6" s="1"/>
  <c r="O141" i="6"/>
  <c r="P141" i="6" s="1"/>
  <c r="M141" i="6"/>
  <c r="N141" i="6" s="1"/>
  <c r="K141" i="6"/>
  <c r="L141" i="6" s="1"/>
  <c r="H141" i="6"/>
  <c r="I141" i="6" s="1"/>
  <c r="E141" i="6"/>
  <c r="F141" i="6" s="1"/>
  <c r="B141" i="6"/>
  <c r="C141" i="6" s="1"/>
  <c r="T140" i="6"/>
  <c r="S140" i="6"/>
  <c r="Q140" i="6"/>
  <c r="R140" i="6" s="1"/>
  <c r="O140" i="6"/>
  <c r="P140" i="6" s="1"/>
  <c r="N140" i="6"/>
  <c r="M140" i="6"/>
  <c r="L140" i="6"/>
  <c r="K140" i="6"/>
  <c r="H140" i="6"/>
  <c r="I140" i="6" s="1"/>
  <c r="F140" i="6"/>
  <c r="E140" i="6"/>
  <c r="B140" i="6"/>
  <c r="C140" i="6" s="1"/>
  <c r="S139" i="6"/>
  <c r="T139" i="6" s="1"/>
  <c r="Q139" i="6"/>
  <c r="R139" i="6" s="1"/>
  <c r="P139" i="6"/>
  <c r="O139" i="6"/>
  <c r="M139" i="6"/>
  <c r="N139" i="6" s="1"/>
  <c r="K139" i="6"/>
  <c r="L139" i="6" s="1"/>
  <c r="H139" i="6"/>
  <c r="I139" i="6" s="1"/>
  <c r="E139" i="6"/>
  <c r="F139" i="6" s="1"/>
  <c r="B139" i="6"/>
  <c r="C139" i="6" s="1"/>
  <c r="T138" i="6"/>
  <c r="S138" i="6"/>
  <c r="Q138" i="6"/>
  <c r="R138" i="6" s="1"/>
  <c r="O138" i="6"/>
  <c r="P138" i="6" s="1"/>
  <c r="M138" i="6"/>
  <c r="N138" i="6" s="1"/>
  <c r="K138" i="6"/>
  <c r="L138" i="6" s="1"/>
  <c r="H138" i="6"/>
  <c r="I138" i="6" s="1"/>
  <c r="E138" i="6"/>
  <c r="F138" i="6" s="1"/>
  <c r="B138" i="6"/>
  <c r="C138" i="6" s="1"/>
  <c r="S137" i="6"/>
  <c r="T137" i="6" s="1"/>
  <c r="Q137" i="6"/>
  <c r="R137" i="6" s="1"/>
  <c r="O137" i="6"/>
  <c r="P137" i="6" s="1"/>
  <c r="M137" i="6"/>
  <c r="N137" i="6" s="1"/>
  <c r="K137" i="6"/>
  <c r="L137" i="6" s="1"/>
  <c r="H137" i="6"/>
  <c r="I137" i="6" s="1"/>
  <c r="F137" i="6"/>
  <c r="B137" i="6"/>
  <c r="C137" i="6" s="1"/>
  <c r="S136" i="6"/>
  <c r="T136" i="6" s="1"/>
  <c r="R136" i="6"/>
  <c r="Q136" i="6"/>
  <c r="O136" i="6"/>
  <c r="P136" i="6" s="1"/>
  <c r="M136" i="6"/>
  <c r="N136" i="6" s="1"/>
  <c r="K136" i="6"/>
  <c r="L136" i="6" s="1"/>
  <c r="H136" i="6"/>
  <c r="I136" i="6" s="1"/>
  <c r="E136" i="6"/>
  <c r="F136" i="6" s="1"/>
  <c r="B136" i="6"/>
  <c r="C136" i="6" s="1"/>
  <c r="S135" i="6"/>
  <c r="T135" i="6" s="1"/>
  <c r="R135" i="6"/>
  <c r="Q135" i="6"/>
  <c r="P135" i="6"/>
  <c r="O135" i="6"/>
  <c r="M135" i="6"/>
  <c r="N135" i="6" s="1"/>
  <c r="K135" i="6"/>
  <c r="L135" i="6" s="1"/>
  <c r="I135" i="6"/>
  <c r="H135" i="6"/>
  <c r="E135" i="6"/>
  <c r="F135" i="6" s="1"/>
  <c r="B135" i="6"/>
  <c r="C135" i="6" s="1"/>
  <c r="S134" i="6"/>
  <c r="T134" i="6" s="1"/>
  <c r="R134" i="6"/>
  <c r="Q134" i="6"/>
  <c r="O134" i="6"/>
  <c r="P134" i="6" s="1"/>
  <c r="M134" i="6"/>
  <c r="N134" i="6" s="1"/>
  <c r="K134" i="6"/>
  <c r="L134" i="6" s="1"/>
  <c r="H134" i="6"/>
  <c r="I134" i="6" s="1"/>
  <c r="E134" i="6"/>
  <c r="F134" i="6" s="1"/>
  <c r="C134" i="6"/>
  <c r="B134" i="6"/>
  <c r="S133" i="6"/>
  <c r="T133" i="6" s="1"/>
  <c r="Q133" i="6"/>
  <c r="R133" i="6" s="1"/>
  <c r="O133" i="6"/>
  <c r="P133" i="6" s="1"/>
  <c r="M133" i="6"/>
  <c r="N133" i="6" s="1"/>
  <c r="K133" i="6"/>
  <c r="L133" i="6" s="1"/>
  <c r="H133" i="6"/>
  <c r="I133" i="6" s="1"/>
  <c r="E133" i="6"/>
  <c r="F133" i="6" s="1"/>
  <c r="B133" i="6"/>
  <c r="C133" i="6" s="1"/>
  <c r="S132" i="6"/>
  <c r="T132" i="6" s="1"/>
  <c r="Q132" i="6"/>
  <c r="R132" i="6" s="1"/>
  <c r="O132" i="6"/>
  <c r="P132" i="6" s="1"/>
  <c r="N132" i="6"/>
  <c r="M132" i="6"/>
  <c r="K132" i="6"/>
  <c r="L132" i="6" s="1"/>
  <c r="H132" i="6"/>
  <c r="I132" i="6" s="1"/>
  <c r="E132" i="6"/>
  <c r="F132" i="6" s="1"/>
  <c r="C132" i="6"/>
  <c r="B132" i="6"/>
  <c r="T131" i="6"/>
  <c r="S131" i="6"/>
  <c r="Q131" i="6"/>
  <c r="R131" i="6" s="1"/>
  <c r="O131" i="6"/>
  <c r="P131" i="6" s="1"/>
  <c r="N131" i="6"/>
  <c r="M131" i="6"/>
  <c r="K131" i="6"/>
  <c r="L131" i="6" s="1"/>
  <c r="H131" i="6"/>
  <c r="I131" i="6" s="1"/>
  <c r="E131" i="6"/>
  <c r="F131" i="6" s="1"/>
  <c r="B131" i="6"/>
  <c r="C131" i="6" s="1"/>
  <c r="H130" i="6"/>
  <c r="I130" i="6" s="1"/>
  <c r="E130" i="6"/>
  <c r="F130" i="6" s="1"/>
  <c r="B130" i="6"/>
  <c r="C130" i="6" s="1"/>
  <c r="H129" i="6"/>
  <c r="I129" i="6" s="1"/>
  <c r="E129" i="6"/>
  <c r="F129" i="6" s="1"/>
  <c r="B129" i="6"/>
  <c r="C129" i="6" s="1"/>
  <c r="H128" i="6"/>
  <c r="I128" i="6" s="1"/>
  <c r="E128" i="6"/>
  <c r="F128" i="6" s="1"/>
  <c r="C128" i="6"/>
  <c r="B128" i="6"/>
  <c r="E127" i="6"/>
  <c r="F127" i="6" s="1"/>
  <c r="B127" i="6"/>
  <c r="C127" i="6" s="1"/>
  <c r="E126" i="6"/>
  <c r="F126" i="6" s="1"/>
  <c r="B126" i="6"/>
  <c r="C126" i="6" s="1"/>
  <c r="B125" i="6"/>
  <c r="C125" i="6" s="1"/>
  <c r="B124" i="6"/>
  <c r="C124" i="6" s="1"/>
  <c r="B123" i="6"/>
  <c r="C123" i="6" s="1"/>
  <c r="B122" i="6"/>
  <c r="C122" i="6" s="1"/>
  <c r="C121" i="6"/>
  <c r="B121" i="6"/>
  <c r="S251" i="2"/>
  <c r="T251" i="2" s="1"/>
  <c r="Q251" i="2"/>
  <c r="R251" i="2" s="1"/>
  <c r="O251" i="2"/>
  <c r="P251" i="2" s="1"/>
  <c r="N251" i="2"/>
  <c r="M251" i="2"/>
  <c r="K251" i="2"/>
  <c r="L251" i="2" s="1"/>
  <c r="H251" i="2"/>
  <c r="I251" i="2" s="1"/>
  <c r="E251" i="2"/>
  <c r="F251" i="2" s="1"/>
  <c r="B251" i="2"/>
  <c r="C251" i="2" s="1"/>
  <c r="S250" i="2"/>
  <c r="T250" i="2" s="1"/>
  <c r="R250" i="2"/>
  <c r="Q250" i="2"/>
  <c r="O250" i="2"/>
  <c r="P250" i="2" s="1"/>
  <c r="M250" i="2"/>
  <c r="N250" i="2" s="1"/>
  <c r="L250" i="2"/>
  <c r="K250" i="2"/>
  <c r="H250" i="2"/>
  <c r="I250" i="2" s="1"/>
  <c r="E250" i="2"/>
  <c r="F250" i="2" s="1"/>
  <c r="B250" i="2"/>
  <c r="C250" i="2" s="1"/>
  <c r="S249" i="2"/>
  <c r="T249" i="2" s="1"/>
  <c r="Q249" i="2"/>
  <c r="R249" i="2" s="1"/>
  <c r="O249" i="2"/>
  <c r="P249" i="2" s="1"/>
  <c r="M249" i="2"/>
  <c r="N249" i="2" s="1"/>
  <c r="K249" i="2"/>
  <c r="L249" i="2" s="1"/>
  <c r="H249" i="2"/>
  <c r="I249" i="2" s="1"/>
  <c r="E249" i="2"/>
  <c r="F249" i="2" s="1"/>
  <c r="B249" i="2"/>
  <c r="C249" i="2" s="1"/>
  <c r="S248" i="2"/>
  <c r="T248" i="2" s="1"/>
  <c r="R248" i="2"/>
  <c r="Q248" i="2"/>
  <c r="O248" i="2"/>
  <c r="P248" i="2" s="1"/>
  <c r="M248" i="2"/>
  <c r="N248" i="2" s="1"/>
  <c r="K248" i="2"/>
  <c r="L248" i="2" s="1"/>
  <c r="H248" i="2"/>
  <c r="I248" i="2" s="1"/>
  <c r="E248" i="2"/>
  <c r="F248" i="2" s="1"/>
  <c r="B248" i="2"/>
  <c r="C248" i="2" s="1"/>
  <c r="S247" i="2"/>
  <c r="T247" i="2" s="1"/>
  <c r="R247" i="2"/>
  <c r="Q247" i="2"/>
  <c r="O247" i="2"/>
  <c r="P247" i="2" s="1"/>
  <c r="M247" i="2"/>
  <c r="N247" i="2" s="1"/>
  <c r="K247" i="2"/>
  <c r="L247" i="2" s="1"/>
  <c r="H247" i="2"/>
  <c r="I247" i="2" s="1"/>
  <c r="F247" i="2"/>
  <c r="E247" i="2"/>
  <c r="B247" i="2"/>
  <c r="C247" i="2" s="1"/>
  <c r="S246" i="2"/>
  <c r="T246" i="2" s="1"/>
  <c r="Q246" i="2"/>
  <c r="R246" i="2" s="1"/>
  <c r="O246" i="2"/>
  <c r="P246" i="2" s="1"/>
  <c r="N246" i="2"/>
  <c r="M246" i="2"/>
  <c r="K246" i="2"/>
  <c r="L246" i="2" s="1"/>
  <c r="H246" i="2"/>
  <c r="I246" i="2" s="1"/>
  <c r="E246" i="2"/>
  <c r="F246" i="2" s="1"/>
  <c r="B246" i="2"/>
  <c r="C246" i="2" s="1"/>
  <c r="S245" i="2"/>
  <c r="T245" i="2" s="1"/>
  <c r="Q245" i="2"/>
  <c r="R245" i="2" s="1"/>
  <c r="O245" i="2"/>
  <c r="P245" i="2" s="1"/>
  <c r="M245" i="2"/>
  <c r="N245" i="2" s="1"/>
  <c r="K245" i="2"/>
  <c r="L245" i="2" s="1"/>
  <c r="I245" i="2"/>
  <c r="H245" i="2"/>
  <c r="E245" i="2"/>
  <c r="F245" i="2" s="1"/>
  <c r="C245" i="2"/>
  <c r="B245" i="2"/>
  <c r="T244" i="2"/>
  <c r="S244" i="2"/>
  <c r="Q244" i="2"/>
  <c r="R244" i="2" s="1"/>
  <c r="O244" i="2"/>
  <c r="P244" i="2" s="1"/>
  <c r="M244" i="2"/>
  <c r="N244" i="2" s="1"/>
  <c r="K244" i="2"/>
  <c r="L244" i="2" s="1"/>
  <c r="H244" i="2"/>
  <c r="I244" i="2" s="1"/>
  <c r="E244" i="2"/>
  <c r="F244" i="2" s="1"/>
  <c r="B244" i="2"/>
  <c r="C244" i="2" s="1"/>
  <c r="S243" i="2"/>
  <c r="T243" i="2" s="1"/>
  <c r="Q243" i="2"/>
  <c r="R243" i="2" s="1"/>
  <c r="P243" i="2"/>
  <c r="O243" i="2"/>
  <c r="M243" i="2"/>
  <c r="N243" i="2" s="1"/>
  <c r="K243" i="2"/>
  <c r="L243" i="2" s="1"/>
  <c r="H243" i="2"/>
  <c r="I243" i="2" s="1"/>
  <c r="E243" i="2"/>
  <c r="F243" i="2" s="1"/>
  <c r="C243" i="2"/>
  <c r="B243" i="2"/>
  <c r="S242" i="2"/>
  <c r="T242" i="2" s="1"/>
  <c r="Q242" i="2"/>
  <c r="R242" i="2" s="1"/>
  <c r="O242" i="2"/>
  <c r="P242" i="2" s="1"/>
  <c r="M242" i="2"/>
  <c r="N242" i="2" s="1"/>
  <c r="K242" i="2"/>
  <c r="L242" i="2" s="1"/>
  <c r="H242" i="2"/>
  <c r="I242" i="2" s="1"/>
  <c r="E242" i="2"/>
  <c r="F242" i="2" s="1"/>
  <c r="B242" i="2"/>
  <c r="C242" i="2" s="1"/>
  <c r="S241" i="2"/>
  <c r="T241" i="2" s="1"/>
  <c r="R241" i="2"/>
  <c r="Q241" i="2"/>
  <c r="O241" i="2"/>
  <c r="P241" i="2" s="1"/>
  <c r="M241" i="2"/>
  <c r="N241" i="2" s="1"/>
  <c r="L241" i="2"/>
  <c r="K241" i="2"/>
  <c r="H241" i="2"/>
  <c r="I241" i="2" s="1"/>
  <c r="E241" i="2"/>
  <c r="F241" i="2" s="1"/>
  <c r="B241" i="2"/>
  <c r="C241" i="2" s="1"/>
  <c r="S240" i="2"/>
  <c r="T240" i="2" s="1"/>
  <c r="Q240" i="2"/>
  <c r="R240" i="2" s="1"/>
  <c r="P240" i="2"/>
  <c r="O240" i="2"/>
  <c r="M240" i="2"/>
  <c r="N240" i="2" s="1"/>
  <c r="L240" i="2"/>
  <c r="K240" i="2"/>
  <c r="H240" i="2"/>
  <c r="I240" i="2" s="1"/>
  <c r="E240" i="2"/>
  <c r="F240" i="2" s="1"/>
  <c r="B240" i="2"/>
  <c r="C240" i="2" s="1"/>
  <c r="S239" i="2"/>
  <c r="T239" i="2" s="1"/>
  <c r="Q239" i="2"/>
  <c r="R239" i="2" s="1"/>
  <c r="O239" i="2"/>
  <c r="P239" i="2" s="1"/>
  <c r="M239" i="2"/>
  <c r="N239" i="2" s="1"/>
  <c r="K239" i="2"/>
  <c r="L239" i="2" s="1"/>
  <c r="H239" i="2"/>
  <c r="I239" i="2" s="1"/>
  <c r="F239" i="2"/>
  <c r="E239" i="2"/>
  <c r="B239" i="2"/>
  <c r="C239" i="2" s="1"/>
  <c r="S238" i="2"/>
  <c r="T238" i="2" s="1"/>
  <c r="R238" i="2"/>
  <c r="Q238" i="2"/>
  <c r="O238" i="2"/>
  <c r="P238" i="2" s="1"/>
  <c r="M238" i="2"/>
  <c r="N238" i="2" s="1"/>
  <c r="K238" i="2"/>
  <c r="L238" i="2" s="1"/>
  <c r="H238" i="2"/>
  <c r="I238" i="2" s="1"/>
  <c r="E238" i="2"/>
  <c r="F238" i="2" s="1"/>
  <c r="B238" i="2"/>
  <c r="C238" i="2" s="1"/>
  <c r="S237" i="2"/>
  <c r="T237" i="2" s="1"/>
  <c r="Q237" i="2"/>
  <c r="R237" i="2" s="1"/>
  <c r="O237" i="2"/>
  <c r="P237" i="2" s="1"/>
  <c r="M237" i="2"/>
  <c r="N237" i="2" s="1"/>
  <c r="L237" i="2"/>
  <c r="K237" i="2"/>
  <c r="H237" i="2"/>
  <c r="I237" i="2" s="1"/>
  <c r="E237" i="2"/>
  <c r="F237" i="2" s="1"/>
  <c r="B237" i="2"/>
  <c r="C237" i="2" s="1"/>
  <c r="S236" i="2"/>
  <c r="T236" i="2" s="1"/>
  <c r="Q236" i="2"/>
  <c r="R236" i="2" s="1"/>
  <c r="O236" i="2"/>
  <c r="P236" i="2" s="1"/>
  <c r="M236" i="2"/>
  <c r="N236" i="2" s="1"/>
  <c r="K236" i="2"/>
  <c r="L236" i="2" s="1"/>
  <c r="H236" i="2"/>
  <c r="I236" i="2" s="1"/>
  <c r="E236" i="2"/>
  <c r="F236" i="2" s="1"/>
  <c r="B236" i="2"/>
  <c r="C236" i="2" s="1"/>
  <c r="T235" i="2"/>
  <c r="S235" i="2"/>
  <c r="Q235" i="2"/>
  <c r="R235" i="2" s="1"/>
  <c r="O235" i="2"/>
  <c r="P235" i="2" s="1"/>
  <c r="M235" i="2"/>
  <c r="N235" i="2" s="1"/>
  <c r="K235" i="2"/>
  <c r="L235" i="2" s="1"/>
  <c r="H235" i="2"/>
  <c r="I235" i="2" s="1"/>
  <c r="E235" i="2"/>
  <c r="F235" i="2" s="1"/>
  <c r="B235" i="2"/>
  <c r="C235" i="2" s="1"/>
  <c r="S234" i="2"/>
  <c r="T234" i="2" s="1"/>
  <c r="Q234" i="2"/>
  <c r="R234" i="2" s="1"/>
  <c r="O234" i="2"/>
  <c r="P234" i="2" s="1"/>
  <c r="M234" i="2"/>
  <c r="N234" i="2" s="1"/>
  <c r="L234" i="2"/>
  <c r="K234" i="2"/>
  <c r="H234" i="2"/>
  <c r="I234" i="2" s="1"/>
  <c r="E234" i="2"/>
  <c r="F234" i="2" s="1"/>
  <c r="B234" i="2"/>
  <c r="C234" i="2" s="1"/>
  <c r="S233" i="2"/>
  <c r="T233" i="2" s="1"/>
  <c r="Q233" i="2"/>
  <c r="R233" i="2" s="1"/>
  <c r="O233" i="2"/>
  <c r="P233" i="2" s="1"/>
  <c r="M233" i="2"/>
  <c r="N233" i="2" s="1"/>
  <c r="K233" i="2"/>
  <c r="L233" i="2" s="1"/>
  <c r="H233" i="2"/>
  <c r="I233" i="2" s="1"/>
  <c r="E233" i="2"/>
  <c r="F233" i="2" s="1"/>
  <c r="B233" i="2"/>
  <c r="C233" i="2" s="1"/>
  <c r="S232" i="2"/>
  <c r="T232" i="2" s="1"/>
  <c r="Q232" i="2"/>
  <c r="R232" i="2" s="1"/>
  <c r="O232" i="2"/>
  <c r="P232" i="2" s="1"/>
  <c r="M232" i="2"/>
  <c r="N232" i="2" s="1"/>
  <c r="K232" i="2"/>
  <c r="L232" i="2" s="1"/>
  <c r="H232" i="2"/>
  <c r="I232" i="2" s="1"/>
  <c r="E232" i="2"/>
  <c r="F232" i="2" s="1"/>
  <c r="B232" i="2"/>
  <c r="C232" i="2" s="1"/>
  <c r="S231" i="2"/>
  <c r="T231" i="2" s="1"/>
  <c r="R231" i="2"/>
  <c r="Q231" i="2"/>
  <c r="O231" i="2"/>
  <c r="P231" i="2" s="1"/>
  <c r="M231" i="2"/>
  <c r="N231" i="2" s="1"/>
  <c r="L231" i="2"/>
  <c r="K231" i="2"/>
  <c r="H231" i="2"/>
  <c r="I231" i="2" s="1"/>
  <c r="E231" i="2"/>
  <c r="F231" i="2" s="1"/>
  <c r="B231" i="2"/>
  <c r="C231" i="2" s="1"/>
  <c r="S230" i="2"/>
  <c r="T230" i="2" s="1"/>
  <c r="Q230" i="2"/>
  <c r="R230" i="2" s="1"/>
  <c r="O230" i="2"/>
  <c r="P230" i="2" s="1"/>
  <c r="M230" i="2"/>
  <c r="N230" i="2" s="1"/>
  <c r="K230" i="2"/>
  <c r="L230" i="2" s="1"/>
  <c r="I230" i="2"/>
  <c r="H230" i="2"/>
  <c r="E230" i="2"/>
  <c r="F230" i="2" s="1"/>
  <c r="B230" i="2"/>
  <c r="C230" i="2" s="1"/>
  <c r="S229" i="2"/>
  <c r="T229" i="2" s="1"/>
  <c r="R229" i="2"/>
  <c r="Q229" i="2"/>
  <c r="O229" i="2"/>
  <c r="P229" i="2" s="1"/>
  <c r="M229" i="2"/>
  <c r="N229" i="2" s="1"/>
  <c r="K229" i="2"/>
  <c r="L229" i="2" s="1"/>
  <c r="H229" i="2"/>
  <c r="I229" i="2" s="1"/>
  <c r="F229" i="2"/>
  <c r="E229" i="2"/>
  <c r="B229" i="2"/>
  <c r="C229" i="2" s="1"/>
  <c r="S228" i="2"/>
  <c r="T228" i="2" s="1"/>
  <c r="Q228" i="2"/>
  <c r="R228" i="2" s="1"/>
  <c r="P228" i="2"/>
  <c r="O228" i="2"/>
  <c r="M228" i="2"/>
  <c r="N228" i="2" s="1"/>
  <c r="K228" i="2"/>
  <c r="L228" i="2" s="1"/>
  <c r="H228" i="2"/>
  <c r="I228" i="2" s="1"/>
  <c r="E228" i="2"/>
  <c r="F228" i="2" s="1"/>
  <c r="B228" i="2"/>
  <c r="C228" i="2" s="1"/>
  <c r="S227" i="2"/>
  <c r="T227" i="2" s="1"/>
  <c r="Q227" i="2"/>
  <c r="R227" i="2" s="1"/>
  <c r="O227" i="2"/>
  <c r="P227" i="2" s="1"/>
  <c r="N227" i="2"/>
  <c r="M227" i="2"/>
  <c r="K227" i="2"/>
  <c r="L227" i="2" s="1"/>
  <c r="H227" i="2"/>
  <c r="I227" i="2" s="1"/>
  <c r="E227" i="2"/>
  <c r="F227" i="2" s="1"/>
  <c r="B227" i="2"/>
  <c r="C227" i="2" s="1"/>
  <c r="T226" i="2"/>
  <c r="S226" i="2"/>
  <c r="Q226" i="2"/>
  <c r="R226" i="2" s="1"/>
  <c r="O226" i="2"/>
  <c r="P226" i="2" s="1"/>
  <c r="M226" i="2"/>
  <c r="N226" i="2" s="1"/>
  <c r="K226" i="2"/>
  <c r="L226" i="2" s="1"/>
  <c r="I226" i="2"/>
  <c r="H226" i="2"/>
  <c r="E226" i="2"/>
  <c r="F226" i="2" s="1"/>
  <c r="B226" i="2"/>
  <c r="C226" i="2" s="1"/>
  <c r="S225" i="2"/>
  <c r="T225" i="2" s="1"/>
  <c r="Q225" i="2"/>
  <c r="R225" i="2" s="1"/>
  <c r="P225" i="2"/>
  <c r="O225" i="2"/>
  <c r="M225" i="2"/>
  <c r="N225" i="2" s="1"/>
  <c r="L225" i="2"/>
  <c r="K225" i="2"/>
  <c r="I225" i="2"/>
  <c r="H225" i="2"/>
  <c r="E225" i="2"/>
  <c r="F225" i="2" s="1"/>
  <c r="C225" i="2"/>
  <c r="B225" i="2"/>
  <c r="S224" i="2"/>
  <c r="T224" i="2" s="1"/>
  <c r="Q224" i="2"/>
  <c r="R224" i="2" s="1"/>
  <c r="O224" i="2"/>
  <c r="P224" i="2" s="1"/>
  <c r="M224" i="2"/>
  <c r="N224" i="2" s="1"/>
  <c r="K224" i="2"/>
  <c r="L224" i="2" s="1"/>
  <c r="I224" i="2"/>
  <c r="H224" i="2"/>
  <c r="E224" i="2"/>
  <c r="F224" i="2" s="1"/>
  <c r="B224" i="2"/>
  <c r="C224" i="2" s="1"/>
  <c r="S223" i="2"/>
  <c r="T223" i="2" s="1"/>
  <c r="Q223" i="2"/>
  <c r="R223" i="2" s="1"/>
  <c r="O223" i="2"/>
  <c r="P223" i="2" s="1"/>
  <c r="M223" i="2"/>
  <c r="N223" i="2" s="1"/>
  <c r="K223" i="2"/>
  <c r="L223" i="2" s="1"/>
  <c r="I223" i="2"/>
  <c r="H223" i="2"/>
  <c r="E223" i="2"/>
  <c r="F223" i="2" s="1"/>
  <c r="B223" i="2"/>
  <c r="C223" i="2" s="1"/>
  <c r="S222" i="2"/>
  <c r="T222" i="2" s="1"/>
  <c r="R222" i="2"/>
  <c r="Q222" i="2"/>
  <c r="O222" i="2"/>
  <c r="P222" i="2" s="1"/>
  <c r="M222" i="2"/>
  <c r="N222" i="2" s="1"/>
  <c r="L222" i="2"/>
  <c r="K222" i="2"/>
  <c r="I222" i="2"/>
  <c r="H222" i="2"/>
  <c r="E222" i="2"/>
  <c r="F222" i="2" s="1"/>
  <c r="B222" i="2"/>
  <c r="C222" i="2" s="1"/>
  <c r="S221" i="2"/>
  <c r="T221" i="2" s="1"/>
  <c r="Q221" i="2"/>
  <c r="R221" i="2" s="1"/>
  <c r="O221" i="2"/>
  <c r="P221" i="2" s="1"/>
  <c r="M221" i="2"/>
  <c r="N221" i="2" s="1"/>
  <c r="K221" i="2"/>
  <c r="L221" i="2" s="1"/>
  <c r="I221" i="2"/>
  <c r="H221" i="2"/>
  <c r="F221" i="2"/>
  <c r="E221" i="2"/>
  <c r="B221" i="2"/>
  <c r="C221" i="2" s="1"/>
  <c r="S220" i="2"/>
  <c r="T220" i="2" s="1"/>
  <c r="Q220" i="2"/>
  <c r="R220" i="2" s="1"/>
  <c r="O220" i="2"/>
  <c r="P220" i="2" s="1"/>
  <c r="M220" i="2"/>
  <c r="N220" i="2" s="1"/>
  <c r="K220" i="2"/>
  <c r="L220" i="2" s="1"/>
  <c r="H220" i="2"/>
  <c r="I220" i="2" s="1"/>
  <c r="F220" i="2"/>
  <c r="E220" i="2"/>
  <c r="B220" i="2"/>
  <c r="C220" i="2" s="1"/>
  <c r="S219" i="2"/>
  <c r="T219" i="2" s="1"/>
  <c r="Q219" i="2"/>
  <c r="R219" i="2" s="1"/>
  <c r="P219" i="2"/>
  <c r="O219" i="2"/>
  <c r="M219" i="2"/>
  <c r="N219" i="2" s="1"/>
  <c r="K219" i="2"/>
  <c r="L219" i="2" s="1"/>
  <c r="H219" i="2"/>
  <c r="I219" i="2" s="1"/>
  <c r="E219" i="2"/>
  <c r="F219" i="2" s="1"/>
  <c r="B219" i="2"/>
  <c r="C219" i="2" s="1"/>
  <c r="S218" i="2"/>
  <c r="T218" i="2" s="1"/>
  <c r="Q218" i="2"/>
  <c r="R218" i="2" s="1"/>
  <c r="O218" i="2"/>
  <c r="P218" i="2" s="1"/>
  <c r="M218" i="2"/>
  <c r="N218" i="2" s="1"/>
  <c r="K218" i="2"/>
  <c r="L218" i="2" s="1"/>
  <c r="H218" i="2"/>
  <c r="I218" i="2" s="1"/>
  <c r="E218" i="2"/>
  <c r="F218" i="2" s="1"/>
  <c r="C218" i="2"/>
  <c r="B218" i="2"/>
  <c r="S217" i="2"/>
  <c r="T217" i="2" s="1"/>
  <c r="R217" i="2"/>
  <c r="Q217" i="2"/>
  <c r="O217" i="2"/>
  <c r="P217" i="2" s="1"/>
  <c r="M217" i="2"/>
  <c r="N217" i="2" s="1"/>
  <c r="K217" i="2"/>
  <c r="L217" i="2" s="1"/>
  <c r="H217" i="2"/>
  <c r="I217" i="2" s="1"/>
  <c r="E217" i="2"/>
  <c r="F217" i="2" s="1"/>
  <c r="B217" i="2"/>
  <c r="C217" i="2" s="1"/>
  <c r="S216" i="2"/>
  <c r="T216" i="2" s="1"/>
  <c r="Q216" i="2"/>
  <c r="R216" i="2" s="1"/>
  <c r="P216" i="2"/>
  <c r="O216" i="2"/>
  <c r="M216" i="2"/>
  <c r="N216" i="2" s="1"/>
  <c r="L216" i="2"/>
  <c r="K216" i="2"/>
  <c r="I216" i="2"/>
  <c r="H216" i="2"/>
  <c r="E216" i="2"/>
  <c r="F216" i="2" s="1"/>
  <c r="C216" i="2"/>
  <c r="B216" i="2"/>
  <c r="S215" i="2"/>
  <c r="T215" i="2" s="1"/>
  <c r="Q215" i="2"/>
  <c r="R215" i="2" s="1"/>
  <c r="O215" i="2"/>
  <c r="P215" i="2" s="1"/>
  <c r="M215" i="2"/>
  <c r="N215" i="2" s="1"/>
  <c r="K215" i="2"/>
  <c r="L215" i="2" s="1"/>
  <c r="H215" i="2"/>
  <c r="I215" i="2" s="1"/>
  <c r="E215" i="2"/>
  <c r="F215" i="2" s="1"/>
  <c r="C215" i="2"/>
  <c r="B215" i="2"/>
  <c r="S214" i="2"/>
  <c r="T214" i="2" s="1"/>
  <c r="R214" i="2"/>
  <c r="Q214" i="2"/>
  <c r="O214" i="2"/>
  <c r="P214" i="2" s="1"/>
  <c r="M214" i="2"/>
  <c r="N214" i="2" s="1"/>
  <c r="L214" i="2"/>
  <c r="K214" i="2"/>
  <c r="H214" i="2"/>
  <c r="I214" i="2" s="1"/>
  <c r="E214" i="2"/>
  <c r="F214" i="2" s="1"/>
  <c r="B214" i="2"/>
  <c r="C214" i="2" s="1"/>
  <c r="S213" i="2"/>
  <c r="T213" i="2" s="1"/>
  <c r="Q213" i="2"/>
  <c r="R213" i="2" s="1"/>
  <c r="P213" i="2"/>
  <c r="O213" i="2"/>
  <c r="M213" i="2"/>
  <c r="N213" i="2" s="1"/>
  <c r="L213" i="2"/>
  <c r="K213" i="2"/>
  <c r="H213" i="2"/>
  <c r="I213" i="2" s="1"/>
  <c r="E213" i="2"/>
  <c r="F213" i="2" s="1"/>
  <c r="B213" i="2"/>
  <c r="C213" i="2" s="1"/>
  <c r="S212" i="2"/>
  <c r="T212" i="2" s="1"/>
  <c r="R212" i="2"/>
  <c r="Q212" i="2"/>
  <c r="O212" i="2"/>
  <c r="P212" i="2" s="1"/>
  <c r="M212" i="2"/>
  <c r="N212" i="2" s="1"/>
  <c r="K212" i="2"/>
  <c r="L212" i="2" s="1"/>
  <c r="H212" i="2"/>
  <c r="I212" i="2" s="1"/>
  <c r="F212" i="2"/>
  <c r="E212" i="2"/>
  <c r="B212" i="2"/>
  <c r="C212" i="2" s="1"/>
  <c r="S211" i="2"/>
  <c r="T211" i="2" s="1"/>
  <c r="R211" i="2"/>
  <c r="Q211" i="2"/>
  <c r="O211" i="2"/>
  <c r="P211" i="2" s="1"/>
  <c r="M211" i="2"/>
  <c r="N211" i="2" s="1"/>
  <c r="K211" i="2"/>
  <c r="L211" i="2" s="1"/>
  <c r="H211" i="2"/>
  <c r="I211" i="2" s="1"/>
  <c r="E211" i="2"/>
  <c r="F211" i="2" s="1"/>
  <c r="B211" i="2"/>
  <c r="C211" i="2" s="1"/>
  <c r="S210" i="2"/>
  <c r="T210" i="2" s="1"/>
  <c r="Q210" i="2"/>
  <c r="R210" i="2" s="1"/>
  <c r="O210" i="2"/>
  <c r="P210" i="2" s="1"/>
  <c r="M210" i="2"/>
  <c r="N210" i="2" s="1"/>
  <c r="K210" i="2"/>
  <c r="L210" i="2" s="1"/>
  <c r="H210" i="2"/>
  <c r="I210" i="2" s="1"/>
  <c r="E210" i="2"/>
  <c r="F210" i="2" s="1"/>
  <c r="B210" i="2"/>
  <c r="C210" i="2" s="1"/>
  <c r="S209" i="2"/>
  <c r="T209" i="2" s="1"/>
  <c r="Q209" i="2"/>
  <c r="R209" i="2" s="1"/>
  <c r="O209" i="2"/>
  <c r="P209" i="2" s="1"/>
  <c r="N209" i="2"/>
  <c r="M209" i="2"/>
  <c r="K209" i="2"/>
  <c r="L209" i="2" s="1"/>
  <c r="H209" i="2"/>
  <c r="I209" i="2" s="1"/>
  <c r="E209" i="2"/>
  <c r="F209" i="2" s="1"/>
  <c r="C209" i="2"/>
  <c r="B209" i="2"/>
  <c r="S208" i="2"/>
  <c r="T208" i="2" s="1"/>
  <c r="R208" i="2"/>
  <c r="Q208" i="2"/>
  <c r="O208" i="2"/>
  <c r="P208" i="2" s="1"/>
  <c r="M208" i="2"/>
  <c r="N208" i="2" s="1"/>
  <c r="K208" i="2"/>
  <c r="L208" i="2" s="1"/>
  <c r="H208" i="2"/>
  <c r="I208" i="2" s="1"/>
  <c r="E208" i="2"/>
  <c r="F208" i="2" s="1"/>
  <c r="B208" i="2"/>
  <c r="C208" i="2" s="1"/>
  <c r="S207" i="2"/>
  <c r="T207" i="2" s="1"/>
  <c r="Q207" i="2"/>
  <c r="R207" i="2" s="1"/>
  <c r="O207" i="2"/>
  <c r="P207" i="2" s="1"/>
  <c r="M207" i="2"/>
  <c r="N207" i="2" s="1"/>
  <c r="L207" i="2"/>
  <c r="K207" i="2"/>
  <c r="H207" i="2"/>
  <c r="I207" i="2" s="1"/>
  <c r="E207" i="2"/>
  <c r="F207" i="2" s="1"/>
  <c r="B207" i="2"/>
  <c r="C207" i="2" s="1"/>
  <c r="T206" i="2"/>
  <c r="S206" i="2"/>
  <c r="Q206" i="2"/>
  <c r="R206" i="2" s="1"/>
  <c r="O206" i="2"/>
  <c r="P206" i="2" s="1"/>
  <c r="M206" i="2"/>
  <c r="N206" i="2" s="1"/>
  <c r="K206" i="2"/>
  <c r="L206" i="2" s="1"/>
  <c r="H206" i="2"/>
  <c r="I206" i="2" s="1"/>
  <c r="E206" i="2"/>
  <c r="F206" i="2" s="1"/>
  <c r="C206" i="2"/>
  <c r="B206" i="2"/>
  <c r="S205" i="2"/>
  <c r="T205" i="2" s="1"/>
  <c r="R205" i="2"/>
  <c r="Q205" i="2"/>
  <c r="O205" i="2"/>
  <c r="P205" i="2" s="1"/>
  <c r="M205" i="2"/>
  <c r="N205" i="2" s="1"/>
  <c r="L205" i="2"/>
  <c r="K205" i="2"/>
  <c r="H205" i="2"/>
  <c r="I205" i="2" s="1"/>
  <c r="E205" i="2"/>
  <c r="F205" i="2" s="1"/>
  <c r="B205" i="2"/>
  <c r="C205" i="2" s="1"/>
  <c r="S204" i="2"/>
  <c r="T204" i="2" s="1"/>
  <c r="Q204" i="2"/>
  <c r="R204" i="2" s="1"/>
  <c r="O204" i="2"/>
  <c r="P204" i="2" s="1"/>
  <c r="M204" i="2"/>
  <c r="N204" i="2" s="1"/>
  <c r="K204" i="2"/>
  <c r="L204" i="2" s="1"/>
  <c r="I204" i="2"/>
  <c r="H204" i="2"/>
  <c r="E204" i="2"/>
  <c r="F204" i="2" s="1"/>
  <c r="B204" i="2"/>
  <c r="C204" i="2" s="1"/>
  <c r="S203" i="2"/>
  <c r="T203" i="2" s="1"/>
  <c r="R203" i="2"/>
  <c r="Q203" i="2"/>
  <c r="O203" i="2"/>
  <c r="P203" i="2" s="1"/>
  <c r="M203" i="2"/>
  <c r="N203" i="2" s="1"/>
  <c r="K203" i="2"/>
  <c r="L203" i="2" s="1"/>
  <c r="H203" i="2"/>
  <c r="I203" i="2" s="1"/>
  <c r="F203" i="2"/>
  <c r="E203" i="2"/>
  <c r="C203" i="2"/>
  <c r="B203" i="2"/>
  <c r="S202" i="2"/>
  <c r="T202" i="2" s="1"/>
  <c r="R202" i="2"/>
  <c r="Q202" i="2"/>
  <c r="O202" i="2"/>
  <c r="P202" i="2" s="1"/>
  <c r="N202" i="2"/>
  <c r="M202" i="2"/>
  <c r="K202" i="2"/>
  <c r="L202" i="2" s="1"/>
  <c r="H202" i="2"/>
  <c r="I202" i="2" s="1"/>
  <c r="F202" i="2"/>
  <c r="E202" i="2"/>
  <c r="B202" i="2"/>
  <c r="C202" i="2" s="1"/>
  <c r="S201" i="2"/>
  <c r="T201" i="2" s="1"/>
  <c r="Q201" i="2"/>
  <c r="R201" i="2" s="1"/>
  <c r="P201" i="2"/>
  <c r="O201" i="2"/>
  <c r="M201" i="2"/>
  <c r="N201" i="2" s="1"/>
  <c r="L201" i="2"/>
  <c r="K201" i="2"/>
  <c r="H201" i="2"/>
  <c r="I201" i="2" s="1"/>
  <c r="E201" i="2"/>
  <c r="F201" i="2" s="1"/>
  <c r="B201" i="2"/>
  <c r="C201" i="2" s="1"/>
  <c r="T200" i="2"/>
  <c r="S200" i="2"/>
  <c r="Q200" i="2"/>
  <c r="R200" i="2" s="1"/>
  <c r="O200" i="2"/>
  <c r="P200" i="2" s="1"/>
  <c r="M200" i="2"/>
  <c r="N200" i="2" s="1"/>
  <c r="K200" i="2"/>
  <c r="L200" i="2" s="1"/>
  <c r="I200" i="2"/>
  <c r="H200" i="2"/>
  <c r="E200" i="2"/>
  <c r="F200" i="2" s="1"/>
  <c r="C200" i="2"/>
  <c r="B200" i="2"/>
  <c r="T199" i="2"/>
  <c r="S199" i="2"/>
  <c r="Q199" i="2"/>
  <c r="R199" i="2" s="1"/>
  <c r="O199" i="2"/>
  <c r="P199" i="2" s="1"/>
  <c r="M199" i="2"/>
  <c r="N199" i="2" s="1"/>
  <c r="K199" i="2"/>
  <c r="L199" i="2" s="1"/>
  <c r="H199" i="2"/>
  <c r="I199" i="2" s="1"/>
  <c r="E199" i="2"/>
  <c r="F199" i="2" s="1"/>
  <c r="B199" i="2"/>
  <c r="C199" i="2" s="1"/>
  <c r="S198" i="2"/>
  <c r="T198" i="2" s="1"/>
  <c r="Q198" i="2"/>
  <c r="R198" i="2" s="1"/>
  <c r="P198" i="2"/>
  <c r="O198" i="2"/>
  <c r="M198" i="2"/>
  <c r="N198" i="2" s="1"/>
  <c r="K198" i="2"/>
  <c r="L198" i="2" s="1"/>
  <c r="H198" i="2"/>
  <c r="I198" i="2" s="1"/>
  <c r="E198" i="2"/>
  <c r="F198" i="2" s="1"/>
  <c r="C198" i="2"/>
  <c r="B198" i="2"/>
  <c r="S197" i="2"/>
  <c r="T197" i="2" s="1"/>
  <c r="Q197" i="2"/>
  <c r="R197" i="2" s="1"/>
  <c r="O197" i="2"/>
  <c r="P197" i="2" s="1"/>
  <c r="M197" i="2"/>
  <c r="N197" i="2" s="1"/>
  <c r="K197" i="2"/>
  <c r="L197" i="2" s="1"/>
  <c r="H197" i="2"/>
  <c r="I197" i="2" s="1"/>
  <c r="E197" i="2"/>
  <c r="F197" i="2" s="1"/>
  <c r="B197" i="2"/>
  <c r="C197" i="2" s="1"/>
  <c r="S196" i="2"/>
  <c r="T196" i="2" s="1"/>
  <c r="R196" i="2"/>
  <c r="Q196" i="2"/>
  <c r="O196" i="2"/>
  <c r="P196" i="2" s="1"/>
  <c r="M196" i="2"/>
  <c r="N196" i="2" s="1"/>
  <c r="L196" i="2"/>
  <c r="K196" i="2"/>
  <c r="H196" i="2"/>
  <c r="I196" i="2" s="1"/>
  <c r="E196" i="2"/>
  <c r="F196" i="2" s="1"/>
  <c r="B196" i="2"/>
  <c r="C196" i="2" s="1"/>
  <c r="S195" i="2"/>
  <c r="T195" i="2" s="1"/>
  <c r="Q195" i="2"/>
  <c r="R195" i="2" s="1"/>
  <c r="O195" i="2"/>
  <c r="P195" i="2" s="1"/>
  <c r="M195" i="2"/>
  <c r="N195" i="2" s="1"/>
  <c r="L195" i="2"/>
  <c r="K195" i="2"/>
  <c r="I195" i="2"/>
  <c r="H195" i="2"/>
  <c r="E195" i="2"/>
  <c r="F195" i="2" s="1"/>
  <c r="B195" i="2"/>
  <c r="C195" i="2" s="1"/>
  <c r="S194" i="2"/>
  <c r="T194" i="2" s="1"/>
  <c r="Q194" i="2"/>
  <c r="R194" i="2" s="1"/>
  <c r="O194" i="2"/>
  <c r="P194" i="2" s="1"/>
  <c r="M194" i="2"/>
  <c r="N194" i="2" s="1"/>
  <c r="K194" i="2"/>
  <c r="L194" i="2" s="1"/>
  <c r="I194" i="2"/>
  <c r="H194" i="2"/>
  <c r="F194" i="2"/>
  <c r="E194" i="2"/>
  <c r="B194" i="2"/>
  <c r="C194" i="2" s="1"/>
  <c r="S193" i="2"/>
  <c r="T193" i="2" s="1"/>
  <c r="R193" i="2"/>
  <c r="Q193" i="2"/>
  <c r="O193" i="2"/>
  <c r="P193" i="2" s="1"/>
  <c r="M193" i="2"/>
  <c r="N193" i="2" s="1"/>
  <c r="K193" i="2"/>
  <c r="L193" i="2" s="1"/>
  <c r="H193" i="2"/>
  <c r="I193" i="2" s="1"/>
  <c r="E193" i="2"/>
  <c r="F193" i="2" s="1"/>
  <c r="B193" i="2"/>
  <c r="C193" i="2" s="1"/>
  <c r="S192" i="2"/>
  <c r="T192" i="2" s="1"/>
  <c r="Q192" i="2"/>
  <c r="R192" i="2" s="1"/>
  <c r="O192" i="2"/>
  <c r="P192" i="2" s="1"/>
  <c r="M192" i="2"/>
  <c r="N192" i="2" s="1"/>
  <c r="L192" i="2"/>
  <c r="K192" i="2"/>
  <c r="H192" i="2"/>
  <c r="I192" i="2" s="1"/>
  <c r="E192" i="2"/>
  <c r="F192" i="2" s="1"/>
  <c r="B192" i="2"/>
  <c r="C192" i="2" s="1"/>
  <c r="T191" i="2"/>
  <c r="S191" i="2"/>
  <c r="Q191" i="2"/>
  <c r="R191" i="2" s="1"/>
  <c r="O191" i="2"/>
  <c r="P191" i="2" s="1"/>
  <c r="N191" i="2"/>
  <c r="M191" i="2"/>
  <c r="K191" i="2"/>
  <c r="L191" i="2" s="1"/>
  <c r="I191" i="2"/>
  <c r="H191" i="2"/>
  <c r="E191" i="2"/>
  <c r="F191" i="2" s="1"/>
  <c r="B191" i="2"/>
  <c r="C191" i="2" s="1"/>
  <c r="T190" i="2"/>
  <c r="S190" i="2"/>
  <c r="R190" i="2"/>
  <c r="Q190" i="2"/>
  <c r="O190" i="2"/>
  <c r="P190" i="2" s="1"/>
  <c r="M190" i="2"/>
  <c r="N190" i="2" s="1"/>
  <c r="K190" i="2"/>
  <c r="L190" i="2" s="1"/>
  <c r="H190" i="2"/>
  <c r="I190" i="2" s="1"/>
  <c r="E190" i="2"/>
  <c r="F190" i="2" s="1"/>
  <c r="B190" i="2"/>
  <c r="C190" i="2" s="1"/>
  <c r="S189" i="2"/>
  <c r="T189" i="2" s="1"/>
  <c r="Q189" i="2"/>
  <c r="R189" i="2" s="1"/>
  <c r="P189" i="2"/>
  <c r="O189" i="2"/>
  <c r="M189" i="2"/>
  <c r="N189" i="2" s="1"/>
  <c r="K189" i="2"/>
  <c r="L189" i="2" s="1"/>
  <c r="H189" i="2"/>
  <c r="I189" i="2" s="1"/>
  <c r="E189" i="2"/>
  <c r="F189" i="2" s="1"/>
  <c r="C189" i="2"/>
  <c r="B189" i="2"/>
  <c r="S188" i="2"/>
  <c r="T188" i="2" s="1"/>
  <c r="Q188" i="2"/>
  <c r="R188" i="2" s="1"/>
  <c r="O188" i="2"/>
  <c r="P188" i="2" s="1"/>
  <c r="M188" i="2"/>
  <c r="N188" i="2" s="1"/>
  <c r="K188" i="2"/>
  <c r="L188" i="2" s="1"/>
  <c r="H188" i="2"/>
  <c r="I188" i="2" s="1"/>
  <c r="E188" i="2"/>
  <c r="F188" i="2" s="1"/>
  <c r="B188" i="2"/>
  <c r="C188" i="2" s="1"/>
  <c r="S187" i="2"/>
  <c r="T187" i="2" s="1"/>
  <c r="R187" i="2"/>
  <c r="Q187" i="2"/>
  <c r="O187" i="2"/>
  <c r="P187" i="2" s="1"/>
  <c r="N187" i="2"/>
  <c r="M187" i="2"/>
  <c r="K187" i="2"/>
  <c r="L187" i="2" s="1"/>
  <c r="H187" i="2"/>
  <c r="I187" i="2" s="1"/>
  <c r="E187" i="2"/>
  <c r="F187" i="2" s="1"/>
  <c r="B187" i="2"/>
  <c r="C187" i="2" s="1"/>
  <c r="T186" i="2"/>
  <c r="S186" i="2"/>
  <c r="Q186" i="2"/>
  <c r="R186" i="2" s="1"/>
  <c r="O186" i="2"/>
  <c r="P186" i="2" s="1"/>
  <c r="N186" i="2"/>
  <c r="M186" i="2"/>
  <c r="K186" i="2"/>
  <c r="L186" i="2" s="1"/>
  <c r="H186" i="2"/>
  <c r="I186" i="2" s="1"/>
  <c r="F186" i="2"/>
  <c r="E186" i="2"/>
  <c r="B186" i="2"/>
  <c r="C186" i="2" s="1"/>
  <c r="S185" i="2"/>
  <c r="T185" i="2" s="1"/>
  <c r="R185" i="2"/>
  <c r="Q185" i="2"/>
  <c r="O185" i="2"/>
  <c r="P185" i="2" s="1"/>
  <c r="N185" i="2"/>
  <c r="M185" i="2"/>
  <c r="L185" i="2"/>
  <c r="K185" i="2"/>
  <c r="H185" i="2"/>
  <c r="I185" i="2" s="1"/>
  <c r="E185" i="2"/>
  <c r="F185" i="2" s="1"/>
  <c r="C185" i="2"/>
  <c r="B185" i="2"/>
  <c r="S184" i="2"/>
  <c r="T184" i="2" s="1"/>
  <c r="R184" i="2"/>
  <c r="Q184" i="2"/>
  <c r="P184" i="2"/>
  <c r="O184" i="2"/>
  <c r="M184" i="2"/>
  <c r="N184" i="2" s="1"/>
  <c r="K184" i="2"/>
  <c r="L184" i="2" s="1"/>
  <c r="H184" i="2"/>
  <c r="I184" i="2" s="1"/>
  <c r="E184" i="2"/>
  <c r="F184" i="2" s="1"/>
  <c r="C184" i="2"/>
  <c r="B184" i="2"/>
  <c r="S183" i="2"/>
  <c r="T183" i="2" s="1"/>
  <c r="R183" i="2"/>
  <c r="Q183" i="2"/>
  <c r="O183" i="2"/>
  <c r="P183" i="2" s="1"/>
  <c r="M183" i="2"/>
  <c r="N183" i="2" s="1"/>
  <c r="K183" i="2"/>
  <c r="L183" i="2" s="1"/>
  <c r="I183" i="2"/>
  <c r="H183" i="2"/>
  <c r="E183" i="2"/>
  <c r="F183" i="2" s="1"/>
  <c r="B183" i="2"/>
  <c r="C183" i="2" s="1"/>
  <c r="S182" i="2"/>
  <c r="T182" i="2" s="1"/>
  <c r="R182" i="2"/>
  <c r="Q182" i="2"/>
  <c r="O182" i="2"/>
  <c r="P182" i="2" s="1"/>
  <c r="M182" i="2"/>
  <c r="N182" i="2" s="1"/>
  <c r="L182" i="2"/>
  <c r="K182" i="2"/>
  <c r="H182" i="2"/>
  <c r="I182" i="2" s="1"/>
  <c r="E182" i="2"/>
  <c r="F182" i="2" s="1"/>
  <c r="C182" i="2"/>
  <c r="B182" i="2"/>
  <c r="S181" i="2"/>
  <c r="T181" i="2" s="1"/>
  <c r="R181" i="2"/>
  <c r="Q181" i="2"/>
  <c r="P181" i="2"/>
  <c r="O181" i="2"/>
  <c r="M181" i="2"/>
  <c r="N181" i="2" s="1"/>
  <c r="K181" i="2"/>
  <c r="L181" i="2" s="1"/>
  <c r="H181" i="2"/>
  <c r="I181" i="2" s="1"/>
  <c r="E181" i="2"/>
  <c r="F181" i="2" s="1"/>
  <c r="C181" i="2"/>
  <c r="B181" i="2"/>
  <c r="T180" i="2"/>
  <c r="S180" i="2"/>
  <c r="Q180" i="2"/>
  <c r="R180" i="2" s="1"/>
  <c r="O180" i="2"/>
  <c r="P180" i="2" s="1"/>
  <c r="M180" i="2"/>
  <c r="N180" i="2" s="1"/>
  <c r="K180" i="2"/>
  <c r="L180" i="2" s="1"/>
  <c r="H180" i="2"/>
  <c r="I180" i="2" s="1"/>
  <c r="F180" i="2"/>
  <c r="E180" i="2"/>
  <c r="B180" i="2"/>
  <c r="C180" i="2" s="1"/>
  <c r="S179" i="2"/>
  <c r="T179" i="2" s="1"/>
  <c r="Q179" i="2"/>
  <c r="R179" i="2" s="1"/>
  <c r="O179" i="2"/>
  <c r="P179" i="2" s="1"/>
  <c r="N179" i="2"/>
  <c r="M179" i="2"/>
  <c r="K179" i="2"/>
  <c r="L179" i="2" s="1"/>
  <c r="H179" i="2"/>
  <c r="I179" i="2" s="1"/>
  <c r="E179" i="2"/>
  <c r="F179" i="2" s="1"/>
  <c r="C179" i="2"/>
  <c r="B179" i="2"/>
  <c r="S178" i="2"/>
  <c r="T178" i="2" s="1"/>
  <c r="R178" i="2"/>
  <c r="Q178" i="2"/>
  <c r="O178" i="2"/>
  <c r="P178" i="2" s="1"/>
  <c r="N178" i="2"/>
  <c r="M178" i="2"/>
  <c r="K178" i="2"/>
  <c r="L178" i="2" s="1"/>
  <c r="I178" i="2"/>
  <c r="H178" i="2"/>
  <c r="E178" i="2"/>
  <c r="F178" i="2" s="1"/>
  <c r="C178" i="2"/>
  <c r="B178" i="2"/>
  <c r="T177" i="2"/>
  <c r="S177" i="2"/>
  <c r="Q177" i="2"/>
  <c r="R177" i="2" s="1"/>
  <c r="O177" i="2"/>
  <c r="P177" i="2" s="1"/>
  <c r="M177" i="2"/>
  <c r="N177" i="2" s="1"/>
  <c r="L177" i="2"/>
  <c r="K177" i="2"/>
  <c r="I177" i="2"/>
  <c r="H177" i="2"/>
  <c r="E177" i="2"/>
  <c r="F177" i="2" s="1"/>
  <c r="B177" i="2"/>
  <c r="C177" i="2" s="1"/>
  <c r="S176" i="2"/>
  <c r="T176" i="2" s="1"/>
  <c r="R176" i="2"/>
  <c r="Q176" i="2"/>
  <c r="O176" i="2"/>
  <c r="P176" i="2" s="1"/>
  <c r="M176" i="2"/>
  <c r="N176" i="2" s="1"/>
  <c r="L176" i="2"/>
  <c r="K176" i="2"/>
  <c r="H176" i="2"/>
  <c r="I176" i="2" s="1"/>
  <c r="E176" i="2"/>
  <c r="F176" i="2" s="1"/>
  <c r="C176" i="2"/>
  <c r="B176" i="2"/>
  <c r="S175" i="2"/>
  <c r="T175" i="2" s="1"/>
  <c r="R175" i="2"/>
  <c r="Q175" i="2"/>
  <c r="O175" i="2"/>
  <c r="P175" i="2" s="1"/>
  <c r="M175" i="2"/>
  <c r="N175" i="2" s="1"/>
  <c r="K175" i="2"/>
  <c r="L175" i="2" s="1"/>
  <c r="I175" i="2"/>
  <c r="H175" i="2"/>
  <c r="E175" i="2"/>
  <c r="F175" i="2" s="1"/>
  <c r="C175" i="2"/>
  <c r="B175" i="2"/>
  <c r="S174" i="2"/>
  <c r="T174" i="2" s="1"/>
  <c r="R174" i="2"/>
  <c r="Q174" i="2"/>
  <c r="O174" i="2"/>
  <c r="P174" i="2" s="1"/>
  <c r="N174" i="2"/>
  <c r="M174" i="2"/>
  <c r="L174" i="2"/>
  <c r="K174" i="2"/>
  <c r="H174" i="2"/>
  <c r="I174" i="2" s="1"/>
  <c r="E174" i="2"/>
  <c r="F174" i="2" s="1"/>
  <c r="B174" i="2"/>
  <c r="C174" i="2" s="1"/>
  <c r="S173" i="2"/>
  <c r="T173" i="2" s="1"/>
  <c r="Q173" i="2"/>
  <c r="R173" i="2" s="1"/>
  <c r="P173" i="2"/>
  <c r="O173" i="2"/>
  <c r="N173" i="2"/>
  <c r="M173" i="2"/>
  <c r="K173" i="2"/>
  <c r="L173" i="2" s="1"/>
  <c r="H173" i="2"/>
  <c r="I173" i="2" s="1"/>
  <c r="E173" i="2"/>
  <c r="F173" i="2" s="1"/>
  <c r="C173" i="2"/>
  <c r="B173" i="2"/>
  <c r="S172" i="2"/>
  <c r="T172" i="2" s="1"/>
  <c r="Q172" i="2"/>
  <c r="R172" i="2" s="1"/>
  <c r="P172" i="2"/>
  <c r="O172" i="2"/>
  <c r="N172" i="2"/>
  <c r="M172" i="2"/>
  <c r="K172" i="2"/>
  <c r="L172" i="2" s="1"/>
  <c r="H172" i="2"/>
  <c r="I172" i="2" s="1"/>
  <c r="E172" i="2"/>
  <c r="F172" i="2" s="1"/>
  <c r="C172" i="2"/>
  <c r="B172" i="2"/>
  <c r="S171" i="2"/>
  <c r="T171" i="2" s="1"/>
  <c r="Q171" i="2"/>
  <c r="R171" i="2" s="1"/>
  <c r="O171" i="2"/>
  <c r="P171" i="2" s="1"/>
  <c r="N171" i="2"/>
  <c r="M171" i="2"/>
  <c r="K171" i="2"/>
  <c r="L171" i="2" s="1"/>
  <c r="H171" i="2"/>
  <c r="I171" i="2" s="1"/>
  <c r="E171" i="2"/>
  <c r="F171" i="2" s="1"/>
  <c r="B171" i="2"/>
  <c r="C171" i="2" s="1"/>
  <c r="S170" i="2"/>
  <c r="T170" i="2" s="1"/>
  <c r="Q170" i="2"/>
  <c r="R170" i="2" s="1"/>
  <c r="P170" i="2"/>
  <c r="O170" i="2"/>
  <c r="M170" i="2"/>
  <c r="N170" i="2" s="1"/>
  <c r="K170" i="2"/>
  <c r="L170" i="2" s="1"/>
  <c r="H170" i="2"/>
  <c r="I170" i="2" s="1"/>
  <c r="E170" i="2"/>
  <c r="F170" i="2" s="1"/>
  <c r="C170" i="2"/>
  <c r="B170" i="2"/>
  <c r="S169" i="2"/>
  <c r="T169" i="2" s="1"/>
  <c r="Q169" i="2"/>
  <c r="R169" i="2" s="1"/>
  <c r="P169" i="2"/>
  <c r="O169" i="2"/>
  <c r="N169" i="2"/>
  <c r="M169" i="2"/>
  <c r="K169" i="2"/>
  <c r="L169" i="2" s="1"/>
  <c r="I169" i="2"/>
  <c r="H169" i="2"/>
  <c r="E169" i="2"/>
  <c r="F169" i="2" s="1"/>
  <c r="C169" i="2"/>
  <c r="B169" i="2"/>
  <c r="S168" i="2"/>
  <c r="T168" i="2" s="1"/>
  <c r="R168" i="2"/>
  <c r="Q168" i="2"/>
  <c r="O168" i="2"/>
  <c r="P168" i="2" s="1"/>
  <c r="N168" i="2"/>
  <c r="M168" i="2"/>
  <c r="L168" i="2"/>
  <c r="K168" i="2"/>
  <c r="H168" i="2"/>
  <c r="I168" i="2" s="1"/>
  <c r="F168" i="2"/>
  <c r="E168" i="2"/>
  <c r="B168" i="2"/>
  <c r="C168" i="2" s="1"/>
  <c r="S167" i="2"/>
  <c r="T167" i="2" s="1"/>
  <c r="R167" i="2"/>
  <c r="Q167" i="2"/>
  <c r="O167" i="2"/>
  <c r="P167" i="2" s="1"/>
  <c r="M167" i="2"/>
  <c r="N167" i="2" s="1"/>
  <c r="K167" i="2"/>
  <c r="L167" i="2" s="1"/>
  <c r="H167" i="2"/>
  <c r="I167" i="2" s="1"/>
  <c r="E167" i="2"/>
  <c r="F167" i="2" s="1"/>
  <c r="C167" i="2"/>
  <c r="B167" i="2"/>
  <c r="S166" i="2"/>
  <c r="T166" i="2" s="1"/>
  <c r="Q166" i="2"/>
  <c r="R166" i="2" s="1"/>
  <c r="P166" i="2"/>
  <c r="O166" i="2"/>
  <c r="M166" i="2"/>
  <c r="N166" i="2" s="1"/>
  <c r="K166" i="2"/>
  <c r="L166" i="2" s="1"/>
  <c r="I166" i="2"/>
  <c r="H166" i="2"/>
  <c r="E166" i="2"/>
  <c r="F166" i="2" s="1"/>
  <c r="B166" i="2"/>
  <c r="C166" i="2" s="1"/>
  <c r="T165" i="2"/>
  <c r="S165" i="2"/>
  <c r="Q165" i="2"/>
  <c r="R165" i="2" s="1"/>
  <c r="O165" i="2"/>
  <c r="P165" i="2" s="1"/>
  <c r="N165" i="2"/>
  <c r="M165" i="2"/>
  <c r="K165" i="2"/>
  <c r="L165" i="2" s="1"/>
  <c r="H165" i="2"/>
  <c r="I165" i="2" s="1"/>
  <c r="E165" i="2"/>
  <c r="F165" i="2" s="1"/>
  <c r="B165" i="2"/>
  <c r="C165" i="2" s="1"/>
  <c r="S164" i="2"/>
  <c r="T164" i="2" s="1"/>
  <c r="Q164" i="2"/>
  <c r="R164" i="2" s="1"/>
  <c r="P164" i="2"/>
  <c r="O164" i="2"/>
  <c r="M164" i="2"/>
  <c r="N164" i="2" s="1"/>
  <c r="K164" i="2"/>
  <c r="L164" i="2" s="1"/>
  <c r="H164" i="2"/>
  <c r="I164" i="2" s="1"/>
  <c r="E164" i="2"/>
  <c r="F164" i="2" s="1"/>
  <c r="C164" i="2"/>
  <c r="B164" i="2"/>
  <c r="S163" i="2"/>
  <c r="T163" i="2" s="1"/>
  <c r="Q163" i="2"/>
  <c r="R163" i="2" s="1"/>
  <c r="P163" i="2"/>
  <c r="O163" i="2"/>
  <c r="N163" i="2"/>
  <c r="M163" i="2"/>
  <c r="K163" i="2"/>
  <c r="L163" i="2" s="1"/>
  <c r="H163" i="2"/>
  <c r="I163" i="2" s="1"/>
  <c r="E163" i="2"/>
  <c r="F163" i="2" s="1"/>
  <c r="C163" i="2"/>
  <c r="B163" i="2"/>
  <c r="S162" i="2"/>
  <c r="T162" i="2" s="1"/>
  <c r="Q162" i="2"/>
  <c r="R162" i="2" s="1"/>
  <c r="O162" i="2"/>
  <c r="P162" i="2" s="1"/>
  <c r="N162" i="2"/>
  <c r="M162" i="2"/>
  <c r="K162" i="2"/>
  <c r="L162" i="2" s="1"/>
  <c r="H162" i="2"/>
  <c r="I162" i="2" s="1"/>
  <c r="E162" i="2"/>
  <c r="F162" i="2" s="1"/>
  <c r="B162" i="2"/>
  <c r="C162" i="2" s="1"/>
  <c r="S161" i="2"/>
  <c r="T161" i="2" s="1"/>
  <c r="Q161" i="2"/>
  <c r="R161" i="2" s="1"/>
  <c r="P161" i="2"/>
  <c r="O161" i="2"/>
  <c r="M161" i="2"/>
  <c r="N161" i="2" s="1"/>
  <c r="K161" i="2"/>
  <c r="L161" i="2" s="1"/>
  <c r="H161" i="2"/>
  <c r="I161" i="2" s="1"/>
  <c r="E161" i="2"/>
  <c r="F161" i="2" s="1"/>
  <c r="C161" i="2"/>
  <c r="B161" i="2"/>
  <c r="S160" i="2"/>
  <c r="T160" i="2" s="1"/>
  <c r="Q160" i="2"/>
  <c r="R160" i="2" s="1"/>
  <c r="P160" i="2"/>
  <c r="O160" i="2"/>
  <c r="N160" i="2"/>
  <c r="M160" i="2"/>
  <c r="K160" i="2"/>
  <c r="L160" i="2" s="1"/>
  <c r="I160" i="2"/>
  <c r="H160" i="2"/>
  <c r="E160" i="2"/>
  <c r="F160" i="2" s="1"/>
  <c r="B160" i="2"/>
  <c r="C160" i="2" s="1"/>
  <c r="S159" i="2"/>
  <c r="T159" i="2" s="1"/>
  <c r="R159" i="2"/>
  <c r="Q159" i="2"/>
  <c r="O159" i="2"/>
  <c r="P159" i="2" s="1"/>
  <c r="N159" i="2"/>
  <c r="M159" i="2"/>
  <c r="L159" i="2"/>
  <c r="K159" i="2"/>
  <c r="H159" i="2"/>
  <c r="I159" i="2" s="1"/>
  <c r="E159" i="2"/>
  <c r="F159" i="2" s="1"/>
  <c r="B159" i="2"/>
  <c r="C159" i="2" s="1"/>
  <c r="S158" i="2"/>
  <c r="T158" i="2" s="1"/>
  <c r="R158" i="2"/>
  <c r="Q158" i="2"/>
  <c r="O158" i="2"/>
  <c r="P158" i="2" s="1"/>
  <c r="M158" i="2"/>
  <c r="N158" i="2" s="1"/>
  <c r="K158" i="2"/>
  <c r="L158" i="2" s="1"/>
  <c r="H158" i="2"/>
  <c r="I158" i="2" s="1"/>
  <c r="E158" i="2"/>
  <c r="F158" i="2" s="1"/>
  <c r="B158" i="2"/>
  <c r="C158" i="2" s="1"/>
  <c r="S157" i="2"/>
  <c r="T157" i="2" s="1"/>
  <c r="Q157" i="2"/>
  <c r="R157" i="2" s="1"/>
  <c r="P157" i="2"/>
  <c r="O157" i="2"/>
  <c r="M157" i="2"/>
  <c r="N157" i="2" s="1"/>
  <c r="K157" i="2"/>
  <c r="L157" i="2" s="1"/>
  <c r="I157" i="2"/>
  <c r="H157" i="2"/>
  <c r="E157" i="2"/>
  <c r="F157" i="2" s="1"/>
  <c r="B157" i="2"/>
  <c r="C157" i="2" s="1"/>
  <c r="T156" i="2"/>
  <c r="S156" i="2"/>
  <c r="Q156" i="2"/>
  <c r="R156" i="2" s="1"/>
  <c r="O156" i="2"/>
  <c r="P156" i="2" s="1"/>
  <c r="N156" i="2"/>
  <c r="M156" i="2"/>
  <c r="K156" i="2"/>
  <c r="L156" i="2" s="1"/>
  <c r="H156" i="2"/>
  <c r="I156" i="2" s="1"/>
  <c r="E156" i="2"/>
  <c r="F156" i="2" s="1"/>
  <c r="B156" i="2"/>
  <c r="C156" i="2" s="1"/>
  <c r="S155" i="2"/>
  <c r="T155" i="2" s="1"/>
  <c r="Q155" i="2"/>
  <c r="R155" i="2" s="1"/>
  <c r="P155" i="2"/>
  <c r="O155" i="2"/>
  <c r="M155" i="2"/>
  <c r="N155" i="2" s="1"/>
  <c r="K155" i="2"/>
  <c r="L155" i="2" s="1"/>
  <c r="H155" i="2"/>
  <c r="I155" i="2" s="1"/>
  <c r="E155" i="2"/>
  <c r="F155" i="2" s="1"/>
  <c r="B155" i="2"/>
  <c r="C155" i="2" s="1"/>
  <c r="S154" i="2"/>
  <c r="T154" i="2" s="1"/>
  <c r="Q154" i="2"/>
  <c r="R154" i="2" s="1"/>
  <c r="P154" i="2"/>
  <c r="O154" i="2"/>
  <c r="N154" i="2"/>
  <c r="M154" i="2"/>
  <c r="K154" i="2"/>
  <c r="L154" i="2" s="1"/>
  <c r="H154" i="2"/>
  <c r="I154" i="2" s="1"/>
  <c r="E154" i="2"/>
  <c r="F154" i="2" s="1"/>
  <c r="C154" i="2"/>
  <c r="B154" i="2"/>
  <c r="S153" i="2"/>
  <c r="T153" i="2" s="1"/>
  <c r="Q153" i="2"/>
  <c r="R153" i="2" s="1"/>
  <c r="O153" i="2"/>
  <c r="P153" i="2" s="1"/>
  <c r="N153" i="2"/>
  <c r="M153" i="2"/>
  <c r="K153" i="2"/>
  <c r="L153" i="2" s="1"/>
  <c r="H153" i="2"/>
  <c r="I153" i="2" s="1"/>
  <c r="E153" i="2"/>
  <c r="F153" i="2" s="1"/>
  <c r="B153" i="2"/>
  <c r="C153" i="2" s="1"/>
  <c r="S152" i="2"/>
  <c r="T152" i="2" s="1"/>
  <c r="Q152" i="2"/>
  <c r="R152" i="2" s="1"/>
  <c r="P152" i="2"/>
  <c r="O152" i="2"/>
  <c r="M152" i="2"/>
  <c r="N152" i="2" s="1"/>
  <c r="K152" i="2"/>
  <c r="L152" i="2" s="1"/>
  <c r="H152" i="2"/>
  <c r="I152" i="2" s="1"/>
  <c r="E152" i="2"/>
  <c r="F152" i="2" s="1"/>
  <c r="B152" i="2"/>
  <c r="C152" i="2" s="1"/>
  <c r="S151" i="2"/>
  <c r="T151" i="2" s="1"/>
  <c r="Q151" i="2"/>
  <c r="R151" i="2" s="1"/>
  <c r="P151" i="2"/>
  <c r="O151" i="2"/>
  <c r="N151" i="2"/>
  <c r="M151" i="2"/>
  <c r="K151" i="2"/>
  <c r="L151" i="2" s="1"/>
  <c r="I151" i="2"/>
  <c r="H151" i="2"/>
  <c r="E151" i="2"/>
  <c r="F151" i="2" s="1"/>
  <c r="B151" i="2"/>
  <c r="C151" i="2" s="1"/>
  <c r="S150" i="2"/>
  <c r="T150" i="2" s="1"/>
  <c r="R150" i="2"/>
  <c r="Q150" i="2"/>
  <c r="O150" i="2"/>
  <c r="P150" i="2" s="1"/>
  <c r="N150" i="2"/>
  <c r="M150" i="2"/>
  <c r="K150" i="2"/>
  <c r="L150" i="2" s="1"/>
  <c r="H150" i="2"/>
  <c r="I150" i="2" s="1"/>
  <c r="E150" i="2"/>
  <c r="F150" i="2" s="1"/>
  <c r="B150" i="2"/>
  <c r="C150" i="2" s="1"/>
  <c r="S149" i="2"/>
  <c r="T149" i="2" s="1"/>
  <c r="R149" i="2"/>
  <c r="Q149" i="2"/>
  <c r="O149" i="2"/>
  <c r="P149" i="2" s="1"/>
  <c r="M149" i="2"/>
  <c r="N149" i="2" s="1"/>
  <c r="K149" i="2"/>
  <c r="L149" i="2" s="1"/>
  <c r="H149" i="2"/>
  <c r="I149" i="2" s="1"/>
  <c r="E149" i="2"/>
  <c r="F149" i="2" s="1"/>
  <c r="B149" i="2"/>
  <c r="C149" i="2" s="1"/>
  <c r="S148" i="2"/>
  <c r="T148" i="2" s="1"/>
  <c r="R148" i="2"/>
  <c r="Q148" i="2"/>
  <c r="O148" i="2"/>
  <c r="P148" i="2" s="1"/>
  <c r="M148" i="2"/>
  <c r="N148" i="2" s="1"/>
  <c r="K148" i="2"/>
  <c r="L148" i="2" s="1"/>
  <c r="I148" i="2"/>
  <c r="H148" i="2"/>
  <c r="E148" i="2"/>
  <c r="F148" i="2" s="1"/>
  <c r="C148" i="2"/>
  <c r="B148" i="2"/>
  <c r="T147" i="2"/>
  <c r="S147" i="2"/>
  <c r="Q147" i="2"/>
  <c r="R147" i="2" s="1"/>
  <c r="O147" i="2"/>
  <c r="P147" i="2" s="1"/>
  <c r="M147" i="2"/>
  <c r="N147" i="2" s="1"/>
  <c r="K147" i="2"/>
  <c r="L147" i="2" s="1"/>
  <c r="H147" i="2"/>
  <c r="I147" i="2" s="1"/>
  <c r="F147" i="2"/>
  <c r="E147" i="2"/>
  <c r="C147" i="2"/>
  <c r="B147" i="2"/>
  <c r="S146" i="2"/>
  <c r="T146" i="2" s="1"/>
  <c r="R146" i="2"/>
  <c r="Q146" i="2"/>
  <c r="O146" i="2"/>
  <c r="P146" i="2" s="1"/>
  <c r="M146" i="2"/>
  <c r="N146" i="2" s="1"/>
  <c r="K146" i="2"/>
  <c r="L146" i="2" s="1"/>
  <c r="H146" i="2"/>
  <c r="I146" i="2" s="1"/>
  <c r="E146" i="2"/>
  <c r="F146" i="2" s="1"/>
  <c r="B146" i="2"/>
  <c r="C146" i="2" s="1"/>
  <c r="S145" i="2"/>
  <c r="T145" i="2" s="1"/>
  <c r="Q145" i="2"/>
  <c r="R145" i="2" s="1"/>
  <c r="O145" i="2"/>
  <c r="P145" i="2" s="1"/>
  <c r="M145" i="2"/>
  <c r="N145" i="2" s="1"/>
  <c r="K145" i="2"/>
  <c r="L145" i="2" s="1"/>
  <c r="H145" i="2"/>
  <c r="I145" i="2" s="1"/>
  <c r="E145" i="2"/>
  <c r="F145" i="2" s="1"/>
  <c r="C145" i="2"/>
  <c r="B145" i="2"/>
  <c r="S144" i="2"/>
  <c r="T144" i="2" s="1"/>
  <c r="R144" i="2"/>
  <c r="Q144" i="2"/>
  <c r="O144" i="2"/>
  <c r="P144" i="2" s="1"/>
  <c r="M144" i="2"/>
  <c r="N144" i="2" s="1"/>
  <c r="K144" i="2"/>
  <c r="L144" i="2" s="1"/>
  <c r="H144" i="2"/>
  <c r="I144" i="2" s="1"/>
  <c r="E144" i="2"/>
  <c r="F144" i="2" s="1"/>
  <c r="B144" i="2"/>
  <c r="C144" i="2" s="1"/>
  <c r="S143" i="2"/>
  <c r="T143" i="2" s="1"/>
  <c r="Q143" i="2"/>
  <c r="R143" i="2" s="1"/>
  <c r="O143" i="2"/>
  <c r="P143" i="2" s="1"/>
  <c r="M143" i="2"/>
  <c r="N143" i="2" s="1"/>
  <c r="K143" i="2"/>
  <c r="L143" i="2" s="1"/>
  <c r="H143" i="2"/>
  <c r="I143" i="2" s="1"/>
  <c r="E143" i="2"/>
  <c r="F143" i="2" s="1"/>
  <c r="B143" i="2"/>
  <c r="C143" i="2" s="1"/>
  <c r="S142" i="2"/>
  <c r="T142" i="2" s="1"/>
  <c r="R142" i="2"/>
  <c r="Q142" i="2"/>
  <c r="O142" i="2"/>
  <c r="P142" i="2" s="1"/>
  <c r="N142" i="2"/>
  <c r="M142" i="2"/>
  <c r="K142" i="2"/>
  <c r="L142" i="2" s="1"/>
  <c r="H142" i="2"/>
  <c r="I142" i="2" s="1"/>
  <c r="E142" i="2"/>
  <c r="F142" i="2" s="1"/>
  <c r="B142" i="2"/>
  <c r="C142" i="2" s="1"/>
  <c r="S141" i="2"/>
  <c r="T141" i="2" s="1"/>
  <c r="Q141" i="2"/>
  <c r="R141" i="2" s="1"/>
  <c r="O141" i="2"/>
  <c r="P141" i="2" s="1"/>
  <c r="M141" i="2"/>
  <c r="N141" i="2" s="1"/>
  <c r="K141" i="2"/>
  <c r="L141" i="2" s="1"/>
  <c r="H141" i="2"/>
  <c r="I141" i="2" s="1"/>
  <c r="E141" i="2"/>
  <c r="F141" i="2" s="1"/>
  <c r="B141" i="2"/>
  <c r="C141" i="2" s="1"/>
  <c r="S140" i="2"/>
  <c r="T140" i="2" s="1"/>
  <c r="Q140" i="2"/>
  <c r="R140" i="2" s="1"/>
  <c r="O140" i="2"/>
  <c r="P140" i="2" s="1"/>
  <c r="N140" i="2"/>
  <c r="M140" i="2"/>
  <c r="K140" i="2"/>
  <c r="L140" i="2" s="1"/>
  <c r="I140" i="2"/>
  <c r="H140" i="2"/>
  <c r="E140" i="2"/>
  <c r="F140" i="2" s="1"/>
  <c r="B140" i="2"/>
  <c r="C140" i="2" s="1"/>
  <c r="S139" i="2"/>
  <c r="T139" i="2" s="1"/>
  <c r="Q139" i="2"/>
  <c r="R139" i="2" s="1"/>
  <c r="O139" i="2"/>
  <c r="P139" i="2" s="1"/>
  <c r="M139" i="2"/>
  <c r="N139" i="2" s="1"/>
  <c r="K139" i="2"/>
  <c r="L139" i="2" s="1"/>
  <c r="H139" i="2"/>
  <c r="I139" i="2" s="1"/>
  <c r="E139" i="2"/>
  <c r="F139" i="2" s="1"/>
  <c r="B139" i="2"/>
  <c r="C139" i="2" s="1"/>
  <c r="S138" i="2"/>
  <c r="T138" i="2" s="1"/>
  <c r="Q138" i="2"/>
  <c r="R138" i="2" s="1"/>
  <c r="O138" i="2"/>
  <c r="P138" i="2" s="1"/>
  <c r="M138" i="2"/>
  <c r="N138" i="2" s="1"/>
  <c r="K138" i="2"/>
  <c r="L138" i="2" s="1"/>
  <c r="I138" i="2"/>
  <c r="H138" i="2"/>
  <c r="E138" i="2"/>
  <c r="F138" i="2" s="1"/>
  <c r="C138" i="2"/>
  <c r="B138" i="2"/>
  <c r="S137" i="2"/>
  <c r="T137" i="2" s="1"/>
  <c r="Q137" i="2"/>
  <c r="R137" i="2" s="1"/>
  <c r="O137" i="2"/>
  <c r="P137" i="2" s="1"/>
  <c r="M137" i="2"/>
  <c r="N137" i="2" s="1"/>
  <c r="K137" i="2"/>
  <c r="L137" i="2" s="1"/>
  <c r="H137" i="2"/>
  <c r="I137" i="2" s="1"/>
  <c r="E137" i="2"/>
  <c r="F137" i="2" s="1"/>
  <c r="B137" i="2"/>
  <c r="C137" i="2" s="1"/>
  <c r="S136" i="2"/>
  <c r="T136" i="2" s="1"/>
  <c r="Q136" i="2"/>
  <c r="R136" i="2" s="1"/>
  <c r="O136" i="2"/>
  <c r="P136" i="2" s="1"/>
  <c r="M136" i="2"/>
  <c r="N136" i="2" s="1"/>
  <c r="K136" i="2"/>
  <c r="L136" i="2" s="1"/>
  <c r="H136" i="2"/>
  <c r="I136" i="2" s="1"/>
  <c r="E136" i="2"/>
  <c r="F136" i="2" s="1"/>
  <c r="C136" i="2"/>
  <c r="B136" i="2"/>
  <c r="S135" i="2"/>
  <c r="T135" i="2" s="1"/>
  <c r="R135" i="2"/>
  <c r="Q135" i="2"/>
  <c r="O135" i="2"/>
  <c r="P135" i="2" s="1"/>
  <c r="M135" i="2"/>
  <c r="N135" i="2" s="1"/>
  <c r="K135" i="2"/>
  <c r="L135" i="2" s="1"/>
  <c r="H135" i="2"/>
  <c r="I135" i="2" s="1"/>
  <c r="E135" i="2"/>
  <c r="F135" i="2" s="1"/>
  <c r="B135" i="2"/>
  <c r="C135" i="2" s="1"/>
  <c r="S134" i="2"/>
  <c r="T134" i="2" s="1"/>
  <c r="Q134" i="2"/>
  <c r="R134" i="2" s="1"/>
  <c r="O134" i="2"/>
  <c r="P134" i="2" s="1"/>
  <c r="M134" i="2"/>
  <c r="N134" i="2" s="1"/>
  <c r="K134" i="2"/>
  <c r="L134" i="2" s="1"/>
  <c r="H134" i="2"/>
  <c r="I134" i="2" s="1"/>
  <c r="E134" i="2"/>
  <c r="F134" i="2" s="1"/>
  <c r="B134" i="2"/>
  <c r="C134" i="2" s="1"/>
  <c r="S133" i="2"/>
  <c r="T133" i="2" s="1"/>
  <c r="R133" i="2"/>
  <c r="Q133" i="2"/>
  <c r="O133" i="2"/>
  <c r="P133" i="2" s="1"/>
  <c r="N133" i="2"/>
  <c r="M133" i="2"/>
  <c r="K133" i="2"/>
  <c r="L133" i="2" s="1"/>
  <c r="H133" i="2"/>
  <c r="I133" i="2" s="1"/>
  <c r="E133" i="2"/>
  <c r="F133" i="2" s="1"/>
  <c r="B133" i="2"/>
  <c r="C133" i="2" s="1"/>
  <c r="S132" i="2"/>
  <c r="T132" i="2" s="1"/>
  <c r="Q132" i="2"/>
  <c r="R132" i="2" s="1"/>
  <c r="O132" i="2"/>
  <c r="P132" i="2" s="1"/>
  <c r="M132" i="2"/>
  <c r="N132" i="2" s="1"/>
  <c r="K132" i="2"/>
  <c r="L132" i="2" s="1"/>
  <c r="H132" i="2"/>
  <c r="I132" i="2" s="1"/>
  <c r="E132" i="2"/>
  <c r="F132" i="2" s="1"/>
  <c r="B132" i="2"/>
  <c r="C132" i="2" s="1"/>
  <c r="S131" i="2"/>
  <c r="T131" i="2" s="1"/>
  <c r="Q131" i="2"/>
  <c r="R131" i="2" s="1"/>
  <c r="O131" i="2"/>
  <c r="P131" i="2" s="1"/>
  <c r="N131" i="2"/>
  <c r="M131" i="2"/>
  <c r="K131" i="2"/>
  <c r="L131" i="2" s="1"/>
  <c r="I131" i="2"/>
  <c r="H131" i="2"/>
  <c r="E131" i="2"/>
  <c r="F131" i="2" s="1"/>
  <c r="B131" i="2"/>
  <c r="C131" i="2" s="1"/>
  <c r="H130" i="2"/>
  <c r="I130" i="2" s="1"/>
  <c r="E130" i="2"/>
  <c r="F130" i="2" s="1"/>
  <c r="B130" i="2"/>
  <c r="C130" i="2" s="1"/>
  <c r="H129" i="2"/>
  <c r="I129" i="2" s="1"/>
  <c r="E129" i="2"/>
  <c r="F129" i="2" s="1"/>
  <c r="B129" i="2"/>
  <c r="C129" i="2" s="1"/>
  <c r="H128" i="2"/>
  <c r="I128" i="2" s="1"/>
  <c r="E128" i="2"/>
  <c r="F128" i="2" s="1"/>
  <c r="B128" i="2"/>
  <c r="C128" i="2" s="1"/>
  <c r="E127" i="2"/>
  <c r="F127" i="2" s="1"/>
  <c r="B127" i="2"/>
  <c r="C127" i="2" s="1"/>
  <c r="E126" i="2"/>
  <c r="F126" i="2" s="1"/>
  <c r="B126" i="2"/>
  <c r="C126" i="2" s="1"/>
  <c r="B125" i="2"/>
  <c r="C125" i="2" s="1"/>
  <c r="B124" i="2"/>
  <c r="C124" i="2" s="1"/>
  <c r="C123" i="2"/>
  <c r="B123" i="2"/>
  <c r="B122" i="2"/>
  <c r="C122" i="2" s="1"/>
  <c r="B121" i="2"/>
  <c r="C121" i="2" s="1"/>
  <c r="S251" i="5"/>
  <c r="T251" i="5" s="1"/>
  <c r="Q251" i="5"/>
  <c r="R251" i="5" s="1"/>
  <c r="O251" i="5"/>
  <c r="P251" i="5" s="1"/>
  <c r="M251" i="5"/>
  <c r="N251" i="5" s="1"/>
  <c r="K251" i="5"/>
  <c r="L251" i="5" s="1"/>
  <c r="I251" i="5"/>
  <c r="H251" i="5"/>
  <c r="E251" i="5"/>
  <c r="F251" i="5" s="1"/>
  <c r="B251" i="5"/>
  <c r="C251" i="5" s="1"/>
  <c r="S250" i="5"/>
  <c r="T250" i="5" s="1"/>
  <c r="Q250" i="5"/>
  <c r="R250" i="5" s="1"/>
  <c r="O250" i="5"/>
  <c r="P250" i="5" s="1"/>
  <c r="M250" i="5"/>
  <c r="N250" i="5" s="1"/>
  <c r="K250" i="5"/>
  <c r="L250" i="5" s="1"/>
  <c r="H250" i="5"/>
  <c r="I250" i="5" s="1"/>
  <c r="E250" i="5"/>
  <c r="F250" i="5" s="1"/>
  <c r="B250" i="5"/>
  <c r="C250" i="5" s="1"/>
  <c r="S249" i="5"/>
  <c r="T249" i="5" s="1"/>
  <c r="Q249" i="5"/>
  <c r="R249" i="5" s="1"/>
  <c r="O249" i="5"/>
  <c r="P249" i="5" s="1"/>
  <c r="M249" i="5"/>
  <c r="N249" i="5" s="1"/>
  <c r="K249" i="5"/>
  <c r="L249" i="5" s="1"/>
  <c r="I249" i="5"/>
  <c r="H249" i="5"/>
  <c r="E249" i="5"/>
  <c r="F249" i="5" s="1"/>
  <c r="B249" i="5"/>
  <c r="C249" i="5" s="1"/>
  <c r="S248" i="5"/>
  <c r="T248" i="5" s="1"/>
  <c r="Q248" i="5"/>
  <c r="R248" i="5" s="1"/>
  <c r="O248" i="5"/>
  <c r="P248" i="5" s="1"/>
  <c r="N248" i="5"/>
  <c r="M248" i="5"/>
  <c r="L248" i="5"/>
  <c r="K248" i="5"/>
  <c r="H248" i="5"/>
  <c r="I248" i="5" s="1"/>
  <c r="E248" i="5"/>
  <c r="F248" i="5" s="1"/>
  <c r="C248" i="5"/>
  <c r="B248" i="5"/>
  <c r="S247" i="5"/>
  <c r="T247" i="5" s="1"/>
  <c r="R247" i="5"/>
  <c r="Q247" i="5"/>
  <c r="O247" i="5"/>
  <c r="P247" i="5" s="1"/>
  <c r="M247" i="5"/>
  <c r="N247" i="5" s="1"/>
  <c r="L247" i="5"/>
  <c r="K247" i="5"/>
  <c r="H247" i="5"/>
  <c r="I247" i="5" s="1"/>
  <c r="E247" i="5"/>
  <c r="F247" i="5" s="1"/>
  <c r="B247" i="5"/>
  <c r="C247" i="5" s="1"/>
  <c r="T246" i="5"/>
  <c r="S246" i="5"/>
  <c r="R246" i="5"/>
  <c r="Q246" i="5"/>
  <c r="O246" i="5"/>
  <c r="P246" i="5" s="1"/>
  <c r="M246" i="5"/>
  <c r="N246" i="5" s="1"/>
  <c r="K246" i="5"/>
  <c r="L246" i="5" s="1"/>
  <c r="H246" i="5"/>
  <c r="I246" i="5" s="1"/>
  <c r="E246" i="5"/>
  <c r="F246" i="5" s="1"/>
  <c r="B246" i="5"/>
  <c r="C246" i="5" s="1"/>
  <c r="S245" i="5"/>
  <c r="T245" i="5" s="1"/>
  <c r="Q245" i="5"/>
  <c r="R245" i="5" s="1"/>
  <c r="O245" i="5"/>
  <c r="P245" i="5" s="1"/>
  <c r="N245" i="5"/>
  <c r="M245" i="5"/>
  <c r="K245" i="5"/>
  <c r="L245" i="5" s="1"/>
  <c r="I245" i="5"/>
  <c r="H245" i="5"/>
  <c r="F245" i="5"/>
  <c r="E245" i="5"/>
  <c r="B245" i="5"/>
  <c r="C245" i="5" s="1"/>
  <c r="S244" i="5"/>
  <c r="T244" i="5" s="1"/>
  <c r="Q244" i="5"/>
  <c r="R244" i="5" s="1"/>
  <c r="O244" i="5"/>
  <c r="P244" i="5" s="1"/>
  <c r="M244" i="5"/>
  <c r="N244" i="5" s="1"/>
  <c r="K244" i="5"/>
  <c r="L244" i="5" s="1"/>
  <c r="H244" i="5"/>
  <c r="I244" i="5" s="1"/>
  <c r="E244" i="5"/>
  <c r="F244" i="5" s="1"/>
  <c r="C244" i="5"/>
  <c r="B244" i="5"/>
  <c r="T243" i="5"/>
  <c r="S243" i="5"/>
  <c r="Q243" i="5"/>
  <c r="R243" i="5" s="1"/>
  <c r="P243" i="5"/>
  <c r="O243" i="5"/>
  <c r="N243" i="5"/>
  <c r="M243" i="5"/>
  <c r="K243" i="5"/>
  <c r="L243" i="5" s="1"/>
  <c r="I243" i="5"/>
  <c r="H243" i="5"/>
  <c r="E243" i="5"/>
  <c r="F243" i="5" s="1"/>
  <c r="B243" i="5"/>
  <c r="C243" i="5" s="1"/>
  <c r="S242" i="5"/>
  <c r="T242" i="5" s="1"/>
  <c r="Q242" i="5"/>
  <c r="R242" i="5" s="1"/>
  <c r="O242" i="5"/>
  <c r="P242" i="5" s="1"/>
  <c r="M242" i="5"/>
  <c r="N242" i="5" s="1"/>
  <c r="K242" i="5"/>
  <c r="L242" i="5" s="1"/>
  <c r="I242" i="5"/>
  <c r="H242" i="5"/>
  <c r="E242" i="5"/>
  <c r="F242" i="5" s="1"/>
  <c r="B242" i="5"/>
  <c r="C242" i="5" s="1"/>
  <c r="S241" i="5"/>
  <c r="T241" i="5" s="1"/>
  <c r="Q241" i="5"/>
  <c r="R241" i="5" s="1"/>
  <c r="O241" i="5"/>
  <c r="P241" i="5" s="1"/>
  <c r="M241" i="5"/>
  <c r="N241" i="5" s="1"/>
  <c r="L241" i="5"/>
  <c r="K241" i="5"/>
  <c r="H241" i="5"/>
  <c r="I241" i="5" s="1"/>
  <c r="E241" i="5"/>
  <c r="F241" i="5" s="1"/>
  <c r="B241" i="5"/>
  <c r="C241" i="5" s="1"/>
  <c r="T240" i="5"/>
  <c r="S240" i="5"/>
  <c r="Q240" i="5"/>
  <c r="R240" i="5" s="1"/>
  <c r="O240" i="5"/>
  <c r="P240" i="5" s="1"/>
  <c r="M240" i="5"/>
  <c r="N240" i="5" s="1"/>
  <c r="K240" i="5"/>
  <c r="L240" i="5" s="1"/>
  <c r="H240" i="5"/>
  <c r="I240" i="5" s="1"/>
  <c r="E240" i="5"/>
  <c r="F240" i="5" s="1"/>
  <c r="C240" i="5"/>
  <c r="B240" i="5"/>
  <c r="T239" i="5"/>
  <c r="S239" i="5"/>
  <c r="Q239" i="5"/>
  <c r="R239" i="5" s="1"/>
  <c r="P239" i="5"/>
  <c r="O239" i="5"/>
  <c r="N239" i="5"/>
  <c r="M239" i="5"/>
  <c r="K239" i="5"/>
  <c r="L239" i="5" s="1"/>
  <c r="I239" i="5"/>
  <c r="H239" i="5"/>
  <c r="E239" i="5"/>
  <c r="F239" i="5" s="1"/>
  <c r="B239" i="5"/>
  <c r="C239" i="5" s="1"/>
  <c r="T238" i="5"/>
  <c r="S238" i="5"/>
  <c r="Q238" i="5"/>
  <c r="R238" i="5" s="1"/>
  <c r="O238" i="5"/>
  <c r="P238" i="5" s="1"/>
  <c r="M238" i="5"/>
  <c r="N238" i="5" s="1"/>
  <c r="K238" i="5"/>
  <c r="L238" i="5" s="1"/>
  <c r="I238" i="5"/>
  <c r="H238" i="5"/>
  <c r="E238" i="5"/>
  <c r="F238" i="5" s="1"/>
  <c r="B238" i="5"/>
  <c r="C238" i="5" s="1"/>
  <c r="S237" i="5"/>
  <c r="T237" i="5" s="1"/>
  <c r="Q237" i="5"/>
  <c r="R237" i="5" s="1"/>
  <c r="O237" i="5"/>
  <c r="P237" i="5" s="1"/>
  <c r="M237" i="5"/>
  <c r="N237" i="5" s="1"/>
  <c r="K237" i="5"/>
  <c r="L237" i="5" s="1"/>
  <c r="H237" i="5"/>
  <c r="I237" i="5" s="1"/>
  <c r="E237" i="5"/>
  <c r="F237" i="5" s="1"/>
  <c r="B237" i="5"/>
  <c r="C237" i="5" s="1"/>
  <c r="S236" i="5"/>
  <c r="T236" i="5" s="1"/>
  <c r="Q236" i="5"/>
  <c r="R236" i="5" s="1"/>
  <c r="P236" i="5"/>
  <c r="O236" i="5"/>
  <c r="M236" i="5"/>
  <c r="N236" i="5" s="1"/>
  <c r="L236" i="5"/>
  <c r="K236" i="5"/>
  <c r="I236" i="5"/>
  <c r="H236" i="5"/>
  <c r="E236" i="5"/>
  <c r="F236" i="5" s="1"/>
  <c r="C236" i="5"/>
  <c r="B236" i="5"/>
  <c r="T235" i="5"/>
  <c r="S235" i="5"/>
  <c r="Q235" i="5"/>
  <c r="R235" i="5" s="1"/>
  <c r="O235" i="5"/>
  <c r="P235" i="5" s="1"/>
  <c r="M235" i="5"/>
  <c r="N235" i="5" s="1"/>
  <c r="K235" i="5"/>
  <c r="L235" i="5" s="1"/>
  <c r="H235" i="5"/>
  <c r="I235" i="5" s="1"/>
  <c r="E235" i="5"/>
  <c r="F235" i="5" s="1"/>
  <c r="B235" i="5"/>
  <c r="C235" i="5" s="1"/>
  <c r="S234" i="5"/>
  <c r="T234" i="5" s="1"/>
  <c r="Q234" i="5"/>
  <c r="R234" i="5" s="1"/>
  <c r="O234" i="5"/>
  <c r="P234" i="5" s="1"/>
  <c r="M234" i="5"/>
  <c r="N234" i="5" s="1"/>
  <c r="K234" i="5"/>
  <c r="L234" i="5" s="1"/>
  <c r="H234" i="5"/>
  <c r="I234" i="5" s="1"/>
  <c r="F234" i="5"/>
  <c r="E234" i="5"/>
  <c r="B234" i="5"/>
  <c r="C234" i="5" s="1"/>
  <c r="S233" i="5"/>
  <c r="T233" i="5" s="1"/>
  <c r="Q233" i="5"/>
  <c r="R233" i="5" s="1"/>
  <c r="P233" i="5"/>
  <c r="O233" i="5"/>
  <c r="M233" i="5"/>
  <c r="N233" i="5" s="1"/>
  <c r="K233" i="5"/>
  <c r="L233" i="5" s="1"/>
  <c r="H233" i="5"/>
  <c r="I233" i="5" s="1"/>
  <c r="F233" i="5"/>
  <c r="E233" i="5"/>
  <c r="C233" i="5"/>
  <c r="B233" i="5"/>
  <c r="S232" i="5"/>
  <c r="T232" i="5" s="1"/>
  <c r="Q232" i="5"/>
  <c r="R232" i="5" s="1"/>
  <c r="O232" i="5"/>
  <c r="P232" i="5" s="1"/>
  <c r="N232" i="5"/>
  <c r="M232" i="5"/>
  <c r="K232" i="5"/>
  <c r="L232" i="5" s="1"/>
  <c r="H232" i="5"/>
  <c r="I232" i="5" s="1"/>
  <c r="E232" i="5"/>
  <c r="F232" i="5" s="1"/>
  <c r="B232" i="5"/>
  <c r="C232" i="5" s="1"/>
  <c r="S231" i="5"/>
  <c r="T231" i="5" s="1"/>
  <c r="Q231" i="5"/>
  <c r="R231" i="5" s="1"/>
  <c r="O231" i="5"/>
  <c r="P231" i="5" s="1"/>
  <c r="N231" i="5"/>
  <c r="M231" i="5"/>
  <c r="L231" i="5"/>
  <c r="K231" i="5"/>
  <c r="H231" i="5"/>
  <c r="I231" i="5" s="1"/>
  <c r="E231" i="5"/>
  <c r="F231" i="5" s="1"/>
  <c r="B231" i="5"/>
  <c r="C231" i="5" s="1"/>
  <c r="S230" i="5"/>
  <c r="T230" i="5" s="1"/>
  <c r="Q230" i="5"/>
  <c r="R230" i="5" s="1"/>
  <c r="O230" i="5"/>
  <c r="P230" i="5" s="1"/>
  <c r="M230" i="5"/>
  <c r="N230" i="5" s="1"/>
  <c r="K230" i="5"/>
  <c r="L230" i="5" s="1"/>
  <c r="I230" i="5"/>
  <c r="H230" i="5"/>
  <c r="F230" i="5"/>
  <c r="E230" i="5"/>
  <c r="B230" i="5"/>
  <c r="C230" i="5" s="1"/>
  <c r="T229" i="5"/>
  <c r="S229" i="5"/>
  <c r="Q229" i="5"/>
  <c r="R229" i="5" s="1"/>
  <c r="O229" i="5"/>
  <c r="P229" i="5" s="1"/>
  <c r="M229" i="5"/>
  <c r="N229" i="5" s="1"/>
  <c r="K229" i="5"/>
  <c r="L229" i="5" s="1"/>
  <c r="I229" i="5"/>
  <c r="H229" i="5"/>
  <c r="E229" i="5"/>
  <c r="F229" i="5" s="1"/>
  <c r="B229" i="5"/>
  <c r="C229" i="5" s="1"/>
  <c r="T228" i="5"/>
  <c r="S228" i="5"/>
  <c r="Q228" i="5"/>
  <c r="R228" i="5" s="1"/>
  <c r="P228" i="5"/>
  <c r="O228" i="5"/>
  <c r="M228" i="5"/>
  <c r="N228" i="5" s="1"/>
  <c r="K228" i="5"/>
  <c r="L228" i="5" s="1"/>
  <c r="H228" i="5"/>
  <c r="I228" i="5" s="1"/>
  <c r="E228" i="5"/>
  <c r="F228" i="5" s="1"/>
  <c r="B228" i="5"/>
  <c r="C228" i="5" s="1"/>
  <c r="S227" i="5"/>
  <c r="T227" i="5" s="1"/>
  <c r="Q227" i="5"/>
  <c r="R227" i="5" s="1"/>
  <c r="O227" i="5"/>
  <c r="P227" i="5" s="1"/>
  <c r="M227" i="5"/>
  <c r="N227" i="5" s="1"/>
  <c r="K227" i="5"/>
  <c r="L227" i="5" s="1"/>
  <c r="H227" i="5"/>
  <c r="I227" i="5" s="1"/>
  <c r="E227" i="5"/>
  <c r="F227" i="5" s="1"/>
  <c r="C227" i="5"/>
  <c r="B227" i="5"/>
  <c r="T226" i="5"/>
  <c r="S226" i="5"/>
  <c r="Q226" i="5"/>
  <c r="R226" i="5" s="1"/>
  <c r="O226" i="5"/>
  <c r="P226" i="5" s="1"/>
  <c r="M226" i="5"/>
  <c r="N226" i="5" s="1"/>
  <c r="K226" i="5"/>
  <c r="L226" i="5" s="1"/>
  <c r="I226" i="5"/>
  <c r="H226" i="5"/>
  <c r="E226" i="5"/>
  <c r="F226" i="5" s="1"/>
  <c r="B226" i="5"/>
  <c r="C226" i="5" s="1"/>
  <c r="S225" i="5"/>
  <c r="T225" i="5" s="1"/>
  <c r="Q225" i="5"/>
  <c r="R225" i="5" s="1"/>
  <c r="P225" i="5"/>
  <c r="O225" i="5"/>
  <c r="M225" i="5"/>
  <c r="N225" i="5" s="1"/>
  <c r="K225" i="5"/>
  <c r="L225" i="5" s="1"/>
  <c r="H225" i="5"/>
  <c r="I225" i="5" s="1"/>
  <c r="E225" i="5"/>
  <c r="F225" i="5" s="1"/>
  <c r="B225" i="5"/>
  <c r="C225" i="5" s="1"/>
  <c r="S224" i="5"/>
  <c r="T224" i="5" s="1"/>
  <c r="Q224" i="5"/>
  <c r="R224" i="5" s="1"/>
  <c r="P224" i="5"/>
  <c r="O224" i="5"/>
  <c r="M224" i="5"/>
  <c r="N224" i="5" s="1"/>
  <c r="K224" i="5"/>
  <c r="L224" i="5" s="1"/>
  <c r="H224" i="5"/>
  <c r="I224" i="5" s="1"/>
  <c r="E224" i="5"/>
  <c r="F224" i="5" s="1"/>
  <c r="B224" i="5"/>
  <c r="C224" i="5" s="1"/>
  <c r="S223" i="5"/>
  <c r="T223" i="5" s="1"/>
  <c r="Q223" i="5"/>
  <c r="R223" i="5" s="1"/>
  <c r="O223" i="5"/>
  <c r="P223" i="5" s="1"/>
  <c r="N223" i="5"/>
  <c r="M223" i="5"/>
  <c r="K223" i="5"/>
  <c r="L223" i="5" s="1"/>
  <c r="H223" i="5"/>
  <c r="I223" i="5" s="1"/>
  <c r="E223" i="5"/>
  <c r="F223" i="5" s="1"/>
  <c r="B223" i="5"/>
  <c r="C223" i="5" s="1"/>
  <c r="T222" i="5"/>
  <c r="S222" i="5"/>
  <c r="R222" i="5"/>
  <c r="Q222" i="5"/>
  <c r="O222" i="5"/>
  <c r="P222" i="5" s="1"/>
  <c r="N222" i="5"/>
  <c r="M222" i="5"/>
  <c r="L222" i="5"/>
  <c r="K222" i="5"/>
  <c r="H222" i="5"/>
  <c r="I222" i="5" s="1"/>
  <c r="E222" i="5"/>
  <c r="F222" i="5" s="1"/>
  <c r="B222" i="5"/>
  <c r="C222" i="5" s="1"/>
  <c r="S221" i="5"/>
  <c r="T221" i="5" s="1"/>
  <c r="Q221" i="5"/>
  <c r="R221" i="5" s="1"/>
  <c r="O221" i="5"/>
  <c r="P221" i="5" s="1"/>
  <c r="M221" i="5"/>
  <c r="N221" i="5" s="1"/>
  <c r="K221" i="5"/>
  <c r="L221" i="5" s="1"/>
  <c r="I221" i="5"/>
  <c r="H221" i="5"/>
  <c r="F221" i="5"/>
  <c r="E221" i="5"/>
  <c r="B221" i="5"/>
  <c r="C221" i="5" s="1"/>
  <c r="T220" i="5"/>
  <c r="S220" i="5"/>
  <c r="Q220" i="5"/>
  <c r="R220" i="5" s="1"/>
  <c r="O220" i="5"/>
  <c r="P220" i="5" s="1"/>
  <c r="N220" i="5"/>
  <c r="M220" i="5"/>
  <c r="K220" i="5"/>
  <c r="L220" i="5" s="1"/>
  <c r="I220" i="5"/>
  <c r="H220" i="5"/>
  <c r="F220" i="5"/>
  <c r="E220" i="5"/>
  <c r="B220" i="5"/>
  <c r="C220" i="5" s="1"/>
  <c r="T219" i="5"/>
  <c r="S219" i="5"/>
  <c r="Q219" i="5"/>
  <c r="R219" i="5" s="1"/>
  <c r="O219" i="5"/>
  <c r="P219" i="5" s="1"/>
  <c r="M219" i="5"/>
  <c r="N219" i="5" s="1"/>
  <c r="K219" i="5"/>
  <c r="L219" i="5" s="1"/>
  <c r="H219" i="5"/>
  <c r="I219" i="5" s="1"/>
  <c r="E219" i="5"/>
  <c r="F219" i="5" s="1"/>
  <c r="B219" i="5"/>
  <c r="C219" i="5" s="1"/>
  <c r="S218" i="5"/>
  <c r="T218" i="5" s="1"/>
  <c r="Q218" i="5"/>
  <c r="R218" i="5" s="1"/>
  <c r="O218" i="5"/>
  <c r="P218" i="5" s="1"/>
  <c r="M218" i="5"/>
  <c r="N218" i="5" s="1"/>
  <c r="L218" i="5"/>
  <c r="K218" i="5"/>
  <c r="I218" i="5"/>
  <c r="H218" i="5"/>
  <c r="E218" i="5"/>
  <c r="F218" i="5" s="1"/>
  <c r="C218" i="5"/>
  <c r="B218" i="5"/>
  <c r="S217" i="5"/>
  <c r="T217" i="5" s="1"/>
  <c r="Q217" i="5"/>
  <c r="R217" i="5" s="1"/>
  <c r="O217" i="5"/>
  <c r="P217" i="5" s="1"/>
  <c r="M217" i="5"/>
  <c r="N217" i="5" s="1"/>
  <c r="K217" i="5"/>
  <c r="L217" i="5" s="1"/>
  <c r="H217" i="5"/>
  <c r="I217" i="5" s="1"/>
  <c r="E217" i="5"/>
  <c r="F217" i="5" s="1"/>
  <c r="B217" i="5"/>
  <c r="C217" i="5" s="1"/>
  <c r="S216" i="5"/>
  <c r="T216" i="5" s="1"/>
  <c r="Q216" i="5"/>
  <c r="R216" i="5" s="1"/>
  <c r="P216" i="5"/>
  <c r="O216" i="5"/>
  <c r="M216" i="5"/>
  <c r="N216" i="5" s="1"/>
  <c r="K216" i="5"/>
  <c r="L216" i="5" s="1"/>
  <c r="H216" i="5"/>
  <c r="I216" i="5" s="1"/>
  <c r="F216" i="5"/>
  <c r="E216" i="5"/>
  <c r="B216" i="5"/>
  <c r="C216" i="5" s="1"/>
  <c r="S215" i="5"/>
  <c r="T215" i="5" s="1"/>
  <c r="Q215" i="5"/>
  <c r="R215" i="5" s="1"/>
  <c r="O215" i="5"/>
  <c r="P215" i="5" s="1"/>
  <c r="M215" i="5"/>
  <c r="N215" i="5" s="1"/>
  <c r="L215" i="5"/>
  <c r="K215" i="5"/>
  <c r="H215" i="5"/>
  <c r="I215" i="5" s="1"/>
  <c r="E215" i="5"/>
  <c r="F215" i="5" s="1"/>
  <c r="C215" i="5"/>
  <c r="B215" i="5"/>
  <c r="S214" i="5"/>
  <c r="T214" i="5" s="1"/>
  <c r="Q214" i="5"/>
  <c r="R214" i="5" s="1"/>
  <c r="O214" i="5"/>
  <c r="P214" i="5" s="1"/>
  <c r="N214" i="5"/>
  <c r="M214" i="5"/>
  <c r="K214" i="5"/>
  <c r="L214" i="5" s="1"/>
  <c r="H214" i="5"/>
  <c r="I214" i="5" s="1"/>
  <c r="E214" i="5"/>
  <c r="F214" i="5" s="1"/>
  <c r="B214" i="5"/>
  <c r="C214" i="5" s="1"/>
  <c r="T213" i="5"/>
  <c r="S213" i="5"/>
  <c r="Q213" i="5"/>
  <c r="R213" i="5" s="1"/>
  <c r="O213" i="5"/>
  <c r="P213" i="5" s="1"/>
  <c r="M213" i="5"/>
  <c r="N213" i="5" s="1"/>
  <c r="K213" i="5"/>
  <c r="L213" i="5" s="1"/>
  <c r="H213" i="5"/>
  <c r="I213" i="5" s="1"/>
  <c r="F213" i="5"/>
  <c r="E213" i="5"/>
  <c r="B213" i="5"/>
  <c r="C213" i="5" s="1"/>
  <c r="T212" i="5"/>
  <c r="S212" i="5"/>
  <c r="Q212" i="5"/>
  <c r="R212" i="5" s="1"/>
  <c r="O212" i="5"/>
  <c r="P212" i="5" s="1"/>
  <c r="M212" i="5"/>
  <c r="N212" i="5" s="1"/>
  <c r="K212" i="5"/>
  <c r="L212" i="5" s="1"/>
  <c r="H212" i="5"/>
  <c r="I212" i="5" s="1"/>
  <c r="E212" i="5"/>
  <c r="F212" i="5" s="1"/>
  <c r="B212" i="5"/>
  <c r="C212" i="5" s="1"/>
  <c r="S211" i="5"/>
  <c r="T211" i="5" s="1"/>
  <c r="Q211" i="5"/>
  <c r="R211" i="5" s="1"/>
  <c r="O211" i="5"/>
  <c r="P211" i="5" s="1"/>
  <c r="N211" i="5"/>
  <c r="M211" i="5"/>
  <c r="K211" i="5"/>
  <c r="L211" i="5" s="1"/>
  <c r="I211" i="5"/>
  <c r="H211" i="5"/>
  <c r="E211" i="5"/>
  <c r="F211" i="5" s="1"/>
  <c r="B211" i="5"/>
  <c r="C211" i="5" s="1"/>
  <c r="T210" i="5"/>
  <c r="S210" i="5"/>
  <c r="R210" i="5"/>
  <c r="Q210" i="5"/>
  <c r="O210" i="5"/>
  <c r="P210" i="5" s="1"/>
  <c r="M210" i="5"/>
  <c r="N210" i="5" s="1"/>
  <c r="K210" i="5"/>
  <c r="L210" i="5" s="1"/>
  <c r="H210" i="5"/>
  <c r="I210" i="5" s="1"/>
  <c r="E210" i="5"/>
  <c r="F210" i="5" s="1"/>
  <c r="B210" i="5"/>
  <c r="C210" i="5" s="1"/>
  <c r="S209" i="5"/>
  <c r="T209" i="5" s="1"/>
  <c r="Q209" i="5"/>
  <c r="R209" i="5" s="1"/>
  <c r="P209" i="5"/>
  <c r="O209" i="5"/>
  <c r="M209" i="5"/>
  <c r="N209" i="5" s="1"/>
  <c r="L209" i="5"/>
  <c r="K209" i="5"/>
  <c r="H209" i="5"/>
  <c r="I209" i="5" s="1"/>
  <c r="E209" i="5"/>
  <c r="F209" i="5" s="1"/>
  <c r="B209" i="5"/>
  <c r="C209" i="5" s="1"/>
  <c r="S208" i="5"/>
  <c r="T208" i="5" s="1"/>
  <c r="Q208" i="5"/>
  <c r="R208" i="5" s="1"/>
  <c r="O208" i="5"/>
  <c r="P208" i="5" s="1"/>
  <c r="M208" i="5"/>
  <c r="N208" i="5" s="1"/>
  <c r="K208" i="5"/>
  <c r="L208" i="5" s="1"/>
  <c r="H208" i="5"/>
  <c r="I208" i="5" s="1"/>
  <c r="E208" i="5"/>
  <c r="F208" i="5" s="1"/>
  <c r="B208" i="5"/>
  <c r="C208" i="5" s="1"/>
  <c r="S207" i="5"/>
  <c r="T207" i="5" s="1"/>
  <c r="R207" i="5"/>
  <c r="Q207" i="5"/>
  <c r="P207" i="5"/>
  <c r="O207" i="5"/>
  <c r="M207" i="5"/>
  <c r="N207" i="5" s="1"/>
  <c r="L207" i="5"/>
  <c r="K207" i="5"/>
  <c r="H207" i="5"/>
  <c r="I207" i="5" s="1"/>
  <c r="F207" i="5"/>
  <c r="E207" i="5"/>
  <c r="B207" i="5"/>
  <c r="C207" i="5" s="1"/>
  <c r="S206" i="5"/>
  <c r="T206" i="5" s="1"/>
  <c r="Q206" i="5"/>
  <c r="R206" i="5" s="1"/>
  <c r="O206" i="5"/>
  <c r="P206" i="5" s="1"/>
  <c r="M206" i="5"/>
  <c r="N206" i="5" s="1"/>
  <c r="K206" i="5"/>
  <c r="L206" i="5" s="1"/>
  <c r="H206" i="5"/>
  <c r="I206" i="5" s="1"/>
  <c r="E206" i="5"/>
  <c r="F206" i="5" s="1"/>
  <c r="B206" i="5"/>
  <c r="C206" i="5" s="1"/>
  <c r="S205" i="5"/>
  <c r="T205" i="5" s="1"/>
  <c r="Q205" i="5"/>
  <c r="R205" i="5" s="1"/>
  <c r="O205" i="5"/>
  <c r="P205" i="5" s="1"/>
  <c r="N205" i="5"/>
  <c r="M205" i="5"/>
  <c r="K205" i="5"/>
  <c r="L205" i="5" s="1"/>
  <c r="H205" i="5"/>
  <c r="I205" i="5" s="1"/>
  <c r="E205" i="5"/>
  <c r="F205" i="5" s="1"/>
  <c r="B205" i="5"/>
  <c r="C205" i="5" s="1"/>
  <c r="S204" i="5"/>
  <c r="T204" i="5" s="1"/>
  <c r="Q204" i="5"/>
  <c r="R204" i="5" s="1"/>
  <c r="O204" i="5"/>
  <c r="P204" i="5" s="1"/>
  <c r="N204" i="5"/>
  <c r="M204" i="5"/>
  <c r="K204" i="5"/>
  <c r="L204" i="5" s="1"/>
  <c r="H204" i="5"/>
  <c r="I204" i="5" s="1"/>
  <c r="E204" i="5"/>
  <c r="F204" i="5" s="1"/>
  <c r="B204" i="5"/>
  <c r="C204" i="5" s="1"/>
  <c r="T203" i="5"/>
  <c r="S203" i="5"/>
  <c r="Q203" i="5"/>
  <c r="R203" i="5" s="1"/>
  <c r="O203" i="5"/>
  <c r="P203" i="5" s="1"/>
  <c r="M203" i="5"/>
  <c r="N203" i="5" s="1"/>
  <c r="K203" i="5"/>
  <c r="L203" i="5" s="1"/>
  <c r="H203" i="5"/>
  <c r="I203" i="5" s="1"/>
  <c r="E203" i="5"/>
  <c r="F203" i="5" s="1"/>
  <c r="B203" i="5"/>
  <c r="C203" i="5" s="1"/>
  <c r="T202" i="5"/>
  <c r="S202" i="5"/>
  <c r="Q202" i="5"/>
  <c r="R202" i="5" s="1"/>
  <c r="O202" i="5"/>
  <c r="P202" i="5" s="1"/>
  <c r="N202" i="5"/>
  <c r="M202" i="5"/>
  <c r="K202" i="5"/>
  <c r="L202" i="5" s="1"/>
  <c r="I202" i="5"/>
  <c r="H202" i="5"/>
  <c r="E202" i="5"/>
  <c r="F202" i="5" s="1"/>
  <c r="B202" i="5"/>
  <c r="C202" i="5" s="1"/>
  <c r="S201" i="5"/>
  <c r="T201" i="5" s="1"/>
  <c r="Q201" i="5"/>
  <c r="R201" i="5" s="1"/>
  <c r="P201" i="5"/>
  <c r="O201" i="5"/>
  <c r="N201" i="5"/>
  <c r="M201" i="5"/>
  <c r="K201" i="5"/>
  <c r="L201" i="5" s="1"/>
  <c r="H201" i="5"/>
  <c r="I201" i="5" s="1"/>
  <c r="E201" i="5"/>
  <c r="F201" i="5" s="1"/>
  <c r="B201" i="5"/>
  <c r="C201" i="5" s="1"/>
  <c r="S200" i="5"/>
  <c r="T200" i="5" s="1"/>
  <c r="Q200" i="5"/>
  <c r="R200" i="5" s="1"/>
  <c r="O200" i="5"/>
  <c r="P200" i="5" s="1"/>
  <c r="M200" i="5"/>
  <c r="N200" i="5" s="1"/>
  <c r="L200" i="5"/>
  <c r="K200" i="5"/>
  <c r="I200" i="5"/>
  <c r="H200" i="5"/>
  <c r="E200" i="5"/>
  <c r="F200" i="5" s="1"/>
  <c r="C200" i="5"/>
  <c r="B200" i="5"/>
  <c r="S199" i="5"/>
  <c r="T199" i="5" s="1"/>
  <c r="Q199" i="5"/>
  <c r="R199" i="5" s="1"/>
  <c r="O199" i="5"/>
  <c r="P199" i="5" s="1"/>
  <c r="M199" i="5"/>
  <c r="N199" i="5" s="1"/>
  <c r="K199" i="5"/>
  <c r="L199" i="5" s="1"/>
  <c r="I199" i="5"/>
  <c r="H199" i="5"/>
  <c r="E199" i="5"/>
  <c r="F199" i="5" s="1"/>
  <c r="B199" i="5"/>
  <c r="C199" i="5" s="1"/>
  <c r="S198" i="5"/>
  <c r="T198" i="5" s="1"/>
  <c r="R198" i="5"/>
  <c r="Q198" i="5"/>
  <c r="O198" i="5"/>
  <c r="P198" i="5" s="1"/>
  <c r="M198" i="5"/>
  <c r="N198" i="5" s="1"/>
  <c r="K198" i="5"/>
  <c r="L198" i="5" s="1"/>
  <c r="H198" i="5"/>
  <c r="I198" i="5" s="1"/>
  <c r="F198" i="5"/>
  <c r="E198" i="5"/>
  <c r="B198" i="5"/>
  <c r="C198" i="5" s="1"/>
  <c r="S197" i="5"/>
  <c r="T197" i="5" s="1"/>
  <c r="Q197" i="5"/>
  <c r="R197" i="5" s="1"/>
  <c r="O197" i="5"/>
  <c r="P197" i="5" s="1"/>
  <c r="M197" i="5"/>
  <c r="N197" i="5" s="1"/>
  <c r="L197" i="5"/>
  <c r="K197" i="5"/>
  <c r="H197" i="5"/>
  <c r="I197" i="5" s="1"/>
  <c r="E197" i="5"/>
  <c r="F197" i="5" s="1"/>
  <c r="C197" i="5"/>
  <c r="B197" i="5"/>
  <c r="T196" i="5"/>
  <c r="S196" i="5"/>
  <c r="Q196" i="5"/>
  <c r="R196" i="5" s="1"/>
  <c r="O196" i="5"/>
  <c r="P196" i="5" s="1"/>
  <c r="M196" i="5"/>
  <c r="N196" i="5" s="1"/>
  <c r="K196" i="5"/>
  <c r="L196" i="5" s="1"/>
  <c r="H196" i="5"/>
  <c r="I196" i="5" s="1"/>
  <c r="E196" i="5"/>
  <c r="F196" i="5" s="1"/>
  <c r="B196" i="5"/>
  <c r="C196" i="5" s="1"/>
  <c r="T195" i="5"/>
  <c r="S195" i="5"/>
  <c r="R195" i="5"/>
  <c r="Q195" i="5"/>
  <c r="O195" i="5"/>
  <c r="P195" i="5" s="1"/>
  <c r="N195" i="5"/>
  <c r="M195" i="5"/>
  <c r="L195" i="5"/>
  <c r="K195" i="5"/>
  <c r="H195" i="5"/>
  <c r="I195" i="5" s="1"/>
  <c r="E195" i="5"/>
  <c r="F195" i="5" s="1"/>
  <c r="B195" i="5"/>
  <c r="C195" i="5" s="1"/>
  <c r="S194" i="5"/>
  <c r="T194" i="5" s="1"/>
  <c r="Q194" i="5"/>
  <c r="R194" i="5" s="1"/>
  <c r="O194" i="5"/>
  <c r="P194" i="5" s="1"/>
  <c r="M194" i="5"/>
  <c r="N194" i="5" s="1"/>
  <c r="K194" i="5"/>
  <c r="L194" i="5" s="1"/>
  <c r="I194" i="5"/>
  <c r="H194" i="5"/>
  <c r="E194" i="5"/>
  <c r="F194" i="5" s="1"/>
  <c r="B194" i="5"/>
  <c r="C194" i="5" s="1"/>
  <c r="T193" i="5"/>
  <c r="S193" i="5"/>
  <c r="Q193" i="5"/>
  <c r="R193" i="5" s="1"/>
  <c r="O193" i="5"/>
  <c r="P193" i="5" s="1"/>
  <c r="M193" i="5"/>
  <c r="N193" i="5" s="1"/>
  <c r="K193" i="5"/>
  <c r="L193" i="5" s="1"/>
  <c r="H193" i="5"/>
  <c r="I193" i="5" s="1"/>
  <c r="E193" i="5"/>
  <c r="F193" i="5" s="1"/>
  <c r="B193" i="5"/>
  <c r="C193" i="5" s="1"/>
  <c r="S192" i="5"/>
  <c r="T192" i="5" s="1"/>
  <c r="R192" i="5"/>
  <c r="Q192" i="5"/>
  <c r="P192" i="5"/>
  <c r="O192" i="5"/>
  <c r="M192" i="5"/>
  <c r="N192" i="5" s="1"/>
  <c r="K192" i="5"/>
  <c r="L192" i="5" s="1"/>
  <c r="H192" i="5"/>
  <c r="I192" i="5" s="1"/>
  <c r="E192" i="5"/>
  <c r="F192" i="5" s="1"/>
  <c r="B192" i="5"/>
  <c r="C192" i="5" s="1"/>
  <c r="T191" i="5"/>
  <c r="S191" i="5"/>
  <c r="Q191" i="5"/>
  <c r="R191" i="5" s="1"/>
  <c r="P191" i="5"/>
  <c r="O191" i="5"/>
  <c r="M191" i="5"/>
  <c r="N191" i="5" s="1"/>
  <c r="K191" i="5"/>
  <c r="L191" i="5" s="1"/>
  <c r="I191" i="5"/>
  <c r="H191" i="5"/>
  <c r="E191" i="5"/>
  <c r="F191" i="5" s="1"/>
  <c r="B191" i="5"/>
  <c r="C191" i="5" s="1"/>
  <c r="S190" i="5"/>
  <c r="T190" i="5" s="1"/>
  <c r="Q190" i="5"/>
  <c r="R190" i="5" s="1"/>
  <c r="O190" i="5"/>
  <c r="P190" i="5" s="1"/>
  <c r="M190" i="5"/>
  <c r="N190" i="5" s="1"/>
  <c r="K190" i="5"/>
  <c r="L190" i="5" s="1"/>
  <c r="H190" i="5"/>
  <c r="I190" i="5" s="1"/>
  <c r="E190" i="5"/>
  <c r="F190" i="5" s="1"/>
  <c r="B190" i="5"/>
  <c r="C190" i="5" s="1"/>
  <c r="S189" i="5"/>
  <c r="T189" i="5" s="1"/>
  <c r="Q189" i="5"/>
  <c r="R189" i="5" s="1"/>
  <c r="O189" i="5"/>
  <c r="P189" i="5" s="1"/>
  <c r="M189" i="5"/>
  <c r="N189" i="5" s="1"/>
  <c r="K189" i="5"/>
  <c r="L189" i="5" s="1"/>
  <c r="H189" i="5"/>
  <c r="I189" i="5" s="1"/>
  <c r="E189" i="5"/>
  <c r="F189" i="5" s="1"/>
  <c r="B189" i="5"/>
  <c r="C189" i="5" s="1"/>
  <c r="S188" i="5"/>
  <c r="T188" i="5" s="1"/>
  <c r="Q188" i="5"/>
  <c r="R188" i="5" s="1"/>
  <c r="O188" i="5"/>
  <c r="P188" i="5" s="1"/>
  <c r="M188" i="5"/>
  <c r="N188" i="5" s="1"/>
  <c r="L188" i="5"/>
  <c r="K188" i="5"/>
  <c r="H188" i="5"/>
  <c r="I188" i="5" s="1"/>
  <c r="F188" i="5"/>
  <c r="E188" i="5"/>
  <c r="B188" i="5"/>
  <c r="C188" i="5" s="1"/>
  <c r="S187" i="5"/>
  <c r="T187" i="5" s="1"/>
  <c r="Q187" i="5"/>
  <c r="R187" i="5" s="1"/>
  <c r="O187" i="5"/>
  <c r="P187" i="5" s="1"/>
  <c r="N187" i="5"/>
  <c r="M187" i="5"/>
  <c r="K187" i="5"/>
  <c r="L187" i="5" s="1"/>
  <c r="H187" i="5"/>
  <c r="I187" i="5" s="1"/>
  <c r="E187" i="5"/>
  <c r="F187" i="5" s="1"/>
  <c r="B187" i="5"/>
  <c r="C187" i="5" s="1"/>
  <c r="S186" i="5"/>
  <c r="T186" i="5" s="1"/>
  <c r="R186" i="5"/>
  <c r="Q186" i="5"/>
  <c r="O186" i="5"/>
  <c r="P186" i="5" s="1"/>
  <c r="M186" i="5"/>
  <c r="N186" i="5" s="1"/>
  <c r="K186" i="5"/>
  <c r="L186" i="5" s="1"/>
  <c r="H186" i="5"/>
  <c r="I186" i="5" s="1"/>
  <c r="E186" i="5"/>
  <c r="F186" i="5" s="1"/>
  <c r="B186" i="5"/>
  <c r="C186" i="5" s="1"/>
  <c r="S185" i="5"/>
  <c r="T185" i="5" s="1"/>
  <c r="Q185" i="5"/>
  <c r="R185" i="5" s="1"/>
  <c r="O185" i="5"/>
  <c r="P185" i="5" s="1"/>
  <c r="M185" i="5"/>
  <c r="N185" i="5" s="1"/>
  <c r="K185" i="5"/>
  <c r="L185" i="5" s="1"/>
  <c r="H185" i="5"/>
  <c r="I185" i="5" s="1"/>
  <c r="E185" i="5"/>
  <c r="F185" i="5" s="1"/>
  <c r="B185" i="5"/>
  <c r="C185" i="5" s="1"/>
  <c r="T184" i="5"/>
  <c r="S184" i="5"/>
  <c r="Q184" i="5"/>
  <c r="R184" i="5" s="1"/>
  <c r="O184" i="5"/>
  <c r="P184" i="5" s="1"/>
  <c r="M184" i="5"/>
  <c r="N184" i="5" s="1"/>
  <c r="K184" i="5"/>
  <c r="L184" i="5" s="1"/>
  <c r="I184" i="5"/>
  <c r="H184" i="5"/>
  <c r="E184" i="5"/>
  <c r="F184" i="5" s="1"/>
  <c r="B184" i="5"/>
  <c r="C184" i="5" s="1"/>
  <c r="S183" i="5"/>
  <c r="T183" i="5" s="1"/>
  <c r="Q183" i="5"/>
  <c r="R183" i="5" s="1"/>
  <c r="O183" i="5"/>
  <c r="P183" i="5" s="1"/>
  <c r="M183" i="5"/>
  <c r="N183" i="5" s="1"/>
  <c r="K183" i="5"/>
  <c r="L183" i="5" s="1"/>
  <c r="H183" i="5"/>
  <c r="I183" i="5" s="1"/>
  <c r="E183" i="5"/>
  <c r="F183" i="5" s="1"/>
  <c r="B183" i="5"/>
  <c r="C183" i="5" s="1"/>
  <c r="T182" i="5"/>
  <c r="S182" i="5"/>
  <c r="Q182" i="5"/>
  <c r="R182" i="5" s="1"/>
  <c r="P182" i="5"/>
  <c r="O182" i="5"/>
  <c r="M182" i="5"/>
  <c r="N182" i="5" s="1"/>
  <c r="L182" i="5"/>
  <c r="K182" i="5"/>
  <c r="I182" i="5"/>
  <c r="H182" i="5"/>
  <c r="F182" i="5"/>
  <c r="E182" i="5"/>
  <c r="C182" i="5"/>
  <c r="B182" i="5"/>
  <c r="S181" i="5"/>
  <c r="T181" i="5" s="1"/>
  <c r="Q181" i="5"/>
  <c r="R181" i="5" s="1"/>
  <c r="O181" i="5"/>
  <c r="P181" i="5" s="1"/>
  <c r="M181" i="5"/>
  <c r="N181" i="5" s="1"/>
  <c r="K181" i="5"/>
  <c r="L181" i="5" s="1"/>
  <c r="H181" i="5"/>
  <c r="I181" i="5" s="1"/>
  <c r="E181" i="5"/>
  <c r="F181" i="5" s="1"/>
  <c r="B181" i="5"/>
  <c r="C181" i="5" s="1"/>
  <c r="S180" i="5"/>
  <c r="T180" i="5" s="1"/>
  <c r="Q180" i="5"/>
  <c r="R180" i="5" s="1"/>
  <c r="P180" i="5"/>
  <c r="O180" i="5"/>
  <c r="M180" i="5"/>
  <c r="N180" i="5" s="1"/>
  <c r="K180" i="5"/>
  <c r="L180" i="5" s="1"/>
  <c r="H180" i="5"/>
  <c r="I180" i="5" s="1"/>
  <c r="E180" i="5"/>
  <c r="F180" i="5" s="1"/>
  <c r="B180" i="5"/>
  <c r="C180" i="5" s="1"/>
  <c r="S179" i="5"/>
  <c r="T179" i="5" s="1"/>
  <c r="Q179" i="5"/>
  <c r="R179" i="5" s="1"/>
  <c r="O179" i="5"/>
  <c r="P179" i="5" s="1"/>
  <c r="M179" i="5"/>
  <c r="N179" i="5" s="1"/>
  <c r="K179" i="5"/>
  <c r="L179" i="5" s="1"/>
  <c r="H179" i="5"/>
  <c r="I179" i="5" s="1"/>
  <c r="E179" i="5"/>
  <c r="F179" i="5" s="1"/>
  <c r="B179" i="5"/>
  <c r="C179" i="5" s="1"/>
  <c r="S178" i="5"/>
  <c r="T178" i="5" s="1"/>
  <c r="Q178" i="5"/>
  <c r="R178" i="5" s="1"/>
  <c r="O178" i="5"/>
  <c r="P178" i="5" s="1"/>
  <c r="N178" i="5"/>
  <c r="M178" i="5"/>
  <c r="K178" i="5"/>
  <c r="L178" i="5" s="1"/>
  <c r="H178" i="5"/>
  <c r="I178" i="5" s="1"/>
  <c r="E178" i="5"/>
  <c r="F178" i="5" s="1"/>
  <c r="B178" i="5"/>
  <c r="C178" i="5" s="1"/>
  <c r="S177" i="5"/>
  <c r="T177" i="5" s="1"/>
  <c r="Q177" i="5"/>
  <c r="R177" i="5" s="1"/>
  <c r="O177" i="5"/>
  <c r="P177" i="5" s="1"/>
  <c r="N177" i="5"/>
  <c r="M177" i="5"/>
  <c r="K177" i="5"/>
  <c r="L177" i="5" s="1"/>
  <c r="H177" i="5"/>
  <c r="I177" i="5" s="1"/>
  <c r="E177" i="5"/>
  <c r="F177" i="5" s="1"/>
  <c r="B177" i="5"/>
  <c r="C177" i="5" s="1"/>
  <c r="T176" i="5"/>
  <c r="S176" i="5"/>
  <c r="Q176" i="5"/>
  <c r="R176" i="5" s="1"/>
  <c r="O176" i="5"/>
  <c r="P176" i="5" s="1"/>
  <c r="M176" i="5"/>
  <c r="N176" i="5" s="1"/>
  <c r="K176" i="5"/>
  <c r="L176" i="5" s="1"/>
  <c r="H176" i="5"/>
  <c r="I176" i="5" s="1"/>
  <c r="E176" i="5"/>
  <c r="F176" i="5" s="1"/>
  <c r="B176" i="5"/>
  <c r="C176" i="5" s="1"/>
  <c r="T175" i="5"/>
  <c r="S175" i="5"/>
  <c r="R175" i="5"/>
  <c r="Q175" i="5"/>
  <c r="P175" i="5"/>
  <c r="O175" i="5"/>
  <c r="N175" i="5"/>
  <c r="M175" i="5"/>
  <c r="K175" i="5"/>
  <c r="L175" i="5" s="1"/>
  <c r="H175" i="5"/>
  <c r="I175" i="5" s="1"/>
  <c r="E175" i="5"/>
  <c r="F175" i="5" s="1"/>
  <c r="B175" i="5"/>
  <c r="C175" i="5" s="1"/>
  <c r="S174" i="5"/>
  <c r="T174" i="5" s="1"/>
  <c r="Q174" i="5"/>
  <c r="R174" i="5" s="1"/>
  <c r="O174" i="5"/>
  <c r="P174" i="5" s="1"/>
  <c r="M174" i="5"/>
  <c r="N174" i="5" s="1"/>
  <c r="L174" i="5"/>
  <c r="K174" i="5"/>
  <c r="H174" i="5"/>
  <c r="I174" i="5" s="1"/>
  <c r="E174" i="5"/>
  <c r="F174" i="5" s="1"/>
  <c r="C174" i="5"/>
  <c r="B174" i="5"/>
  <c r="T173" i="5"/>
  <c r="S173" i="5"/>
  <c r="Q173" i="5"/>
  <c r="R173" i="5" s="1"/>
  <c r="P173" i="5"/>
  <c r="O173" i="5"/>
  <c r="N173" i="5"/>
  <c r="M173" i="5"/>
  <c r="K173" i="5"/>
  <c r="L173" i="5" s="1"/>
  <c r="I173" i="5"/>
  <c r="H173" i="5"/>
  <c r="E173" i="5"/>
  <c r="F173" i="5" s="1"/>
  <c r="B173" i="5"/>
  <c r="C173" i="5" s="1"/>
  <c r="T172" i="5"/>
  <c r="S172" i="5"/>
  <c r="R172" i="5"/>
  <c r="Q172" i="5"/>
  <c r="O172" i="5"/>
  <c r="P172" i="5" s="1"/>
  <c r="M172" i="5"/>
  <c r="N172" i="5" s="1"/>
  <c r="L172" i="5"/>
  <c r="K172" i="5"/>
  <c r="H172" i="5"/>
  <c r="I172" i="5" s="1"/>
  <c r="E172" i="5"/>
  <c r="F172" i="5" s="1"/>
  <c r="B172" i="5"/>
  <c r="C172" i="5" s="1"/>
  <c r="T171" i="5"/>
  <c r="S171" i="5"/>
  <c r="R171" i="5"/>
  <c r="Q171" i="5"/>
  <c r="O171" i="5"/>
  <c r="P171" i="5" s="1"/>
  <c r="M171" i="5"/>
  <c r="N171" i="5" s="1"/>
  <c r="L171" i="5"/>
  <c r="K171" i="5"/>
  <c r="I171" i="5"/>
  <c r="H171" i="5"/>
  <c r="E171" i="5"/>
  <c r="F171" i="5" s="1"/>
  <c r="C171" i="5"/>
  <c r="B171" i="5"/>
  <c r="S170" i="5"/>
  <c r="T170" i="5" s="1"/>
  <c r="Q170" i="5"/>
  <c r="R170" i="5" s="1"/>
  <c r="O170" i="5"/>
  <c r="P170" i="5" s="1"/>
  <c r="M170" i="5"/>
  <c r="N170" i="5" s="1"/>
  <c r="K170" i="5"/>
  <c r="L170" i="5" s="1"/>
  <c r="I170" i="5"/>
  <c r="H170" i="5"/>
  <c r="E170" i="5"/>
  <c r="F170" i="5" s="1"/>
  <c r="B170" i="5"/>
  <c r="C170" i="5" s="1"/>
  <c r="S169" i="5"/>
  <c r="T169" i="5" s="1"/>
  <c r="Q169" i="5"/>
  <c r="R169" i="5" s="1"/>
  <c r="P169" i="5"/>
  <c r="O169" i="5"/>
  <c r="N169" i="5"/>
  <c r="M169" i="5"/>
  <c r="L169" i="5"/>
  <c r="K169" i="5"/>
  <c r="H169" i="5"/>
  <c r="I169" i="5" s="1"/>
  <c r="F169" i="5"/>
  <c r="E169" i="5"/>
  <c r="C169" i="5"/>
  <c r="B169" i="5"/>
  <c r="S168" i="5"/>
  <c r="T168" i="5" s="1"/>
  <c r="R168" i="5"/>
  <c r="Q168" i="5"/>
  <c r="O168" i="5"/>
  <c r="P168" i="5" s="1"/>
  <c r="M168" i="5"/>
  <c r="N168" i="5" s="1"/>
  <c r="K168" i="5"/>
  <c r="L168" i="5" s="1"/>
  <c r="I168" i="5"/>
  <c r="H168" i="5"/>
  <c r="F168" i="5"/>
  <c r="E168" i="5"/>
  <c r="B168" i="5"/>
  <c r="C168" i="5" s="1"/>
  <c r="S167" i="5"/>
  <c r="T167" i="5" s="1"/>
  <c r="Q167" i="5"/>
  <c r="R167" i="5" s="1"/>
  <c r="O167" i="5"/>
  <c r="P167" i="5" s="1"/>
  <c r="M167" i="5"/>
  <c r="N167" i="5" s="1"/>
  <c r="K167" i="5"/>
  <c r="L167" i="5" s="1"/>
  <c r="H167" i="5"/>
  <c r="I167" i="5" s="1"/>
  <c r="E167" i="5"/>
  <c r="F167" i="5" s="1"/>
  <c r="B167" i="5"/>
  <c r="C167" i="5" s="1"/>
  <c r="T166" i="5"/>
  <c r="S166" i="5"/>
  <c r="R166" i="5"/>
  <c r="Q166" i="5"/>
  <c r="P166" i="5"/>
  <c r="O166" i="5"/>
  <c r="N166" i="5"/>
  <c r="M166" i="5"/>
  <c r="K166" i="5"/>
  <c r="L166" i="5" s="1"/>
  <c r="H166" i="5"/>
  <c r="I166" i="5" s="1"/>
  <c r="E166" i="5"/>
  <c r="F166" i="5" s="1"/>
  <c r="B166" i="5"/>
  <c r="C166" i="5" s="1"/>
  <c r="S165" i="5"/>
  <c r="T165" i="5" s="1"/>
  <c r="Q165" i="5"/>
  <c r="R165" i="5" s="1"/>
  <c r="O165" i="5"/>
  <c r="P165" i="5" s="1"/>
  <c r="M165" i="5"/>
  <c r="N165" i="5" s="1"/>
  <c r="L165" i="5"/>
  <c r="K165" i="5"/>
  <c r="H165" i="5"/>
  <c r="I165" i="5" s="1"/>
  <c r="E165" i="5"/>
  <c r="F165" i="5" s="1"/>
  <c r="C165" i="5"/>
  <c r="B165" i="5"/>
  <c r="T164" i="5"/>
  <c r="S164" i="5"/>
  <c r="Q164" i="5"/>
  <c r="R164" i="5" s="1"/>
  <c r="P164" i="5"/>
  <c r="O164" i="5"/>
  <c r="N164" i="5"/>
  <c r="M164" i="5"/>
  <c r="K164" i="5"/>
  <c r="L164" i="5" s="1"/>
  <c r="I164" i="5"/>
  <c r="H164" i="5"/>
  <c r="E164" i="5"/>
  <c r="F164" i="5" s="1"/>
  <c r="B164" i="5"/>
  <c r="C164" i="5" s="1"/>
  <c r="T163" i="5"/>
  <c r="S163" i="5"/>
  <c r="R163" i="5"/>
  <c r="Q163" i="5"/>
  <c r="O163" i="5"/>
  <c r="P163" i="5" s="1"/>
  <c r="M163" i="5"/>
  <c r="N163" i="5" s="1"/>
  <c r="L163" i="5"/>
  <c r="K163" i="5"/>
  <c r="H163" i="5"/>
  <c r="I163" i="5" s="1"/>
  <c r="E163" i="5"/>
  <c r="F163" i="5" s="1"/>
  <c r="B163" i="5"/>
  <c r="C163" i="5" s="1"/>
  <c r="T162" i="5"/>
  <c r="S162" i="5"/>
  <c r="R162" i="5"/>
  <c r="Q162" i="5"/>
  <c r="O162" i="5"/>
  <c r="P162" i="5" s="1"/>
  <c r="M162" i="5"/>
  <c r="N162" i="5" s="1"/>
  <c r="L162" i="5"/>
  <c r="K162" i="5"/>
  <c r="I162" i="5"/>
  <c r="H162" i="5"/>
  <c r="E162" i="5"/>
  <c r="F162" i="5" s="1"/>
  <c r="C162" i="5"/>
  <c r="B162" i="5"/>
  <c r="S161" i="5"/>
  <c r="T161" i="5" s="1"/>
  <c r="Q161" i="5"/>
  <c r="R161" i="5" s="1"/>
  <c r="O161" i="5"/>
  <c r="P161" i="5" s="1"/>
  <c r="M161" i="5"/>
  <c r="N161" i="5" s="1"/>
  <c r="K161" i="5"/>
  <c r="L161" i="5" s="1"/>
  <c r="H161" i="5"/>
  <c r="I161" i="5" s="1"/>
  <c r="E161" i="5"/>
  <c r="F161" i="5" s="1"/>
  <c r="B161" i="5"/>
  <c r="C161" i="5" s="1"/>
  <c r="S160" i="5"/>
  <c r="T160" i="5" s="1"/>
  <c r="Q160" i="5"/>
  <c r="R160" i="5" s="1"/>
  <c r="P160" i="5"/>
  <c r="O160" i="5"/>
  <c r="M160" i="5"/>
  <c r="N160" i="5" s="1"/>
  <c r="K160" i="5"/>
  <c r="L160" i="5" s="1"/>
  <c r="H160" i="5"/>
  <c r="I160" i="5" s="1"/>
  <c r="F160" i="5"/>
  <c r="E160" i="5"/>
  <c r="B160" i="5"/>
  <c r="C160" i="5" s="1"/>
  <c r="S159" i="5"/>
  <c r="T159" i="5" s="1"/>
  <c r="Q159" i="5"/>
  <c r="R159" i="5" s="1"/>
  <c r="P159" i="5"/>
  <c r="O159" i="5"/>
  <c r="M159" i="5"/>
  <c r="N159" i="5" s="1"/>
  <c r="K159" i="5"/>
  <c r="L159" i="5" s="1"/>
  <c r="H159" i="5"/>
  <c r="I159" i="5" s="1"/>
  <c r="F159" i="5"/>
  <c r="E159" i="5"/>
  <c r="C159" i="5"/>
  <c r="B159" i="5"/>
  <c r="S158" i="5"/>
  <c r="T158" i="5" s="1"/>
  <c r="Q158" i="5"/>
  <c r="R158" i="5" s="1"/>
  <c r="O158" i="5"/>
  <c r="P158" i="5" s="1"/>
  <c r="M158" i="5"/>
  <c r="N158" i="5" s="1"/>
  <c r="K158" i="5"/>
  <c r="L158" i="5" s="1"/>
  <c r="H158" i="5"/>
  <c r="I158" i="5" s="1"/>
  <c r="E158" i="5"/>
  <c r="F158" i="5" s="1"/>
  <c r="B158" i="5"/>
  <c r="C158" i="5" s="1"/>
  <c r="T157" i="5"/>
  <c r="S157" i="5"/>
  <c r="Q157" i="5"/>
  <c r="R157" i="5" s="1"/>
  <c r="O157" i="5"/>
  <c r="P157" i="5" s="1"/>
  <c r="M157" i="5"/>
  <c r="N157" i="5" s="1"/>
  <c r="K157" i="5"/>
  <c r="L157" i="5" s="1"/>
  <c r="H157" i="5"/>
  <c r="I157" i="5" s="1"/>
  <c r="E157" i="5"/>
  <c r="F157" i="5" s="1"/>
  <c r="B157" i="5"/>
  <c r="C157" i="5" s="1"/>
  <c r="T156" i="5"/>
  <c r="S156" i="5"/>
  <c r="Q156" i="5"/>
  <c r="R156" i="5" s="1"/>
  <c r="O156" i="5"/>
  <c r="P156" i="5" s="1"/>
  <c r="M156" i="5"/>
  <c r="N156" i="5" s="1"/>
  <c r="K156" i="5"/>
  <c r="L156" i="5" s="1"/>
  <c r="I156" i="5"/>
  <c r="H156" i="5"/>
  <c r="E156" i="5"/>
  <c r="F156" i="5" s="1"/>
  <c r="C156" i="5"/>
  <c r="B156" i="5"/>
  <c r="S155" i="5"/>
  <c r="T155" i="5" s="1"/>
  <c r="Q155" i="5"/>
  <c r="R155" i="5" s="1"/>
  <c r="O155" i="5"/>
  <c r="P155" i="5" s="1"/>
  <c r="M155" i="5"/>
  <c r="N155" i="5" s="1"/>
  <c r="K155" i="5"/>
  <c r="L155" i="5" s="1"/>
  <c r="I155" i="5"/>
  <c r="H155" i="5"/>
  <c r="E155" i="5"/>
  <c r="F155" i="5" s="1"/>
  <c r="B155" i="5"/>
  <c r="C155" i="5" s="1"/>
  <c r="S154" i="5"/>
  <c r="T154" i="5" s="1"/>
  <c r="R154" i="5"/>
  <c r="Q154" i="5"/>
  <c r="P154" i="5"/>
  <c r="O154" i="5"/>
  <c r="M154" i="5"/>
  <c r="N154" i="5" s="1"/>
  <c r="K154" i="5"/>
  <c r="L154" i="5" s="1"/>
  <c r="H154" i="5"/>
  <c r="I154" i="5" s="1"/>
  <c r="E154" i="5"/>
  <c r="F154" i="5" s="1"/>
  <c r="C154" i="5"/>
  <c r="B154" i="5"/>
  <c r="S153" i="5"/>
  <c r="T153" i="5" s="1"/>
  <c r="Q153" i="5"/>
  <c r="R153" i="5" s="1"/>
  <c r="P153" i="5"/>
  <c r="O153" i="5"/>
  <c r="M153" i="5"/>
  <c r="N153" i="5" s="1"/>
  <c r="K153" i="5"/>
  <c r="L153" i="5" s="1"/>
  <c r="I153" i="5"/>
  <c r="H153" i="5"/>
  <c r="E153" i="5"/>
  <c r="F153" i="5" s="1"/>
  <c r="B153" i="5"/>
  <c r="C153" i="5" s="1"/>
  <c r="S152" i="5"/>
  <c r="T152" i="5" s="1"/>
  <c r="Q152" i="5"/>
  <c r="R152" i="5" s="1"/>
  <c r="O152" i="5"/>
  <c r="P152" i="5" s="1"/>
  <c r="M152" i="5"/>
  <c r="N152" i="5" s="1"/>
  <c r="K152" i="5"/>
  <c r="L152" i="5" s="1"/>
  <c r="H152" i="5"/>
  <c r="I152" i="5" s="1"/>
  <c r="E152" i="5"/>
  <c r="F152" i="5" s="1"/>
  <c r="B152" i="5"/>
  <c r="C152" i="5" s="1"/>
  <c r="T151" i="5"/>
  <c r="S151" i="5"/>
  <c r="Q151" i="5"/>
  <c r="R151" i="5" s="1"/>
  <c r="O151" i="5"/>
  <c r="P151" i="5" s="1"/>
  <c r="M151" i="5"/>
  <c r="N151" i="5" s="1"/>
  <c r="K151" i="5"/>
  <c r="L151" i="5" s="1"/>
  <c r="H151" i="5"/>
  <c r="I151" i="5" s="1"/>
  <c r="F151" i="5"/>
  <c r="E151" i="5"/>
  <c r="B151" i="5"/>
  <c r="C151" i="5" s="1"/>
  <c r="S150" i="5"/>
  <c r="T150" i="5" s="1"/>
  <c r="Q150" i="5"/>
  <c r="R150" i="5" s="1"/>
  <c r="P150" i="5"/>
  <c r="O150" i="5"/>
  <c r="M150" i="5"/>
  <c r="N150" i="5" s="1"/>
  <c r="K150" i="5"/>
  <c r="L150" i="5" s="1"/>
  <c r="H150" i="5"/>
  <c r="I150" i="5" s="1"/>
  <c r="F150" i="5"/>
  <c r="E150" i="5"/>
  <c r="B150" i="5"/>
  <c r="C150" i="5" s="1"/>
  <c r="S149" i="5"/>
  <c r="T149" i="5" s="1"/>
  <c r="Q149" i="5"/>
  <c r="R149" i="5" s="1"/>
  <c r="O149" i="5"/>
  <c r="P149" i="5" s="1"/>
  <c r="M149" i="5"/>
  <c r="N149" i="5" s="1"/>
  <c r="K149" i="5"/>
  <c r="L149" i="5" s="1"/>
  <c r="H149" i="5"/>
  <c r="I149" i="5" s="1"/>
  <c r="E149" i="5"/>
  <c r="F149" i="5" s="1"/>
  <c r="B149" i="5"/>
  <c r="C149" i="5" s="1"/>
  <c r="T148" i="5"/>
  <c r="S148" i="5"/>
  <c r="Q148" i="5"/>
  <c r="R148" i="5" s="1"/>
  <c r="O148" i="5"/>
  <c r="P148" i="5" s="1"/>
  <c r="N148" i="5"/>
  <c r="M148" i="5"/>
  <c r="L148" i="5"/>
  <c r="K148" i="5"/>
  <c r="H148" i="5"/>
  <c r="I148" i="5" s="1"/>
  <c r="E148" i="5"/>
  <c r="F148" i="5" s="1"/>
  <c r="B148" i="5"/>
  <c r="C148" i="5" s="1"/>
  <c r="S147" i="5"/>
  <c r="T147" i="5" s="1"/>
  <c r="Q147" i="5"/>
  <c r="R147" i="5" s="1"/>
  <c r="O147" i="5"/>
  <c r="P147" i="5" s="1"/>
  <c r="M147" i="5"/>
  <c r="N147" i="5" s="1"/>
  <c r="K147" i="5"/>
  <c r="L147" i="5" s="1"/>
  <c r="I147" i="5"/>
  <c r="H147" i="5"/>
  <c r="E147" i="5"/>
  <c r="F147" i="5" s="1"/>
  <c r="B147" i="5"/>
  <c r="C147" i="5" s="1"/>
  <c r="T146" i="5"/>
  <c r="S146" i="5"/>
  <c r="Q146" i="5"/>
  <c r="R146" i="5" s="1"/>
  <c r="O146" i="5"/>
  <c r="P146" i="5" s="1"/>
  <c r="M146" i="5"/>
  <c r="N146" i="5" s="1"/>
  <c r="K146" i="5"/>
  <c r="L146" i="5" s="1"/>
  <c r="I146" i="5"/>
  <c r="H146" i="5"/>
  <c r="E146" i="5"/>
  <c r="F146" i="5" s="1"/>
  <c r="B146" i="5"/>
  <c r="C146" i="5" s="1"/>
  <c r="T145" i="5"/>
  <c r="S145" i="5"/>
  <c r="Q145" i="5"/>
  <c r="R145" i="5" s="1"/>
  <c r="P145" i="5"/>
  <c r="O145" i="5"/>
  <c r="M145" i="5"/>
  <c r="N145" i="5" s="1"/>
  <c r="L145" i="5"/>
  <c r="K145" i="5"/>
  <c r="H145" i="5"/>
  <c r="I145" i="5" s="1"/>
  <c r="E145" i="5"/>
  <c r="F145" i="5" s="1"/>
  <c r="B145" i="5"/>
  <c r="C145" i="5" s="1"/>
  <c r="S144" i="5"/>
  <c r="T144" i="5" s="1"/>
  <c r="Q144" i="5"/>
  <c r="R144" i="5" s="1"/>
  <c r="O144" i="5"/>
  <c r="P144" i="5" s="1"/>
  <c r="M144" i="5"/>
  <c r="N144" i="5" s="1"/>
  <c r="K144" i="5"/>
  <c r="L144" i="5" s="1"/>
  <c r="H144" i="5"/>
  <c r="I144" i="5" s="1"/>
  <c r="E144" i="5"/>
  <c r="F144" i="5" s="1"/>
  <c r="B144" i="5"/>
  <c r="C144" i="5" s="1"/>
  <c r="S143" i="5"/>
  <c r="T143" i="5" s="1"/>
  <c r="Q143" i="5"/>
  <c r="R143" i="5" s="1"/>
  <c r="O143" i="5"/>
  <c r="P143" i="5" s="1"/>
  <c r="M143" i="5"/>
  <c r="N143" i="5" s="1"/>
  <c r="K143" i="5"/>
  <c r="L143" i="5" s="1"/>
  <c r="H143" i="5"/>
  <c r="I143" i="5" s="1"/>
  <c r="E143" i="5"/>
  <c r="F143" i="5" s="1"/>
  <c r="C143" i="5"/>
  <c r="B143" i="5"/>
  <c r="S142" i="5"/>
  <c r="T142" i="5" s="1"/>
  <c r="Q142" i="5"/>
  <c r="R142" i="5" s="1"/>
  <c r="O142" i="5"/>
  <c r="P142" i="5" s="1"/>
  <c r="N142" i="5"/>
  <c r="M142" i="5"/>
  <c r="K142" i="5"/>
  <c r="L142" i="5" s="1"/>
  <c r="H142" i="5"/>
  <c r="I142" i="5" s="1"/>
  <c r="E142" i="5"/>
  <c r="F142" i="5" s="1"/>
  <c r="B142" i="5"/>
  <c r="C142" i="5" s="1"/>
  <c r="S141" i="5"/>
  <c r="T141" i="5" s="1"/>
  <c r="Q141" i="5"/>
  <c r="R141" i="5" s="1"/>
  <c r="O141" i="5"/>
  <c r="P141" i="5" s="1"/>
  <c r="M141" i="5"/>
  <c r="N141" i="5" s="1"/>
  <c r="K141" i="5"/>
  <c r="L141" i="5" s="1"/>
  <c r="H141" i="5"/>
  <c r="I141" i="5" s="1"/>
  <c r="E141" i="5"/>
  <c r="F141" i="5" s="1"/>
  <c r="B141" i="5"/>
  <c r="C141" i="5" s="1"/>
  <c r="S140" i="5"/>
  <c r="T140" i="5" s="1"/>
  <c r="Q140" i="5"/>
  <c r="R140" i="5" s="1"/>
  <c r="O140" i="5"/>
  <c r="P140" i="5" s="1"/>
  <c r="M140" i="5"/>
  <c r="N140" i="5" s="1"/>
  <c r="K140" i="5"/>
  <c r="L140" i="5" s="1"/>
  <c r="H140" i="5"/>
  <c r="I140" i="5" s="1"/>
  <c r="E140" i="5"/>
  <c r="F140" i="5" s="1"/>
  <c r="B140" i="5"/>
  <c r="C140" i="5" s="1"/>
  <c r="S139" i="5"/>
  <c r="T139" i="5" s="1"/>
  <c r="Q139" i="5"/>
  <c r="R139" i="5" s="1"/>
  <c r="O139" i="5"/>
  <c r="P139" i="5" s="1"/>
  <c r="N139" i="5"/>
  <c r="M139" i="5"/>
  <c r="K139" i="5"/>
  <c r="L139" i="5" s="1"/>
  <c r="H139" i="5"/>
  <c r="I139" i="5" s="1"/>
  <c r="E139" i="5"/>
  <c r="F139" i="5" s="1"/>
  <c r="B139" i="5"/>
  <c r="C139" i="5" s="1"/>
  <c r="S138" i="5"/>
  <c r="T138" i="5" s="1"/>
  <c r="R138" i="5"/>
  <c r="Q138" i="5"/>
  <c r="O138" i="5"/>
  <c r="P138" i="5" s="1"/>
  <c r="M138" i="5"/>
  <c r="N138" i="5" s="1"/>
  <c r="K138" i="5"/>
  <c r="L138" i="5" s="1"/>
  <c r="H138" i="5"/>
  <c r="I138" i="5" s="1"/>
  <c r="E138" i="5"/>
  <c r="F138" i="5" s="1"/>
  <c r="C138" i="5"/>
  <c r="B138" i="5"/>
  <c r="S137" i="5"/>
  <c r="T137" i="5" s="1"/>
  <c r="Q137" i="5"/>
  <c r="R137" i="5" s="1"/>
  <c r="O137" i="5"/>
  <c r="P137" i="5" s="1"/>
  <c r="M137" i="5"/>
  <c r="N137" i="5" s="1"/>
  <c r="K137" i="5"/>
  <c r="L137" i="5" s="1"/>
  <c r="I137" i="5"/>
  <c r="H137" i="5"/>
  <c r="E137" i="5"/>
  <c r="F137" i="5" s="1"/>
  <c r="B137" i="5"/>
  <c r="C137" i="5" s="1"/>
  <c r="S136" i="5"/>
  <c r="T136" i="5" s="1"/>
  <c r="Q136" i="5"/>
  <c r="R136" i="5" s="1"/>
  <c r="O136" i="5"/>
  <c r="P136" i="5" s="1"/>
  <c r="M136" i="5"/>
  <c r="N136" i="5" s="1"/>
  <c r="K136" i="5"/>
  <c r="L136" i="5" s="1"/>
  <c r="H136" i="5"/>
  <c r="I136" i="5" s="1"/>
  <c r="E136" i="5"/>
  <c r="F136" i="5" s="1"/>
  <c r="B136" i="5"/>
  <c r="C136" i="5" s="1"/>
  <c r="S135" i="5"/>
  <c r="T135" i="5" s="1"/>
  <c r="Q135" i="5"/>
  <c r="R135" i="5" s="1"/>
  <c r="O135" i="5"/>
  <c r="P135" i="5" s="1"/>
  <c r="M135" i="5"/>
  <c r="N135" i="5" s="1"/>
  <c r="K135" i="5"/>
  <c r="L135" i="5" s="1"/>
  <c r="H135" i="5"/>
  <c r="I135" i="5" s="1"/>
  <c r="E135" i="5"/>
  <c r="F135" i="5" s="1"/>
  <c r="C135" i="5"/>
  <c r="B135" i="5"/>
  <c r="S134" i="5"/>
  <c r="T134" i="5" s="1"/>
  <c r="Q134" i="5"/>
  <c r="R134" i="5" s="1"/>
  <c r="O134" i="5"/>
  <c r="P134" i="5" s="1"/>
  <c r="M134" i="5"/>
  <c r="N134" i="5" s="1"/>
  <c r="K134" i="5"/>
  <c r="L134" i="5" s="1"/>
  <c r="H134" i="5"/>
  <c r="I134" i="5" s="1"/>
  <c r="E134" i="5"/>
  <c r="F134" i="5" s="1"/>
  <c r="B134" i="5"/>
  <c r="C134" i="5" s="1"/>
  <c r="S133" i="5"/>
  <c r="T133" i="5" s="1"/>
  <c r="Q133" i="5"/>
  <c r="R133" i="5" s="1"/>
  <c r="O133" i="5"/>
  <c r="P133" i="5" s="1"/>
  <c r="M133" i="5"/>
  <c r="N133" i="5" s="1"/>
  <c r="K133" i="5"/>
  <c r="L133" i="5" s="1"/>
  <c r="H133" i="5"/>
  <c r="I133" i="5" s="1"/>
  <c r="E133" i="5"/>
  <c r="F133" i="5" s="1"/>
  <c r="B133" i="5"/>
  <c r="C133" i="5" s="1"/>
  <c r="S132" i="5"/>
  <c r="T132" i="5" s="1"/>
  <c r="Q132" i="5"/>
  <c r="R132" i="5" s="1"/>
  <c r="O132" i="5"/>
  <c r="P132" i="5" s="1"/>
  <c r="M132" i="5"/>
  <c r="N132" i="5" s="1"/>
  <c r="K132" i="5"/>
  <c r="L132" i="5" s="1"/>
  <c r="H132" i="5"/>
  <c r="I132" i="5" s="1"/>
  <c r="E132" i="5"/>
  <c r="F132" i="5" s="1"/>
  <c r="B132" i="5"/>
  <c r="C132" i="5" s="1"/>
  <c r="S131" i="5"/>
  <c r="T131" i="5" s="1"/>
  <c r="Q131" i="5"/>
  <c r="R131" i="5" s="1"/>
  <c r="O131" i="5"/>
  <c r="P131" i="5" s="1"/>
  <c r="M131" i="5"/>
  <c r="N131" i="5" s="1"/>
  <c r="K131" i="5"/>
  <c r="L131" i="5" s="1"/>
  <c r="H131" i="5"/>
  <c r="I131" i="5" s="1"/>
  <c r="E131" i="5"/>
  <c r="F131" i="5" s="1"/>
  <c r="B131" i="5"/>
  <c r="C131" i="5" s="1"/>
  <c r="H130" i="5"/>
  <c r="I130" i="5" s="1"/>
  <c r="E130" i="5"/>
  <c r="F130" i="5" s="1"/>
  <c r="B130" i="5"/>
  <c r="C130" i="5" s="1"/>
  <c r="I129" i="5"/>
  <c r="H129" i="5"/>
  <c r="E129" i="5"/>
  <c r="F129" i="5" s="1"/>
  <c r="B129" i="5"/>
  <c r="C129" i="5" s="1"/>
  <c r="H128" i="5"/>
  <c r="I128" i="5" s="1"/>
  <c r="E128" i="5"/>
  <c r="F128" i="5" s="1"/>
  <c r="B128" i="5"/>
  <c r="C128" i="5" s="1"/>
  <c r="E127" i="5"/>
  <c r="F127" i="5" s="1"/>
  <c r="B127" i="5"/>
  <c r="C127" i="5" s="1"/>
  <c r="E126" i="5"/>
  <c r="F126" i="5" s="1"/>
  <c r="B126" i="5"/>
  <c r="C126" i="5" s="1"/>
  <c r="B125" i="5"/>
  <c r="C125" i="5" s="1"/>
  <c r="B124" i="5"/>
  <c r="C124" i="5" s="1"/>
  <c r="B123" i="5"/>
  <c r="C123" i="5" s="1"/>
  <c r="B122" i="5"/>
  <c r="C122" i="5" s="1"/>
  <c r="B121" i="5"/>
  <c r="C121" i="5" s="1"/>
  <c r="F110" i="5" l="1"/>
  <c r="D110" i="5" s="1"/>
  <c r="G110" i="5" s="1"/>
  <c r="F109" i="5"/>
  <c r="D109" i="5" s="1"/>
  <c r="G109" i="5" s="1"/>
  <c r="F97" i="5"/>
  <c r="D97" i="5" s="1"/>
  <c r="G97" i="5" s="1"/>
  <c r="F94" i="5"/>
  <c r="D94" i="5" s="1"/>
  <c r="G94" i="5" s="1"/>
  <c r="F85" i="5"/>
  <c r="D85" i="5" s="1"/>
  <c r="G85" i="5" s="1"/>
  <c r="F82" i="5"/>
  <c r="D82" i="5" s="1"/>
  <c r="G82" i="5" s="1"/>
  <c r="F74" i="5"/>
  <c r="D74" i="5" s="1"/>
  <c r="G74" i="5" s="1"/>
  <c r="F73" i="5"/>
  <c r="D73" i="5" s="1"/>
  <c r="G73" i="5" s="1"/>
  <c r="F72" i="5"/>
  <c r="D72" i="5" s="1"/>
  <c r="G72" i="5" s="1"/>
  <c r="F108" i="5"/>
  <c r="D108" i="5" s="1"/>
  <c r="G108" i="5" s="1"/>
  <c r="F96" i="5"/>
  <c r="D96" i="5" s="1"/>
  <c r="G96" i="5" s="1"/>
  <c r="F84" i="5"/>
  <c r="D84" i="5" s="1"/>
  <c r="G84" i="5" s="1"/>
  <c r="F60" i="5"/>
  <c r="D60" i="5" s="1"/>
  <c r="G60" i="5" s="1"/>
  <c r="W110" i="7"/>
  <c r="V110" i="7"/>
  <c r="U110" i="7"/>
  <c r="B110" i="7" s="1"/>
  <c r="T110" i="7"/>
  <c r="O110" i="7" s="1"/>
  <c r="S110" i="7"/>
  <c r="P110" i="7"/>
  <c r="F110" i="7"/>
  <c r="W109" i="7"/>
  <c r="V109" i="7"/>
  <c r="U109" i="7"/>
  <c r="B109" i="7" s="1"/>
  <c r="T109" i="7"/>
  <c r="O109" i="7" s="1"/>
  <c r="S109" i="7"/>
  <c r="P109" i="7"/>
  <c r="F109" i="7"/>
  <c r="D109" i="7" s="1"/>
  <c r="G109" i="7" s="1"/>
  <c r="W108" i="7"/>
  <c r="V108" i="7"/>
  <c r="U108" i="7"/>
  <c r="B108" i="7" s="1"/>
  <c r="T108" i="7"/>
  <c r="O108" i="7" s="1"/>
  <c r="S108" i="7"/>
  <c r="P108" i="7"/>
  <c r="F108" i="7"/>
  <c r="D108" i="7" s="1"/>
  <c r="G108" i="7" s="1"/>
  <c r="W107" i="7"/>
  <c r="V107" i="7"/>
  <c r="U107" i="7"/>
  <c r="B107" i="7" s="1"/>
  <c r="T107" i="7"/>
  <c r="O107" i="7" s="1"/>
  <c r="S107" i="7"/>
  <c r="P107" i="7"/>
  <c r="F107" i="7"/>
  <c r="D107" i="7" s="1"/>
  <c r="G107" i="7" s="1"/>
  <c r="W106" i="7"/>
  <c r="V106" i="7"/>
  <c r="U106" i="7"/>
  <c r="B106" i="7" s="1"/>
  <c r="T106" i="7"/>
  <c r="O106" i="7" s="1"/>
  <c r="S106" i="7"/>
  <c r="P106" i="7"/>
  <c r="F106" i="7"/>
  <c r="D106" i="7" s="1"/>
  <c r="G106" i="7" s="1"/>
  <c r="W105" i="7"/>
  <c r="V105" i="7"/>
  <c r="U105" i="7"/>
  <c r="B105" i="7" s="1"/>
  <c r="T105" i="7"/>
  <c r="O105" i="7" s="1"/>
  <c r="S105" i="7"/>
  <c r="P105" i="7"/>
  <c r="F105" i="7"/>
  <c r="D105" i="7" s="1"/>
  <c r="G105" i="7" s="1"/>
  <c r="W104" i="7"/>
  <c r="V104" i="7"/>
  <c r="U104" i="7"/>
  <c r="B104" i="7" s="1"/>
  <c r="T104" i="7"/>
  <c r="O104" i="7" s="1"/>
  <c r="S104" i="7"/>
  <c r="P104" i="7"/>
  <c r="F104" i="7"/>
  <c r="D104" i="7" s="1"/>
  <c r="G104" i="7" s="1"/>
  <c r="W103" i="7"/>
  <c r="V103" i="7"/>
  <c r="U103" i="7"/>
  <c r="B103" i="7" s="1"/>
  <c r="T103" i="7"/>
  <c r="O103" i="7" s="1"/>
  <c r="S103" i="7"/>
  <c r="P103" i="7"/>
  <c r="F103" i="7"/>
  <c r="D103" i="7" s="1"/>
  <c r="G103" i="7" s="1"/>
  <c r="W102" i="7"/>
  <c r="V102" i="7"/>
  <c r="U102" i="7"/>
  <c r="B102" i="7" s="1"/>
  <c r="T102" i="7"/>
  <c r="O102" i="7" s="1"/>
  <c r="S102" i="7"/>
  <c r="P102" i="7"/>
  <c r="F102" i="7"/>
  <c r="D102" i="7" s="1"/>
  <c r="G102" i="7" s="1"/>
  <c r="W101" i="7"/>
  <c r="V101" i="7"/>
  <c r="U101" i="7"/>
  <c r="B101" i="7" s="1"/>
  <c r="T101" i="7"/>
  <c r="O101" i="7" s="1"/>
  <c r="S101" i="7"/>
  <c r="P101" i="7"/>
  <c r="F101" i="7"/>
  <c r="D101" i="7" s="1"/>
  <c r="G101" i="7" s="1"/>
  <c r="W100" i="7"/>
  <c r="V100" i="7"/>
  <c r="U100" i="7"/>
  <c r="B100" i="7" s="1"/>
  <c r="T100" i="7"/>
  <c r="O100" i="7" s="1"/>
  <c r="S100" i="7"/>
  <c r="P100" i="7"/>
  <c r="F100" i="7"/>
  <c r="D100" i="7" s="1"/>
  <c r="G100" i="7" s="1"/>
  <c r="W99" i="7"/>
  <c r="V99" i="7"/>
  <c r="U99" i="7"/>
  <c r="B99" i="7" s="1"/>
  <c r="T99" i="7"/>
  <c r="O99" i="7" s="1"/>
  <c r="S99" i="7"/>
  <c r="P99" i="7"/>
  <c r="F99" i="7"/>
  <c r="D99" i="7" s="1"/>
  <c r="G99" i="7" s="1"/>
  <c r="W98" i="7"/>
  <c r="V98" i="7"/>
  <c r="U98" i="7"/>
  <c r="B98" i="7" s="1"/>
  <c r="T98" i="7"/>
  <c r="O98" i="7" s="1"/>
  <c r="S98" i="7"/>
  <c r="P98" i="7"/>
  <c r="F98" i="7"/>
  <c r="D98" i="7" s="1"/>
  <c r="G98" i="7" s="1"/>
  <c r="W97" i="7"/>
  <c r="V97" i="7"/>
  <c r="U97" i="7"/>
  <c r="B97" i="7" s="1"/>
  <c r="T97" i="7"/>
  <c r="O97" i="7" s="1"/>
  <c r="S97" i="7"/>
  <c r="P97" i="7"/>
  <c r="F97" i="7"/>
  <c r="D97" i="7" s="1"/>
  <c r="G97" i="7" s="1"/>
  <c r="W96" i="7"/>
  <c r="V96" i="7"/>
  <c r="U96" i="7"/>
  <c r="B96" i="7" s="1"/>
  <c r="T96" i="7"/>
  <c r="O96" i="7" s="1"/>
  <c r="S96" i="7"/>
  <c r="P96" i="7"/>
  <c r="F96" i="7"/>
  <c r="D96" i="7" s="1"/>
  <c r="G96" i="7" s="1"/>
  <c r="W95" i="7"/>
  <c r="V95" i="7"/>
  <c r="U95" i="7"/>
  <c r="B95" i="7" s="1"/>
  <c r="T95" i="7"/>
  <c r="O95" i="7" s="1"/>
  <c r="S95" i="7"/>
  <c r="P95" i="7"/>
  <c r="F95" i="7"/>
  <c r="D95" i="7" s="1"/>
  <c r="G95" i="7" s="1"/>
  <c r="W94" i="7"/>
  <c r="V94" i="7"/>
  <c r="U94" i="7"/>
  <c r="B94" i="7" s="1"/>
  <c r="T94" i="7"/>
  <c r="O94" i="7" s="1"/>
  <c r="S94" i="7"/>
  <c r="P94" i="7"/>
  <c r="F94" i="7"/>
  <c r="D94" i="7" s="1"/>
  <c r="G94" i="7" s="1"/>
  <c r="W93" i="7"/>
  <c r="V93" i="7"/>
  <c r="U93" i="7"/>
  <c r="B93" i="7" s="1"/>
  <c r="T93" i="7"/>
  <c r="O93" i="7" s="1"/>
  <c r="S93" i="7"/>
  <c r="P93" i="7"/>
  <c r="F93" i="7"/>
  <c r="D93" i="7" s="1"/>
  <c r="G93" i="7" s="1"/>
  <c r="W92" i="7"/>
  <c r="V92" i="7"/>
  <c r="U92" i="7"/>
  <c r="B92" i="7" s="1"/>
  <c r="T92" i="7"/>
  <c r="O92" i="7" s="1"/>
  <c r="S92" i="7"/>
  <c r="P92" i="7"/>
  <c r="F92" i="7"/>
  <c r="D92" i="7" s="1"/>
  <c r="G92" i="7" s="1"/>
  <c r="W91" i="7"/>
  <c r="V91" i="7"/>
  <c r="U91" i="7"/>
  <c r="B91" i="7" s="1"/>
  <c r="T91" i="7"/>
  <c r="O91" i="7" s="1"/>
  <c r="S91" i="7"/>
  <c r="P91" i="7"/>
  <c r="F91" i="7"/>
  <c r="D91" i="7" s="1"/>
  <c r="G91" i="7" s="1"/>
  <c r="W90" i="7"/>
  <c r="V90" i="7"/>
  <c r="U90" i="7"/>
  <c r="B90" i="7" s="1"/>
  <c r="T90" i="7"/>
  <c r="O90" i="7" s="1"/>
  <c r="S90" i="7"/>
  <c r="P90" i="7"/>
  <c r="F90" i="7"/>
  <c r="D90" i="7" s="1"/>
  <c r="G90" i="7" s="1"/>
  <c r="W89" i="7"/>
  <c r="V89" i="7"/>
  <c r="U89" i="7"/>
  <c r="B89" i="7" s="1"/>
  <c r="T89" i="7"/>
  <c r="O89" i="7" s="1"/>
  <c r="S89" i="7"/>
  <c r="P89" i="7"/>
  <c r="F89" i="7"/>
  <c r="D89" i="7" s="1"/>
  <c r="G89" i="7" s="1"/>
  <c r="W88" i="7"/>
  <c r="V88" i="7"/>
  <c r="U88" i="7"/>
  <c r="B88" i="7" s="1"/>
  <c r="T88" i="7"/>
  <c r="O88" i="7" s="1"/>
  <c r="S88" i="7"/>
  <c r="P88" i="7"/>
  <c r="F88" i="7"/>
  <c r="D88" i="7" s="1"/>
  <c r="G88" i="7" s="1"/>
  <c r="W87" i="7"/>
  <c r="V87" i="7"/>
  <c r="U87" i="7"/>
  <c r="B87" i="7" s="1"/>
  <c r="T87" i="7"/>
  <c r="O87" i="7" s="1"/>
  <c r="S87" i="7"/>
  <c r="P87" i="7"/>
  <c r="F87" i="7"/>
  <c r="D87" i="7" s="1"/>
  <c r="G87" i="7" s="1"/>
  <c r="W86" i="7"/>
  <c r="V86" i="7"/>
  <c r="U86" i="7"/>
  <c r="B86" i="7" s="1"/>
  <c r="T86" i="7"/>
  <c r="O86" i="7" s="1"/>
  <c r="S86" i="7"/>
  <c r="P86" i="7"/>
  <c r="F86" i="7"/>
  <c r="D86" i="7" s="1"/>
  <c r="G86" i="7" s="1"/>
  <c r="W85" i="7"/>
  <c r="V85" i="7"/>
  <c r="U85" i="7"/>
  <c r="B85" i="7" s="1"/>
  <c r="T85" i="7"/>
  <c r="O85" i="7" s="1"/>
  <c r="S85" i="7"/>
  <c r="P85" i="7"/>
  <c r="F85" i="7"/>
  <c r="D85" i="7" s="1"/>
  <c r="G85" i="7" s="1"/>
  <c r="W84" i="7"/>
  <c r="V84" i="7"/>
  <c r="U84" i="7"/>
  <c r="B84" i="7" s="1"/>
  <c r="T84" i="7"/>
  <c r="O84" i="7" s="1"/>
  <c r="S84" i="7"/>
  <c r="P84" i="7"/>
  <c r="F84" i="7"/>
  <c r="D84" i="7" s="1"/>
  <c r="G84" i="7" s="1"/>
  <c r="W83" i="7"/>
  <c r="V83" i="7"/>
  <c r="U83" i="7"/>
  <c r="B83" i="7" s="1"/>
  <c r="T83" i="7"/>
  <c r="O83" i="7" s="1"/>
  <c r="S83" i="7"/>
  <c r="P83" i="7"/>
  <c r="F83" i="7"/>
  <c r="D83" i="7" s="1"/>
  <c r="G83" i="7" s="1"/>
  <c r="W82" i="7"/>
  <c r="V82" i="7"/>
  <c r="U82" i="7"/>
  <c r="B82" i="7" s="1"/>
  <c r="T82" i="7"/>
  <c r="O82" i="7" s="1"/>
  <c r="S82" i="7"/>
  <c r="P82" i="7"/>
  <c r="F82" i="7"/>
  <c r="W81" i="7"/>
  <c r="V81" i="7"/>
  <c r="U81" i="7"/>
  <c r="B81" i="7" s="1"/>
  <c r="T81" i="7"/>
  <c r="O81" i="7" s="1"/>
  <c r="S81" i="7"/>
  <c r="P81" i="7"/>
  <c r="F81" i="7"/>
  <c r="D81" i="7" s="1"/>
  <c r="G81" i="7" s="1"/>
  <c r="W80" i="7"/>
  <c r="V80" i="7"/>
  <c r="U80" i="7"/>
  <c r="B80" i="7" s="1"/>
  <c r="T80" i="7"/>
  <c r="O80" i="7" s="1"/>
  <c r="S80" i="7"/>
  <c r="P80" i="7"/>
  <c r="F80" i="7"/>
  <c r="D80" i="7" s="1"/>
  <c r="G80" i="7" s="1"/>
  <c r="W79" i="7"/>
  <c r="V79" i="7"/>
  <c r="U79" i="7"/>
  <c r="B79" i="7" s="1"/>
  <c r="T79" i="7"/>
  <c r="O79" i="7" s="1"/>
  <c r="S79" i="7"/>
  <c r="P79" i="7"/>
  <c r="F79" i="7"/>
  <c r="D79" i="7" s="1"/>
  <c r="G79" i="7" s="1"/>
  <c r="W78" i="7"/>
  <c r="V78" i="7"/>
  <c r="U78" i="7"/>
  <c r="B78" i="7" s="1"/>
  <c r="T78" i="7"/>
  <c r="O78" i="7" s="1"/>
  <c r="S78" i="7"/>
  <c r="P78" i="7"/>
  <c r="F78" i="7"/>
  <c r="D78" i="7" s="1"/>
  <c r="G78" i="7" s="1"/>
  <c r="W77" i="7"/>
  <c r="V77" i="7"/>
  <c r="U77" i="7"/>
  <c r="B77" i="7" s="1"/>
  <c r="T77" i="7"/>
  <c r="O77" i="7" s="1"/>
  <c r="S77" i="7"/>
  <c r="P77" i="7"/>
  <c r="F77" i="7"/>
  <c r="D77" i="7" s="1"/>
  <c r="G77" i="7" s="1"/>
  <c r="W76" i="7"/>
  <c r="V76" i="7"/>
  <c r="U76" i="7"/>
  <c r="B76" i="7" s="1"/>
  <c r="T76" i="7"/>
  <c r="O76" i="7" s="1"/>
  <c r="S76" i="7"/>
  <c r="P76" i="7"/>
  <c r="F76" i="7"/>
  <c r="D76" i="7" s="1"/>
  <c r="G76" i="7" s="1"/>
  <c r="W75" i="7"/>
  <c r="V75" i="7"/>
  <c r="U75" i="7"/>
  <c r="B75" i="7" s="1"/>
  <c r="T75" i="7"/>
  <c r="O75" i="7" s="1"/>
  <c r="S75" i="7"/>
  <c r="P75" i="7"/>
  <c r="F75" i="7"/>
  <c r="D75" i="7" s="1"/>
  <c r="G75" i="7" s="1"/>
  <c r="W74" i="7"/>
  <c r="V74" i="7"/>
  <c r="U74" i="7"/>
  <c r="B74" i="7" s="1"/>
  <c r="T74" i="7"/>
  <c r="O74" i="7" s="1"/>
  <c r="S74" i="7"/>
  <c r="P74" i="7"/>
  <c r="F74" i="7"/>
  <c r="D74" i="7" s="1"/>
  <c r="G74" i="7" s="1"/>
  <c r="W73" i="7"/>
  <c r="V73" i="7"/>
  <c r="U73" i="7"/>
  <c r="B73" i="7" s="1"/>
  <c r="T73" i="7"/>
  <c r="O73" i="7" s="1"/>
  <c r="S73" i="7"/>
  <c r="P73" i="7"/>
  <c r="F73" i="7"/>
  <c r="D73" i="7" s="1"/>
  <c r="G73" i="7" s="1"/>
  <c r="W72" i="7"/>
  <c r="V72" i="7"/>
  <c r="U72" i="7"/>
  <c r="B72" i="7" s="1"/>
  <c r="T72" i="7"/>
  <c r="O72" i="7" s="1"/>
  <c r="S72" i="7"/>
  <c r="P72" i="7"/>
  <c r="F72" i="7"/>
  <c r="D72" i="7" s="1"/>
  <c r="G72" i="7" s="1"/>
  <c r="W71" i="7"/>
  <c r="V71" i="7"/>
  <c r="U71" i="7"/>
  <c r="B71" i="7" s="1"/>
  <c r="T71" i="7"/>
  <c r="O71" i="7" s="1"/>
  <c r="S71" i="7"/>
  <c r="P71" i="7"/>
  <c r="F71" i="7"/>
  <c r="D71" i="7" s="1"/>
  <c r="G71" i="7" s="1"/>
  <c r="W70" i="7"/>
  <c r="V70" i="7"/>
  <c r="U70" i="7"/>
  <c r="B70" i="7" s="1"/>
  <c r="T70" i="7"/>
  <c r="O70" i="7" s="1"/>
  <c r="S70" i="7"/>
  <c r="P70" i="7"/>
  <c r="F70" i="7"/>
  <c r="W69" i="7"/>
  <c r="V69" i="7"/>
  <c r="U69" i="7"/>
  <c r="B69" i="7" s="1"/>
  <c r="T69" i="7"/>
  <c r="O69" i="7" s="1"/>
  <c r="S69" i="7"/>
  <c r="P69" i="7"/>
  <c r="F69" i="7"/>
  <c r="D69" i="7" s="1"/>
  <c r="G69" i="7" s="1"/>
  <c r="W68" i="7"/>
  <c r="V68" i="7"/>
  <c r="U68" i="7"/>
  <c r="B68" i="7" s="1"/>
  <c r="T68" i="7"/>
  <c r="O68" i="7" s="1"/>
  <c r="S68" i="7"/>
  <c r="P68" i="7"/>
  <c r="F68" i="7"/>
  <c r="D68" i="7" s="1"/>
  <c r="G68" i="7" s="1"/>
  <c r="W67" i="7"/>
  <c r="V67" i="7"/>
  <c r="U67" i="7"/>
  <c r="B67" i="7" s="1"/>
  <c r="T67" i="7"/>
  <c r="O67" i="7" s="1"/>
  <c r="S67" i="7"/>
  <c r="P67" i="7"/>
  <c r="F67" i="7"/>
  <c r="D67" i="7" s="1"/>
  <c r="G67" i="7" s="1"/>
  <c r="W66" i="7"/>
  <c r="V66" i="7"/>
  <c r="U66" i="7"/>
  <c r="B66" i="7" s="1"/>
  <c r="T66" i="7"/>
  <c r="O66" i="7" s="1"/>
  <c r="S66" i="7"/>
  <c r="P66" i="7"/>
  <c r="F66" i="7"/>
  <c r="D66" i="7" s="1"/>
  <c r="G66" i="7" s="1"/>
  <c r="W65" i="7"/>
  <c r="V65" i="7"/>
  <c r="U65" i="7"/>
  <c r="B65" i="7" s="1"/>
  <c r="T65" i="7"/>
  <c r="O65" i="7" s="1"/>
  <c r="S65" i="7"/>
  <c r="P65" i="7"/>
  <c r="F65" i="7"/>
  <c r="D65" i="7" s="1"/>
  <c r="G65" i="7" s="1"/>
  <c r="W64" i="7"/>
  <c r="V64" i="7"/>
  <c r="U64" i="7"/>
  <c r="B64" i="7" s="1"/>
  <c r="T64" i="7"/>
  <c r="O64" i="7" s="1"/>
  <c r="S64" i="7"/>
  <c r="P64" i="7"/>
  <c r="F64" i="7"/>
  <c r="D64" i="7" s="1"/>
  <c r="G64" i="7" s="1"/>
  <c r="W63" i="7"/>
  <c r="V63" i="7"/>
  <c r="U63" i="7"/>
  <c r="B63" i="7" s="1"/>
  <c r="T63" i="7"/>
  <c r="O63" i="7" s="1"/>
  <c r="S63" i="7"/>
  <c r="P63" i="7"/>
  <c r="F63" i="7"/>
  <c r="D63" i="7" s="1"/>
  <c r="G63" i="7" s="1"/>
  <c r="W62" i="7"/>
  <c r="V62" i="7"/>
  <c r="U62" i="7"/>
  <c r="B62" i="7" s="1"/>
  <c r="T62" i="7"/>
  <c r="O62" i="7" s="1"/>
  <c r="S62" i="7"/>
  <c r="P62" i="7"/>
  <c r="F62" i="7"/>
  <c r="W61" i="7"/>
  <c r="V61" i="7"/>
  <c r="U61" i="7"/>
  <c r="B61" i="7" s="1"/>
  <c r="T61" i="7"/>
  <c r="O61" i="7" s="1"/>
  <c r="S61" i="7"/>
  <c r="P61" i="7"/>
  <c r="F61" i="7"/>
  <c r="D61" i="7" s="1"/>
  <c r="G61" i="7" s="1"/>
  <c r="W60" i="7"/>
  <c r="V60" i="7"/>
  <c r="U60" i="7"/>
  <c r="B60" i="7" s="1"/>
  <c r="T60" i="7"/>
  <c r="O60" i="7" s="1"/>
  <c r="S60" i="7"/>
  <c r="P60" i="7"/>
  <c r="F60" i="7"/>
  <c r="D60" i="7" s="1"/>
  <c r="G60" i="7" s="1"/>
  <c r="W59" i="7"/>
  <c r="V59" i="7"/>
  <c r="U59" i="7"/>
  <c r="B59" i="7" s="1"/>
  <c r="T59" i="7"/>
  <c r="O59" i="7" s="1"/>
  <c r="S59" i="7"/>
  <c r="P59" i="7"/>
  <c r="F59" i="7"/>
  <c r="D59" i="7" s="1"/>
  <c r="G59" i="7" s="1"/>
  <c r="W58" i="7"/>
  <c r="V58" i="7"/>
  <c r="U58" i="7"/>
  <c r="B58" i="7" s="1"/>
  <c r="T58" i="7"/>
  <c r="O58" i="7" s="1"/>
  <c r="S58" i="7"/>
  <c r="P58" i="7"/>
  <c r="F58" i="7"/>
  <c r="D58" i="7" s="1"/>
  <c r="G58" i="7" s="1"/>
  <c r="W57" i="7"/>
  <c r="V57" i="7"/>
  <c r="U57" i="7"/>
  <c r="B57" i="7" s="1"/>
  <c r="T57" i="7"/>
  <c r="O57" i="7" s="1"/>
  <c r="S57" i="7"/>
  <c r="P57" i="7"/>
  <c r="F57" i="7"/>
  <c r="D57" i="7" s="1"/>
  <c r="G57" i="7" s="1"/>
  <c r="W56" i="7"/>
  <c r="V56" i="7"/>
  <c r="U56" i="7"/>
  <c r="B56" i="7" s="1"/>
  <c r="T56" i="7"/>
  <c r="O56" i="7" s="1"/>
  <c r="S56" i="7"/>
  <c r="P56" i="7"/>
  <c r="F56" i="7"/>
  <c r="D56" i="7" s="1"/>
  <c r="G56" i="7" s="1"/>
  <c r="W55" i="7"/>
  <c r="V55" i="7"/>
  <c r="U55" i="7"/>
  <c r="B55" i="7" s="1"/>
  <c r="T55" i="7"/>
  <c r="O55" i="7" s="1"/>
  <c r="S55" i="7"/>
  <c r="P55" i="7"/>
  <c r="F55" i="7"/>
  <c r="D55" i="7" s="1"/>
  <c r="G55" i="7" s="1"/>
  <c r="W54" i="7"/>
  <c r="V54" i="7"/>
  <c r="U54" i="7"/>
  <c r="B54" i="7" s="1"/>
  <c r="T54" i="7"/>
  <c r="O54" i="7" s="1"/>
  <c r="S54" i="7"/>
  <c r="P54" i="7"/>
  <c r="F54" i="7"/>
  <c r="W53" i="7"/>
  <c r="V53" i="7"/>
  <c r="U53" i="7"/>
  <c r="B53" i="7" s="1"/>
  <c r="T53" i="7"/>
  <c r="O53" i="7" s="1"/>
  <c r="S53" i="7"/>
  <c r="P53" i="7"/>
  <c r="F53" i="7"/>
  <c r="D53" i="7" s="1"/>
  <c r="G53" i="7" s="1"/>
  <c r="W52" i="7"/>
  <c r="V52" i="7"/>
  <c r="U52" i="7"/>
  <c r="B52" i="7" s="1"/>
  <c r="T52" i="7"/>
  <c r="O52" i="7" s="1"/>
  <c r="S52" i="7"/>
  <c r="P52" i="7"/>
  <c r="F52" i="7"/>
  <c r="D52" i="7" s="1"/>
  <c r="G52" i="7" s="1"/>
  <c r="W51" i="7"/>
  <c r="V51" i="7"/>
  <c r="U51" i="7"/>
  <c r="B51" i="7" s="1"/>
  <c r="T51" i="7"/>
  <c r="O51" i="7" s="1"/>
  <c r="S51" i="7"/>
  <c r="P51" i="7"/>
  <c r="F51" i="7"/>
  <c r="D51" i="7" s="1"/>
  <c r="G51" i="7" s="1"/>
  <c r="W50" i="7"/>
  <c r="V50" i="7"/>
  <c r="U50" i="7"/>
  <c r="B50" i="7" s="1"/>
  <c r="T50" i="7"/>
  <c r="O50" i="7" s="1"/>
  <c r="S50" i="7"/>
  <c r="P50" i="7"/>
  <c r="F50" i="7"/>
  <c r="D50" i="7" s="1"/>
  <c r="G50" i="7" s="1"/>
  <c r="W49" i="7"/>
  <c r="V49" i="7"/>
  <c r="U49" i="7"/>
  <c r="B49" i="7" s="1"/>
  <c r="T49" i="7"/>
  <c r="O49" i="7" s="1"/>
  <c r="S49" i="7"/>
  <c r="P49" i="7"/>
  <c r="F49" i="7"/>
  <c r="D49" i="7" s="1"/>
  <c r="G49" i="7" s="1"/>
  <c r="W48" i="7"/>
  <c r="V48" i="7"/>
  <c r="U48" i="7"/>
  <c r="B48" i="7" s="1"/>
  <c r="T48" i="7"/>
  <c r="O48" i="7" s="1"/>
  <c r="S48" i="7"/>
  <c r="P48" i="7"/>
  <c r="F48" i="7"/>
  <c r="D48" i="7" s="1"/>
  <c r="G48" i="7" s="1"/>
  <c r="W47" i="7"/>
  <c r="V47" i="7"/>
  <c r="U47" i="7"/>
  <c r="B47" i="7" s="1"/>
  <c r="T47" i="7"/>
  <c r="O47" i="7" s="1"/>
  <c r="S47" i="7"/>
  <c r="P47" i="7"/>
  <c r="F47" i="7"/>
  <c r="D47" i="7" s="1"/>
  <c r="G47" i="7" s="1"/>
  <c r="W46" i="7"/>
  <c r="V46" i="7"/>
  <c r="U46" i="7"/>
  <c r="B46" i="7" s="1"/>
  <c r="T46" i="7"/>
  <c r="O46" i="7" s="1"/>
  <c r="S46" i="7"/>
  <c r="P46" i="7"/>
  <c r="F46" i="7"/>
  <c r="D46" i="7" s="1"/>
  <c r="G46" i="7" s="1"/>
  <c r="W45" i="7"/>
  <c r="V45" i="7"/>
  <c r="U45" i="7"/>
  <c r="B45" i="7" s="1"/>
  <c r="T45" i="7"/>
  <c r="O45" i="7" s="1"/>
  <c r="S45" i="7"/>
  <c r="P45" i="7"/>
  <c r="F45" i="7"/>
  <c r="D45" i="7" s="1"/>
  <c r="G45" i="7" s="1"/>
  <c r="W44" i="7"/>
  <c r="V44" i="7"/>
  <c r="U44" i="7"/>
  <c r="B44" i="7" s="1"/>
  <c r="T44" i="7"/>
  <c r="O44" i="7" s="1"/>
  <c r="S44" i="7"/>
  <c r="P44" i="7"/>
  <c r="F44" i="7"/>
  <c r="D44" i="7" s="1"/>
  <c r="G44" i="7" s="1"/>
  <c r="W43" i="7"/>
  <c r="V43" i="7"/>
  <c r="U43" i="7"/>
  <c r="B43" i="7" s="1"/>
  <c r="T43" i="7"/>
  <c r="O43" i="7" s="1"/>
  <c r="S43" i="7"/>
  <c r="P43" i="7"/>
  <c r="F43" i="7"/>
  <c r="D43" i="7" s="1"/>
  <c r="G43" i="7" s="1"/>
  <c r="W42" i="7"/>
  <c r="V42" i="7"/>
  <c r="U42" i="7"/>
  <c r="B42" i="7" s="1"/>
  <c r="T42" i="7"/>
  <c r="O42" i="7" s="1"/>
  <c r="S42" i="7"/>
  <c r="P42" i="7"/>
  <c r="F42" i="7"/>
  <c r="D42" i="7" s="1"/>
  <c r="G42" i="7" s="1"/>
  <c r="W41" i="7"/>
  <c r="V41" i="7"/>
  <c r="U41" i="7"/>
  <c r="B41" i="7" s="1"/>
  <c r="T41" i="7"/>
  <c r="O41" i="7" s="1"/>
  <c r="S41" i="7"/>
  <c r="P41" i="7"/>
  <c r="F41" i="7"/>
  <c r="D41" i="7" s="1"/>
  <c r="G41" i="7" s="1"/>
  <c r="W40" i="7"/>
  <c r="V40" i="7"/>
  <c r="U40" i="7"/>
  <c r="B40" i="7" s="1"/>
  <c r="T40" i="7"/>
  <c r="O40" i="7" s="1"/>
  <c r="S40" i="7"/>
  <c r="P40" i="7"/>
  <c r="F40" i="7"/>
  <c r="D40" i="7" s="1"/>
  <c r="G40" i="7" s="1"/>
  <c r="W39" i="7"/>
  <c r="V39" i="7"/>
  <c r="U39" i="7"/>
  <c r="B39" i="7" s="1"/>
  <c r="T39" i="7"/>
  <c r="O39" i="7" s="1"/>
  <c r="S39" i="7"/>
  <c r="P39" i="7"/>
  <c r="F39" i="7"/>
  <c r="D39" i="7" s="1"/>
  <c r="G39" i="7" s="1"/>
  <c r="W38" i="7"/>
  <c r="V38" i="7"/>
  <c r="U38" i="7"/>
  <c r="B38" i="7" s="1"/>
  <c r="T38" i="7"/>
  <c r="O38" i="7" s="1"/>
  <c r="S38" i="7"/>
  <c r="P38" i="7"/>
  <c r="F38" i="7"/>
  <c r="W37" i="7"/>
  <c r="V37" i="7"/>
  <c r="U37" i="7"/>
  <c r="B37" i="7" s="1"/>
  <c r="T37" i="7"/>
  <c r="O37" i="7" s="1"/>
  <c r="S37" i="7"/>
  <c r="P37" i="7"/>
  <c r="F37" i="7"/>
  <c r="D37" i="7" s="1"/>
  <c r="G37" i="7" s="1"/>
  <c r="W36" i="7"/>
  <c r="V36" i="7"/>
  <c r="U36" i="7"/>
  <c r="B36" i="7" s="1"/>
  <c r="T36" i="7"/>
  <c r="O36" i="7" s="1"/>
  <c r="S36" i="7"/>
  <c r="P36" i="7"/>
  <c r="F36" i="7"/>
  <c r="D36" i="7" s="1"/>
  <c r="G36" i="7" s="1"/>
  <c r="W35" i="7"/>
  <c r="V35" i="7"/>
  <c r="U35" i="7"/>
  <c r="B35" i="7" s="1"/>
  <c r="T35" i="7"/>
  <c r="O35" i="7" s="1"/>
  <c r="S35" i="7"/>
  <c r="P35" i="7"/>
  <c r="F35" i="7"/>
  <c r="D35" i="7" s="1"/>
  <c r="G35" i="7" s="1"/>
  <c r="W34" i="7"/>
  <c r="V34" i="7"/>
  <c r="U34" i="7"/>
  <c r="B34" i="7" s="1"/>
  <c r="T34" i="7"/>
  <c r="O34" i="7" s="1"/>
  <c r="S34" i="7"/>
  <c r="P34" i="7"/>
  <c r="F34" i="7"/>
  <c r="D34" i="7" s="1"/>
  <c r="G34" i="7" s="1"/>
  <c r="W33" i="7"/>
  <c r="V33" i="7"/>
  <c r="U33" i="7"/>
  <c r="B33" i="7" s="1"/>
  <c r="T33" i="7"/>
  <c r="O33" i="7" s="1"/>
  <c r="S33" i="7"/>
  <c r="P33" i="7"/>
  <c r="F33" i="7"/>
  <c r="D33" i="7" s="1"/>
  <c r="G33" i="7" s="1"/>
  <c r="W32" i="7"/>
  <c r="V32" i="7"/>
  <c r="U32" i="7"/>
  <c r="B32" i="7" s="1"/>
  <c r="T32" i="7"/>
  <c r="O32" i="7" s="1"/>
  <c r="S32" i="7"/>
  <c r="P32" i="7"/>
  <c r="F32" i="7"/>
  <c r="D32" i="7" s="1"/>
  <c r="G32" i="7" s="1"/>
  <c r="W31" i="7"/>
  <c r="V31" i="7"/>
  <c r="U31" i="7"/>
  <c r="B31" i="7" s="1"/>
  <c r="T31" i="7"/>
  <c r="O31" i="7" s="1"/>
  <c r="S31" i="7"/>
  <c r="P31" i="7"/>
  <c r="F31" i="7"/>
  <c r="D31" i="7" s="1"/>
  <c r="G31" i="7" s="1"/>
  <c r="W30" i="7"/>
  <c r="V30" i="7"/>
  <c r="U30" i="7"/>
  <c r="B30" i="7" s="1"/>
  <c r="T30" i="7"/>
  <c r="O30" i="7" s="1"/>
  <c r="S30" i="7"/>
  <c r="P30" i="7"/>
  <c r="F30" i="7"/>
  <c r="D30" i="7" s="1"/>
  <c r="G30" i="7" s="1"/>
  <c r="W29" i="7"/>
  <c r="V29" i="7"/>
  <c r="U29" i="7"/>
  <c r="B29" i="7" s="1"/>
  <c r="T29" i="7"/>
  <c r="O29" i="7" s="1"/>
  <c r="S29" i="7"/>
  <c r="P29" i="7"/>
  <c r="F29" i="7"/>
  <c r="D29" i="7" s="1"/>
  <c r="G29" i="7" s="1"/>
  <c r="W28" i="7"/>
  <c r="V28" i="7"/>
  <c r="U28" i="7"/>
  <c r="B28" i="7" s="1"/>
  <c r="T28" i="7"/>
  <c r="O28" i="7" s="1"/>
  <c r="S28" i="7"/>
  <c r="P28" i="7"/>
  <c r="F28" i="7"/>
  <c r="W27" i="7"/>
  <c r="V27" i="7"/>
  <c r="U27" i="7"/>
  <c r="B27" i="7" s="1"/>
  <c r="T27" i="7"/>
  <c r="O27" i="7" s="1"/>
  <c r="S27" i="7"/>
  <c r="P27" i="7"/>
  <c r="F27" i="7"/>
  <c r="D27" i="7" s="1"/>
  <c r="G27" i="7" s="1"/>
  <c r="W26" i="7"/>
  <c r="V26" i="7"/>
  <c r="U26" i="7"/>
  <c r="B26" i="7" s="1"/>
  <c r="T26" i="7"/>
  <c r="O26" i="7" s="1"/>
  <c r="S26" i="7"/>
  <c r="P26" i="7"/>
  <c r="H26" i="7"/>
  <c r="H38" i="7" s="1"/>
  <c r="H50" i="7" s="1"/>
  <c r="H62" i="7" s="1"/>
  <c r="H74" i="7" s="1"/>
  <c r="H86" i="7" s="1"/>
  <c r="H98" i="7" s="1"/>
  <c r="H110" i="7" s="1"/>
  <c r="F26" i="7"/>
  <c r="W25" i="7"/>
  <c r="V25" i="7"/>
  <c r="U25" i="7"/>
  <c r="B25" i="7" s="1"/>
  <c r="T25" i="7"/>
  <c r="O25" i="7" s="1"/>
  <c r="S25" i="7"/>
  <c r="P25" i="7"/>
  <c r="H25" i="7"/>
  <c r="H37" i="7" s="1"/>
  <c r="H49" i="7" s="1"/>
  <c r="H61" i="7" s="1"/>
  <c r="H73" i="7" s="1"/>
  <c r="H85" i="7" s="1"/>
  <c r="H97" i="7" s="1"/>
  <c r="H109" i="7" s="1"/>
  <c r="F25" i="7"/>
  <c r="D25" i="7" s="1"/>
  <c r="G25" i="7" s="1"/>
  <c r="W24" i="7"/>
  <c r="V24" i="7"/>
  <c r="U24" i="7"/>
  <c r="B24" i="7" s="1"/>
  <c r="T24" i="7"/>
  <c r="O24" i="7" s="1"/>
  <c r="S24" i="7"/>
  <c r="P24" i="7"/>
  <c r="H24" i="7"/>
  <c r="H36" i="7" s="1"/>
  <c r="H48" i="7" s="1"/>
  <c r="H60" i="7" s="1"/>
  <c r="H72" i="7" s="1"/>
  <c r="H84" i="7" s="1"/>
  <c r="H96" i="7" s="1"/>
  <c r="H108" i="7" s="1"/>
  <c r="F24" i="7"/>
  <c r="W23" i="7"/>
  <c r="V23" i="7"/>
  <c r="U23" i="7"/>
  <c r="B23" i="7" s="1"/>
  <c r="T23" i="7"/>
  <c r="O23" i="7" s="1"/>
  <c r="S23" i="7"/>
  <c r="P23" i="7"/>
  <c r="H23" i="7"/>
  <c r="H35" i="7" s="1"/>
  <c r="H47" i="7" s="1"/>
  <c r="H59" i="7" s="1"/>
  <c r="H71" i="7" s="1"/>
  <c r="H83" i="7" s="1"/>
  <c r="H95" i="7" s="1"/>
  <c r="H107" i="7" s="1"/>
  <c r="F23" i="7"/>
  <c r="D23" i="7" s="1"/>
  <c r="G23" i="7" s="1"/>
  <c r="W22" i="7"/>
  <c r="V22" i="7"/>
  <c r="U22" i="7"/>
  <c r="B22" i="7" s="1"/>
  <c r="T22" i="7"/>
  <c r="O22" i="7" s="1"/>
  <c r="S22" i="7"/>
  <c r="P22" i="7"/>
  <c r="H22" i="7"/>
  <c r="H34" i="7" s="1"/>
  <c r="H46" i="7" s="1"/>
  <c r="H58" i="7" s="1"/>
  <c r="H70" i="7" s="1"/>
  <c r="H82" i="7" s="1"/>
  <c r="H94" i="7" s="1"/>
  <c r="H106" i="7" s="1"/>
  <c r="F22" i="7"/>
  <c r="D22" i="7" s="1"/>
  <c r="G22" i="7" s="1"/>
  <c r="W21" i="7"/>
  <c r="V21" i="7"/>
  <c r="U21" i="7"/>
  <c r="B21" i="7" s="1"/>
  <c r="T21" i="7"/>
  <c r="O21" i="7" s="1"/>
  <c r="S21" i="7"/>
  <c r="P21" i="7"/>
  <c r="H21" i="7"/>
  <c r="H33" i="7" s="1"/>
  <c r="H45" i="7" s="1"/>
  <c r="H57" i="7" s="1"/>
  <c r="H69" i="7" s="1"/>
  <c r="H81" i="7" s="1"/>
  <c r="H93" i="7" s="1"/>
  <c r="H105" i="7" s="1"/>
  <c r="F21" i="7"/>
  <c r="D21" i="7" s="1"/>
  <c r="G21" i="7" s="1"/>
  <c r="W20" i="7"/>
  <c r="V20" i="7"/>
  <c r="U20" i="7"/>
  <c r="B20" i="7" s="1"/>
  <c r="T20" i="7"/>
  <c r="O20" i="7" s="1"/>
  <c r="S20" i="7"/>
  <c r="P20" i="7"/>
  <c r="H20" i="7"/>
  <c r="H32" i="7" s="1"/>
  <c r="H44" i="7" s="1"/>
  <c r="H56" i="7" s="1"/>
  <c r="H68" i="7" s="1"/>
  <c r="H80" i="7" s="1"/>
  <c r="H92" i="7" s="1"/>
  <c r="H104" i="7" s="1"/>
  <c r="F20" i="7"/>
  <c r="D20" i="7" s="1"/>
  <c r="G20" i="7" s="1"/>
  <c r="W19" i="7"/>
  <c r="V19" i="7"/>
  <c r="U19" i="7"/>
  <c r="B19" i="7" s="1"/>
  <c r="T19" i="7"/>
  <c r="O19" i="7" s="1"/>
  <c r="S19" i="7"/>
  <c r="P19" i="7"/>
  <c r="H19" i="7"/>
  <c r="H31" i="7" s="1"/>
  <c r="H43" i="7" s="1"/>
  <c r="H55" i="7" s="1"/>
  <c r="H67" i="7" s="1"/>
  <c r="H79" i="7" s="1"/>
  <c r="H91" i="7" s="1"/>
  <c r="H103" i="7" s="1"/>
  <c r="F19" i="7"/>
  <c r="D19" i="7" s="1"/>
  <c r="G19" i="7" s="1"/>
  <c r="W18" i="7"/>
  <c r="V18" i="7"/>
  <c r="U18" i="7"/>
  <c r="B18" i="7" s="1"/>
  <c r="T18" i="7"/>
  <c r="O18" i="7" s="1"/>
  <c r="S18" i="7"/>
  <c r="P18" i="7"/>
  <c r="H18" i="7"/>
  <c r="H30" i="7" s="1"/>
  <c r="H42" i="7" s="1"/>
  <c r="H54" i="7" s="1"/>
  <c r="H66" i="7" s="1"/>
  <c r="H78" i="7" s="1"/>
  <c r="H90" i="7" s="1"/>
  <c r="H102" i="7" s="1"/>
  <c r="F18" i="7"/>
  <c r="D18" i="7" s="1"/>
  <c r="G18" i="7" s="1"/>
  <c r="W17" i="7"/>
  <c r="V17" i="7"/>
  <c r="U17" i="7"/>
  <c r="B17" i="7" s="1"/>
  <c r="T17" i="7"/>
  <c r="O17" i="7" s="1"/>
  <c r="S17" i="7"/>
  <c r="P17" i="7"/>
  <c r="H17" i="7"/>
  <c r="H29" i="7" s="1"/>
  <c r="H41" i="7" s="1"/>
  <c r="H53" i="7" s="1"/>
  <c r="H65" i="7" s="1"/>
  <c r="H77" i="7" s="1"/>
  <c r="H89" i="7" s="1"/>
  <c r="H101" i="7" s="1"/>
  <c r="F17" i="7"/>
  <c r="D17" i="7" s="1"/>
  <c r="G17" i="7" s="1"/>
  <c r="W16" i="7"/>
  <c r="V16" i="7"/>
  <c r="U16" i="7"/>
  <c r="B16" i="7" s="1"/>
  <c r="T16" i="7"/>
  <c r="O16" i="7" s="1"/>
  <c r="S16" i="7"/>
  <c r="P16" i="7"/>
  <c r="H16" i="7"/>
  <c r="H28" i="7" s="1"/>
  <c r="H40" i="7" s="1"/>
  <c r="H52" i="7" s="1"/>
  <c r="H64" i="7" s="1"/>
  <c r="H76" i="7" s="1"/>
  <c r="H88" i="7" s="1"/>
  <c r="H100" i="7" s="1"/>
  <c r="F16" i="7"/>
  <c r="D16" i="7" s="1"/>
  <c r="G16" i="7" s="1"/>
  <c r="W15" i="7"/>
  <c r="V15" i="7"/>
  <c r="U15" i="7"/>
  <c r="B15" i="7" s="1"/>
  <c r="T15" i="7"/>
  <c r="O15" i="7" s="1"/>
  <c r="S15" i="7"/>
  <c r="P15" i="7"/>
  <c r="H15" i="7"/>
  <c r="H27" i="7" s="1"/>
  <c r="H39" i="7" s="1"/>
  <c r="H51" i="7" s="1"/>
  <c r="H63" i="7" s="1"/>
  <c r="H75" i="7" s="1"/>
  <c r="H87" i="7" s="1"/>
  <c r="H99" i="7" s="1"/>
  <c r="F15" i="7"/>
  <c r="D15" i="7" s="1"/>
  <c r="G15" i="7" s="1"/>
  <c r="W14" i="7"/>
  <c r="V14" i="7"/>
  <c r="U14" i="7"/>
  <c r="B14" i="7" s="1"/>
  <c r="T14" i="7"/>
  <c r="S14" i="7"/>
  <c r="Q14" i="7"/>
  <c r="P14" i="7"/>
  <c r="W13" i="7"/>
  <c r="V13" i="7"/>
  <c r="U13" i="7"/>
  <c r="B13" i="7" s="1"/>
  <c r="T13" i="7"/>
  <c r="S13" i="7"/>
  <c r="Q13" i="7"/>
  <c r="P13" i="7"/>
  <c r="W12" i="7"/>
  <c r="V12" i="7"/>
  <c r="U12" i="7"/>
  <c r="B12" i="7" s="1"/>
  <c r="T12" i="7"/>
  <c r="S12" i="7"/>
  <c r="Q12" i="7"/>
  <c r="P12" i="7"/>
  <c r="W11" i="7"/>
  <c r="V11" i="7"/>
  <c r="U11" i="7"/>
  <c r="B11" i="7" s="1"/>
  <c r="T11" i="7"/>
  <c r="S11" i="7"/>
  <c r="Q11" i="7"/>
  <c r="P11" i="7"/>
  <c r="W10" i="7"/>
  <c r="V10" i="7"/>
  <c r="U10" i="7"/>
  <c r="B10" i="7" s="1"/>
  <c r="T10" i="7"/>
  <c r="S10" i="7"/>
  <c r="Q10" i="7"/>
  <c r="P10" i="7"/>
  <c r="W9" i="7"/>
  <c r="V9" i="7"/>
  <c r="U9" i="7"/>
  <c r="B9" i="7" s="1"/>
  <c r="T9" i="7"/>
  <c r="S9" i="7"/>
  <c r="Q9" i="7"/>
  <c r="P9" i="7"/>
  <c r="W8" i="7"/>
  <c r="V8" i="7"/>
  <c r="U8" i="7"/>
  <c r="B8" i="7" s="1"/>
  <c r="T8" i="7"/>
  <c r="S8" i="7"/>
  <c r="Q8" i="7"/>
  <c r="P8" i="7"/>
  <c r="W7" i="7"/>
  <c r="V7" i="7"/>
  <c r="U7" i="7"/>
  <c r="B7" i="7" s="1"/>
  <c r="T7" i="7"/>
  <c r="S7" i="7"/>
  <c r="Q7" i="7"/>
  <c r="P7" i="7"/>
  <c r="W6" i="7"/>
  <c r="V6" i="7"/>
  <c r="U6" i="7"/>
  <c r="B6" i="7" s="1"/>
  <c r="T6" i="7"/>
  <c r="S6" i="7"/>
  <c r="Q6" i="7"/>
  <c r="P6" i="7"/>
  <c r="W5" i="7"/>
  <c r="V5" i="7"/>
  <c r="U5" i="7"/>
  <c r="B5" i="7" s="1"/>
  <c r="T5" i="7"/>
  <c r="S5" i="7"/>
  <c r="Q5" i="7"/>
  <c r="P5" i="7"/>
  <c r="W4" i="7"/>
  <c r="V4" i="7"/>
  <c r="U4" i="7"/>
  <c r="B4" i="7" s="1"/>
  <c r="T4" i="7"/>
  <c r="S4" i="7"/>
  <c r="Q4" i="7"/>
  <c r="P4" i="7"/>
  <c r="W3" i="7"/>
  <c r="V3" i="7"/>
  <c r="U3" i="7"/>
  <c r="B3" i="7" s="1"/>
  <c r="T3" i="7"/>
  <c r="S3" i="7"/>
  <c r="Q3" i="7"/>
  <c r="P3" i="7"/>
  <c r="B2" i="7"/>
  <c r="W110" i="6"/>
  <c r="V110" i="6"/>
  <c r="U110" i="6"/>
  <c r="B110" i="6" s="1"/>
  <c r="T110" i="6"/>
  <c r="O110" i="6" s="1"/>
  <c r="S110" i="6"/>
  <c r="P110" i="6"/>
  <c r="F110" i="6"/>
  <c r="D110" i="6" s="1"/>
  <c r="G110" i="6" s="1"/>
  <c r="W109" i="6"/>
  <c r="V109" i="6"/>
  <c r="U109" i="6"/>
  <c r="B109" i="6" s="1"/>
  <c r="T109" i="6"/>
  <c r="O109" i="6" s="1"/>
  <c r="S109" i="6"/>
  <c r="P109" i="6"/>
  <c r="F109" i="6"/>
  <c r="D109" i="6" s="1"/>
  <c r="G109" i="6" s="1"/>
  <c r="W108" i="6"/>
  <c r="V108" i="6"/>
  <c r="U108" i="6"/>
  <c r="B108" i="6" s="1"/>
  <c r="T108" i="6"/>
  <c r="O108" i="6" s="1"/>
  <c r="S108" i="6"/>
  <c r="P108" i="6"/>
  <c r="F108" i="6"/>
  <c r="D108" i="6" s="1"/>
  <c r="G108" i="6" s="1"/>
  <c r="W107" i="6"/>
  <c r="V107" i="6"/>
  <c r="U107" i="6"/>
  <c r="B107" i="6" s="1"/>
  <c r="T107" i="6"/>
  <c r="O107" i="6" s="1"/>
  <c r="S107" i="6"/>
  <c r="P107" i="6"/>
  <c r="F107" i="6"/>
  <c r="D107" i="6" s="1"/>
  <c r="G107" i="6" s="1"/>
  <c r="W106" i="6"/>
  <c r="V106" i="6"/>
  <c r="U106" i="6"/>
  <c r="B106" i="6" s="1"/>
  <c r="T106" i="6"/>
  <c r="O106" i="6" s="1"/>
  <c r="S106" i="6"/>
  <c r="P106" i="6"/>
  <c r="F106" i="6"/>
  <c r="D106" i="6" s="1"/>
  <c r="G106" i="6" s="1"/>
  <c r="W105" i="6"/>
  <c r="V105" i="6"/>
  <c r="U105" i="6"/>
  <c r="B105" i="6" s="1"/>
  <c r="T105" i="6"/>
  <c r="O105" i="6" s="1"/>
  <c r="S105" i="6"/>
  <c r="P105" i="6"/>
  <c r="F105" i="6"/>
  <c r="D105" i="6" s="1"/>
  <c r="G105" i="6" s="1"/>
  <c r="W104" i="6"/>
  <c r="V104" i="6"/>
  <c r="U104" i="6"/>
  <c r="B104" i="6" s="1"/>
  <c r="T104" i="6"/>
  <c r="O104" i="6" s="1"/>
  <c r="S104" i="6"/>
  <c r="P104" i="6"/>
  <c r="F104" i="6"/>
  <c r="D104" i="6" s="1"/>
  <c r="G104" i="6" s="1"/>
  <c r="W103" i="6"/>
  <c r="V103" i="6"/>
  <c r="U103" i="6"/>
  <c r="B103" i="6" s="1"/>
  <c r="T103" i="6"/>
  <c r="O103" i="6" s="1"/>
  <c r="S103" i="6"/>
  <c r="P103" i="6"/>
  <c r="F103" i="6"/>
  <c r="D103" i="6" s="1"/>
  <c r="G103" i="6" s="1"/>
  <c r="W102" i="6"/>
  <c r="V102" i="6"/>
  <c r="U102" i="6"/>
  <c r="B102" i="6" s="1"/>
  <c r="T102" i="6"/>
  <c r="O102" i="6" s="1"/>
  <c r="S102" i="6"/>
  <c r="P102" i="6"/>
  <c r="F102" i="6"/>
  <c r="D102" i="6" s="1"/>
  <c r="G102" i="6" s="1"/>
  <c r="W101" i="6"/>
  <c r="V101" i="6"/>
  <c r="U101" i="6"/>
  <c r="B101" i="6" s="1"/>
  <c r="T101" i="6"/>
  <c r="O101" i="6" s="1"/>
  <c r="S101" i="6"/>
  <c r="P101" i="6"/>
  <c r="F101" i="6"/>
  <c r="D101" i="6" s="1"/>
  <c r="G101" i="6" s="1"/>
  <c r="W100" i="6"/>
  <c r="V100" i="6"/>
  <c r="U100" i="6"/>
  <c r="B100" i="6" s="1"/>
  <c r="T100" i="6"/>
  <c r="O100" i="6" s="1"/>
  <c r="S100" i="6"/>
  <c r="P100" i="6"/>
  <c r="F100" i="6"/>
  <c r="D100" i="6" s="1"/>
  <c r="G100" i="6" s="1"/>
  <c r="W99" i="6"/>
  <c r="V99" i="6"/>
  <c r="U99" i="6"/>
  <c r="B99" i="6" s="1"/>
  <c r="T99" i="6"/>
  <c r="O99" i="6" s="1"/>
  <c r="S99" i="6"/>
  <c r="P99" i="6"/>
  <c r="F99" i="6"/>
  <c r="D99" i="6" s="1"/>
  <c r="G99" i="6" s="1"/>
  <c r="W98" i="6"/>
  <c r="V98" i="6"/>
  <c r="U98" i="6"/>
  <c r="B98" i="6" s="1"/>
  <c r="T98" i="6"/>
  <c r="O98" i="6" s="1"/>
  <c r="S98" i="6"/>
  <c r="P98" i="6"/>
  <c r="F98" i="6"/>
  <c r="D98" i="6" s="1"/>
  <c r="G98" i="6" s="1"/>
  <c r="W97" i="6"/>
  <c r="V97" i="6"/>
  <c r="U97" i="6"/>
  <c r="B97" i="6" s="1"/>
  <c r="T97" i="6"/>
  <c r="O97" i="6" s="1"/>
  <c r="S97" i="6"/>
  <c r="P97" i="6"/>
  <c r="F97" i="6"/>
  <c r="D97" i="6" s="1"/>
  <c r="G97" i="6" s="1"/>
  <c r="W96" i="6"/>
  <c r="V96" i="6"/>
  <c r="U96" i="6"/>
  <c r="B96" i="6" s="1"/>
  <c r="T96" i="6"/>
  <c r="O96" i="6" s="1"/>
  <c r="S96" i="6"/>
  <c r="P96" i="6"/>
  <c r="F96" i="6"/>
  <c r="D96" i="6" s="1"/>
  <c r="G96" i="6" s="1"/>
  <c r="W95" i="6"/>
  <c r="V95" i="6"/>
  <c r="U95" i="6"/>
  <c r="B95" i="6" s="1"/>
  <c r="T95" i="6"/>
  <c r="O95" i="6" s="1"/>
  <c r="S95" i="6"/>
  <c r="P95" i="6"/>
  <c r="F95" i="6"/>
  <c r="D95" i="6" s="1"/>
  <c r="G95" i="6" s="1"/>
  <c r="W94" i="6"/>
  <c r="V94" i="6"/>
  <c r="U94" i="6"/>
  <c r="B94" i="6" s="1"/>
  <c r="T94" i="6"/>
  <c r="O94" i="6" s="1"/>
  <c r="S94" i="6"/>
  <c r="P94" i="6"/>
  <c r="F94" i="6"/>
  <c r="D94" i="6" s="1"/>
  <c r="G94" i="6" s="1"/>
  <c r="W93" i="6"/>
  <c r="V93" i="6"/>
  <c r="U93" i="6"/>
  <c r="B93" i="6" s="1"/>
  <c r="T93" i="6"/>
  <c r="O93" i="6" s="1"/>
  <c r="S93" i="6"/>
  <c r="P93" i="6"/>
  <c r="F93" i="6"/>
  <c r="D93" i="6" s="1"/>
  <c r="G93" i="6" s="1"/>
  <c r="W92" i="6"/>
  <c r="V92" i="6"/>
  <c r="U92" i="6"/>
  <c r="B92" i="6" s="1"/>
  <c r="T92" i="6"/>
  <c r="O92" i="6" s="1"/>
  <c r="S92" i="6"/>
  <c r="P92" i="6"/>
  <c r="F92" i="6"/>
  <c r="D92" i="6" s="1"/>
  <c r="G92" i="6" s="1"/>
  <c r="W91" i="6"/>
  <c r="V91" i="6"/>
  <c r="U91" i="6"/>
  <c r="B91" i="6" s="1"/>
  <c r="T91" i="6"/>
  <c r="O91" i="6" s="1"/>
  <c r="S91" i="6"/>
  <c r="P91" i="6"/>
  <c r="F91" i="6"/>
  <c r="D91" i="6" s="1"/>
  <c r="G91" i="6" s="1"/>
  <c r="W90" i="6"/>
  <c r="V90" i="6"/>
  <c r="U90" i="6"/>
  <c r="B90" i="6" s="1"/>
  <c r="T90" i="6"/>
  <c r="O90" i="6" s="1"/>
  <c r="S90" i="6"/>
  <c r="P90" i="6"/>
  <c r="F90" i="6"/>
  <c r="D90" i="6" s="1"/>
  <c r="G90" i="6" s="1"/>
  <c r="W89" i="6"/>
  <c r="V89" i="6"/>
  <c r="U89" i="6"/>
  <c r="B89" i="6" s="1"/>
  <c r="T89" i="6"/>
  <c r="O89" i="6" s="1"/>
  <c r="S89" i="6"/>
  <c r="P89" i="6"/>
  <c r="F89" i="6"/>
  <c r="D89" i="6" s="1"/>
  <c r="G89" i="6" s="1"/>
  <c r="W88" i="6"/>
  <c r="V88" i="6"/>
  <c r="U88" i="6"/>
  <c r="B88" i="6" s="1"/>
  <c r="T88" i="6"/>
  <c r="O88" i="6" s="1"/>
  <c r="S88" i="6"/>
  <c r="P88" i="6"/>
  <c r="F88" i="6"/>
  <c r="D88" i="6" s="1"/>
  <c r="G88" i="6" s="1"/>
  <c r="W87" i="6"/>
  <c r="V87" i="6"/>
  <c r="U87" i="6"/>
  <c r="B87" i="6" s="1"/>
  <c r="T87" i="6"/>
  <c r="O87" i="6" s="1"/>
  <c r="S87" i="6"/>
  <c r="P87" i="6"/>
  <c r="F87" i="6"/>
  <c r="D87" i="6" s="1"/>
  <c r="G87" i="6" s="1"/>
  <c r="W86" i="6"/>
  <c r="V86" i="6"/>
  <c r="U86" i="6"/>
  <c r="B86" i="6" s="1"/>
  <c r="T86" i="6"/>
  <c r="O86" i="6" s="1"/>
  <c r="S86" i="6"/>
  <c r="P86" i="6"/>
  <c r="F86" i="6"/>
  <c r="D86" i="6" s="1"/>
  <c r="G86" i="6" s="1"/>
  <c r="W85" i="6"/>
  <c r="V85" i="6"/>
  <c r="U85" i="6"/>
  <c r="B85" i="6" s="1"/>
  <c r="T85" i="6"/>
  <c r="O85" i="6" s="1"/>
  <c r="S85" i="6"/>
  <c r="P85" i="6"/>
  <c r="F85" i="6"/>
  <c r="D85" i="6" s="1"/>
  <c r="G85" i="6" s="1"/>
  <c r="W84" i="6"/>
  <c r="V84" i="6"/>
  <c r="U84" i="6"/>
  <c r="B84" i="6" s="1"/>
  <c r="T84" i="6"/>
  <c r="O84" i="6" s="1"/>
  <c r="S84" i="6"/>
  <c r="P84" i="6"/>
  <c r="F84" i="6"/>
  <c r="D84" i="6" s="1"/>
  <c r="G84" i="6" s="1"/>
  <c r="W83" i="6"/>
  <c r="V83" i="6"/>
  <c r="U83" i="6"/>
  <c r="B83" i="6" s="1"/>
  <c r="T83" i="6"/>
  <c r="O83" i="6" s="1"/>
  <c r="S83" i="6"/>
  <c r="P83" i="6"/>
  <c r="F83" i="6"/>
  <c r="D83" i="6" s="1"/>
  <c r="G83" i="6" s="1"/>
  <c r="W82" i="6"/>
  <c r="V82" i="6"/>
  <c r="U82" i="6"/>
  <c r="B82" i="6" s="1"/>
  <c r="T82" i="6"/>
  <c r="O82" i="6" s="1"/>
  <c r="S82" i="6"/>
  <c r="P82" i="6"/>
  <c r="F82" i="6"/>
  <c r="D82" i="6" s="1"/>
  <c r="G82" i="6" s="1"/>
  <c r="W81" i="6"/>
  <c r="V81" i="6"/>
  <c r="U81" i="6"/>
  <c r="B81" i="6" s="1"/>
  <c r="T81" i="6"/>
  <c r="O81" i="6" s="1"/>
  <c r="S81" i="6"/>
  <c r="P81" i="6"/>
  <c r="F81" i="6"/>
  <c r="D81" i="6" s="1"/>
  <c r="G81" i="6" s="1"/>
  <c r="W80" i="6"/>
  <c r="V80" i="6"/>
  <c r="U80" i="6"/>
  <c r="B80" i="6" s="1"/>
  <c r="T80" i="6"/>
  <c r="O80" i="6" s="1"/>
  <c r="S80" i="6"/>
  <c r="P80" i="6"/>
  <c r="F80" i="6"/>
  <c r="D80" i="6" s="1"/>
  <c r="G80" i="6" s="1"/>
  <c r="W79" i="6"/>
  <c r="V79" i="6"/>
  <c r="U79" i="6"/>
  <c r="B79" i="6" s="1"/>
  <c r="T79" i="6"/>
  <c r="O79" i="6" s="1"/>
  <c r="S79" i="6"/>
  <c r="P79" i="6"/>
  <c r="F79" i="6"/>
  <c r="D79" i="6" s="1"/>
  <c r="G79" i="6" s="1"/>
  <c r="W78" i="6"/>
  <c r="V78" i="6"/>
  <c r="U78" i="6"/>
  <c r="B78" i="6" s="1"/>
  <c r="T78" i="6"/>
  <c r="O78" i="6" s="1"/>
  <c r="S78" i="6"/>
  <c r="P78" i="6"/>
  <c r="F78" i="6"/>
  <c r="D78" i="6" s="1"/>
  <c r="G78" i="6" s="1"/>
  <c r="W77" i="6"/>
  <c r="V77" i="6"/>
  <c r="U77" i="6"/>
  <c r="B77" i="6" s="1"/>
  <c r="T77" i="6"/>
  <c r="O77" i="6" s="1"/>
  <c r="S77" i="6"/>
  <c r="P77" i="6"/>
  <c r="F77" i="6"/>
  <c r="D77" i="6" s="1"/>
  <c r="G77" i="6" s="1"/>
  <c r="W76" i="6"/>
  <c r="V76" i="6"/>
  <c r="U76" i="6"/>
  <c r="B76" i="6" s="1"/>
  <c r="T76" i="6"/>
  <c r="O76" i="6" s="1"/>
  <c r="S76" i="6"/>
  <c r="P76" i="6"/>
  <c r="F76" i="6"/>
  <c r="D76" i="6" s="1"/>
  <c r="G76" i="6" s="1"/>
  <c r="W75" i="6"/>
  <c r="V75" i="6"/>
  <c r="U75" i="6"/>
  <c r="B75" i="6" s="1"/>
  <c r="T75" i="6"/>
  <c r="O75" i="6" s="1"/>
  <c r="S75" i="6"/>
  <c r="P75" i="6"/>
  <c r="F75" i="6"/>
  <c r="D75" i="6" s="1"/>
  <c r="G75" i="6" s="1"/>
  <c r="W74" i="6"/>
  <c r="V74" i="6"/>
  <c r="U74" i="6"/>
  <c r="B74" i="6" s="1"/>
  <c r="T74" i="6"/>
  <c r="O74" i="6" s="1"/>
  <c r="S74" i="6"/>
  <c r="P74" i="6"/>
  <c r="F74" i="6"/>
  <c r="D74" i="6" s="1"/>
  <c r="G74" i="6" s="1"/>
  <c r="W73" i="6"/>
  <c r="V73" i="6"/>
  <c r="U73" i="6"/>
  <c r="B73" i="6" s="1"/>
  <c r="T73" i="6"/>
  <c r="O73" i="6" s="1"/>
  <c r="S73" i="6"/>
  <c r="P73" i="6"/>
  <c r="F73" i="6"/>
  <c r="D73" i="6" s="1"/>
  <c r="G73" i="6" s="1"/>
  <c r="W72" i="6"/>
  <c r="V72" i="6"/>
  <c r="U72" i="6"/>
  <c r="B72" i="6" s="1"/>
  <c r="T72" i="6"/>
  <c r="O72" i="6" s="1"/>
  <c r="S72" i="6"/>
  <c r="P72" i="6"/>
  <c r="F72" i="6"/>
  <c r="D72" i="6" s="1"/>
  <c r="G72" i="6" s="1"/>
  <c r="W71" i="6"/>
  <c r="V71" i="6"/>
  <c r="U71" i="6"/>
  <c r="B71" i="6" s="1"/>
  <c r="T71" i="6"/>
  <c r="O71" i="6" s="1"/>
  <c r="S71" i="6"/>
  <c r="P71" i="6"/>
  <c r="F71" i="6"/>
  <c r="D71" i="6" s="1"/>
  <c r="G71" i="6" s="1"/>
  <c r="W70" i="6"/>
  <c r="V70" i="6"/>
  <c r="U70" i="6"/>
  <c r="B70" i="6" s="1"/>
  <c r="T70" i="6"/>
  <c r="O70" i="6" s="1"/>
  <c r="S70" i="6"/>
  <c r="P70" i="6"/>
  <c r="F70" i="6"/>
  <c r="D70" i="6" s="1"/>
  <c r="G70" i="6" s="1"/>
  <c r="W69" i="6"/>
  <c r="V69" i="6"/>
  <c r="U69" i="6"/>
  <c r="B69" i="6" s="1"/>
  <c r="T69" i="6"/>
  <c r="O69" i="6" s="1"/>
  <c r="S69" i="6"/>
  <c r="P69" i="6"/>
  <c r="F69" i="6"/>
  <c r="D69" i="6" s="1"/>
  <c r="G69" i="6" s="1"/>
  <c r="W68" i="6"/>
  <c r="V68" i="6"/>
  <c r="U68" i="6"/>
  <c r="B68" i="6" s="1"/>
  <c r="T68" i="6"/>
  <c r="O68" i="6" s="1"/>
  <c r="S68" i="6"/>
  <c r="P68" i="6"/>
  <c r="F68" i="6"/>
  <c r="D68" i="6" s="1"/>
  <c r="G68" i="6" s="1"/>
  <c r="W67" i="6"/>
  <c r="V67" i="6"/>
  <c r="U67" i="6"/>
  <c r="B67" i="6" s="1"/>
  <c r="T67" i="6"/>
  <c r="O67" i="6" s="1"/>
  <c r="S67" i="6"/>
  <c r="P67" i="6"/>
  <c r="F67" i="6"/>
  <c r="D67" i="6" s="1"/>
  <c r="G67" i="6" s="1"/>
  <c r="W66" i="6"/>
  <c r="V66" i="6"/>
  <c r="U66" i="6"/>
  <c r="B66" i="6" s="1"/>
  <c r="T66" i="6"/>
  <c r="O66" i="6" s="1"/>
  <c r="S66" i="6"/>
  <c r="P66" i="6"/>
  <c r="F66" i="6"/>
  <c r="D66" i="6" s="1"/>
  <c r="G66" i="6" s="1"/>
  <c r="W65" i="6"/>
  <c r="V65" i="6"/>
  <c r="U65" i="6"/>
  <c r="B65" i="6" s="1"/>
  <c r="T65" i="6"/>
  <c r="O65" i="6" s="1"/>
  <c r="S65" i="6"/>
  <c r="P65" i="6"/>
  <c r="F65" i="6"/>
  <c r="D65" i="6" s="1"/>
  <c r="G65" i="6" s="1"/>
  <c r="W64" i="6"/>
  <c r="V64" i="6"/>
  <c r="U64" i="6"/>
  <c r="B64" i="6" s="1"/>
  <c r="T64" i="6"/>
  <c r="O64" i="6" s="1"/>
  <c r="S64" i="6"/>
  <c r="P64" i="6"/>
  <c r="F64" i="6"/>
  <c r="D64" i="6" s="1"/>
  <c r="G64" i="6" s="1"/>
  <c r="W63" i="6"/>
  <c r="V63" i="6"/>
  <c r="U63" i="6"/>
  <c r="B63" i="6" s="1"/>
  <c r="T63" i="6"/>
  <c r="O63" i="6" s="1"/>
  <c r="S63" i="6"/>
  <c r="P63" i="6"/>
  <c r="F63" i="6"/>
  <c r="D63" i="6" s="1"/>
  <c r="G63" i="6" s="1"/>
  <c r="W62" i="6"/>
  <c r="V62" i="6"/>
  <c r="U62" i="6"/>
  <c r="B62" i="6" s="1"/>
  <c r="T62" i="6"/>
  <c r="O62" i="6" s="1"/>
  <c r="S62" i="6"/>
  <c r="P62" i="6"/>
  <c r="F62" i="6"/>
  <c r="D62" i="6" s="1"/>
  <c r="G62" i="6" s="1"/>
  <c r="W61" i="6"/>
  <c r="V61" i="6"/>
  <c r="U61" i="6"/>
  <c r="B61" i="6" s="1"/>
  <c r="T61" i="6"/>
  <c r="O61" i="6" s="1"/>
  <c r="S61" i="6"/>
  <c r="P61" i="6"/>
  <c r="F61" i="6"/>
  <c r="D61" i="6" s="1"/>
  <c r="G61" i="6" s="1"/>
  <c r="W60" i="6"/>
  <c r="V60" i="6"/>
  <c r="U60" i="6"/>
  <c r="B60" i="6" s="1"/>
  <c r="T60" i="6"/>
  <c r="O60" i="6" s="1"/>
  <c r="S60" i="6"/>
  <c r="P60" i="6"/>
  <c r="F60" i="6"/>
  <c r="D60" i="6" s="1"/>
  <c r="G60" i="6" s="1"/>
  <c r="W59" i="6"/>
  <c r="V59" i="6"/>
  <c r="U59" i="6"/>
  <c r="B59" i="6" s="1"/>
  <c r="T59" i="6"/>
  <c r="O59" i="6" s="1"/>
  <c r="S59" i="6"/>
  <c r="P59" i="6"/>
  <c r="F59" i="6"/>
  <c r="D59" i="6" s="1"/>
  <c r="G59" i="6" s="1"/>
  <c r="W58" i="6"/>
  <c r="V58" i="6"/>
  <c r="U58" i="6"/>
  <c r="B58" i="6" s="1"/>
  <c r="T58" i="6"/>
  <c r="O58" i="6" s="1"/>
  <c r="S58" i="6"/>
  <c r="P58" i="6"/>
  <c r="F58" i="6"/>
  <c r="D58" i="6" s="1"/>
  <c r="G58" i="6" s="1"/>
  <c r="W57" i="6"/>
  <c r="V57" i="6"/>
  <c r="U57" i="6"/>
  <c r="B57" i="6" s="1"/>
  <c r="T57" i="6"/>
  <c r="O57" i="6" s="1"/>
  <c r="S57" i="6"/>
  <c r="P57" i="6"/>
  <c r="F57" i="6"/>
  <c r="D57" i="6" s="1"/>
  <c r="G57" i="6" s="1"/>
  <c r="W56" i="6"/>
  <c r="V56" i="6"/>
  <c r="U56" i="6"/>
  <c r="B56" i="6" s="1"/>
  <c r="T56" i="6"/>
  <c r="O56" i="6" s="1"/>
  <c r="S56" i="6"/>
  <c r="P56" i="6"/>
  <c r="F56" i="6"/>
  <c r="D56" i="6" s="1"/>
  <c r="G56" i="6" s="1"/>
  <c r="W55" i="6"/>
  <c r="V55" i="6"/>
  <c r="U55" i="6"/>
  <c r="B55" i="6" s="1"/>
  <c r="T55" i="6"/>
  <c r="O55" i="6" s="1"/>
  <c r="S55" i="6"/>
  <c r="P55" i="6"/>
  <c r="F55" i="6"/>
  <c r="D55" i="6" s="1"/>
  <c r="G55" i="6" s="1"/>
  <c r="W54" i="6"/>
  <c r="V54" i="6"/>
  <c r="U54" i="6"/>
  <c r="B54" i="6" s="1"/>
  <c r="T54" i="6"/>
  <c r="O54" i="6" s="1"/>
  <c r="S54" i="6"/>
  <c r="P54" i="6"/>
  <c r="F54" i="6"/>
  <c r="D54" i="6" s="1"/>
  <c r="G54" i="6" s="1"/>
  <c r="W53" i="6"/>
  <c r="V53" i="6"/>
  <c r="U53" i="6"/>
  <c r="B53" i="6" s="1"/>
  <c r="T53" i="6"/>
  <c r="O53" i="6" s="1"/>
  <c r="S53" i="6"/>
  <c r="P53" i="6"/>
  <c r="F53" i="6"/>
  <c r="D53" i="6" s="1"/>
  <c r="G53" i="6" s="1"/>
  <c r="W52" i="6"/>
  <c r="V52" i="6"/>
  <c r="U52" i="6"/>
  <c r="B52" i="6" s="1"/>
  <c r="T52" i="6"/>
  <c r="O52" i="6" s="1"/>
  <c r="S52" i="6"/>
  <c r="P52" i="6"/>
  <c r="F52" i="6"/>
  <c r="D52" i="6" s="1"/>
  <c r="G52" i="6" s="1"/>
  <c r="W51" i="6"/>
  <c r="V51" i="6"/>
  <c r="U51" i="6"/>
  <c r="B51" i="6" s="1"/>
  <c r="T51" i="6"/>
  <c r="O51" i="6" s="1"/>
  <c r="S51" i="6"/>
  <c r="P51" i="6"/>
  <c r="F51" i="6"/>
  <c r="D51" i="6" s="1"/>
  <c r="G51" i="6" s="1"/>
  <c r="W50" i="6"/>
  <c r="V50" i="6"/>
  <c r="U50" i="6"/>
  <c r="B50" i="6" s="1"/>
  <c r="T50" i="6"/>
  <c r="O50" i="6" s="1"/>
  <c r="S50" i="6"/>
  <c r="P50" i="6"/>
  <c r="F50" i="6"/>
  <c r="D50" i="6" s="1"/>
  <c r="G50" i="6" s="1"/>
  <c r="W49" i="6"/>
  <c r="V49" i="6"/>
  <c r="U49" i="6"/>
  <c r="B49" i="6" s="1"/>
  <c r="T49" i="6"/>
  <c r="O49" i="6" s="1"/>
  <c r="S49" i="6"/>
  <c r="P49" i="6"/>
  <c r="F49" i="6"/>
  <c r="D49" i="6" s="1"/>
  <c r="G49" i="6" s="1"/>
  <c r="W48" i="6"/>
  <c r="V48" i="6"/>
  <c r="U48" i="6"/>
  <c r="B48" i="6" s="1"/>
  <c r="T48" i="6"/>
  <c r="O48" i="6" s="1"/>
  <c r="S48" i="6"/>
  <c r="P48" i="6"/>
  <c r="F48" i="6"/>
  <c r="D48" i="6" s="1"/>
  <c r="G48" i="6" s="1"/>
  <c r="W47" i="6"/>
  <c r="V47" i="6"/>
  <c r="U47" i="6"/>
  <c r="B47" i="6" s="1"/>
  <c r="T47" i="6"/>
  <c r="O47" i="6" s="1"/>
  <c r="S47" i="6"/>
  <c r="P47" i="6"/>
  <c r="F47" i="6"/>
  <c r="D47" i="6" s="1"/>
  <c r="G47" i="6" s="1"/>
  <c r="W46" i="6"/>
  <c r="V46" i="6"/>
  <c r="U46" i="6"/>
  <c r="B46" i="6" s="1"/>
  <c r="T46" i="6"/>
  <c r="O46" i="6" s="1"/>
  <c r="S46" i="6"/>
  <c r="P46" i="6"/>
  <c r="F46" i="6"/>
  <c r="D46" i="6" s="1"/>
  <c r="G46" i="6" s="1"/>
  <c r="W45" i="6"/>
  <c r="V45" i="6"/>
  <c r="U45" i="6"/>
  <c r="B45" i="6" s="1"/>
  <c r="T45" i="6"/>
  <c r="O45" i="6" s="1"/>
  <c r="S45" i="6"/>
  <c r="P45" i="6"/>
  <c r="F45" i="6"/>
  <c r="W44" i="6"/>
  <c r="V44" i="6"/>
  <c r="U44" i="6"/>
  <c r="B44" i="6" s="1"/>
  <c r="T44" i="6"/>
  <c r="O44" i="6" s="1"/>
  <c r="S44" i="6"/>
  <c r="P44" i="6"/>
  <c r="F44" i="6"/>
  <c r="D44" i="6" s="1"/>
  <c r="G44" i="6" s="1"/>
  <c r="W43" i="6"/>
  <c r="V43" i="6"/>
  <c r="U43" i="6"/>
  <c r="B43" i="6" s="1"/>
  <c r="T43" i="6"/>
  <c r="O43" i="6" s="1"/>
  <c r="S43" i="6"/>
  <c r="P43" i="6"/>
  <c r="F43" i="6"/>
  <c r="D43" i="6" s="1"/>
  <c r="G43" i="6" s="1"/>
  <c r="W42" i="6"/>
  <c r="V42" i="6"/>
  <c r="U42" i="6"/>
  <c r="B42" i="6" s="1"/>
  <c r="T42" i="6"/>
  <c r="O42" i="6" s="1"/>
  <c r="S42" i="6"/>
  <c r="P42" i="6"/>
  <c r="F42" i="6"/>
  <c r="D42" i="6" s="1"/>
  <c r="G42" i="6" s="1"/>
  <c r="W41" i="6"/>
  <c r="V41" i="6"/>
  <c r="U41" i="6"/>
  <c r="B41" i="6" s="1"/>
  <c r="T41" i="6"/>
  <c r="O41" i="6" s="1"/>
  <c r="S41" i="6"/>
  <c r="P41" i="6"/>
  <c r="F41" i="6"/>
  <c r="D41" i="6" s="1"/>
  <c r="G41" i="6" s="1"/>
  <c r="W40" i="6"/>
  <c r="V40" i="6"/>
  <c r="U40" i="6"/>
  <c r="B40" i="6" s="1"/>
  <c r="T40" i="6"/>
  <c r="O40" i="6" s="1"/>
  <c r="S40" i="6"/>
  <c r="P40" i="6"/>
  <c r="F40" i="6"/>
  <c r="D40" i="6" s="1"/>
  <c r="G40" i="6" s="1"/>
  <c r="W39" i="6"/>
  <c r="V39" i="6"/>
  <c r="U39" i="6"/>
  <c r="B39" i="6" s="1"/>
  <c r="T39" i="6"/>
  <c r="O39" i="6" s="1"/>
  <c r="S39" i="6"/>
  <c r="P39" i="6"/>
  <c r="F39" i="6"/>
  <c r="D39" i="6" s="1"/>
  <c r="G39" i="6" s="1"/>
  <c r="W38" i="6"/>
  <c r="V38" i="6"/>
  <c r="U38" i="6"/>
  <c r="B38" i="6" s="1"/>
  <c r="T38" i="6"/>
  <c r="O38" i="6" s="1"/>
  <c r="S38" i="6"/>
  <c r="P38" i="6"/>
  <c r="F38" i="6"/>
  <c r="D38" i="6" s="1"/>
  <c r="G38" i="6" s="1"/>
  <c r="W37" i="6"/>
  <c r="V37" i="6"/>
  <c r="U37" i="6"/>
  <c r="B37" i="6" s="1"/>
  <c r="T37" i="6"/>
  <c r="O37" i="6" s="1"/>
  <c r="S37" i="6"/>
  <c r="P37" i="6"/>
  <c r="F37" i="6"/>
  <c r="W36" i="6"/>
  <c r="V36" i="6"/>
  <c r="U36" i="6"/>
  <c r="B36" i="6" s="1"/>
  <c r="T36" i="6"/>
  <c r="O36" i="6" s="1"/>
  <c r="S36" i="6"/>
  <c r="P36" i="6"/>
  <c r="F36" i="6"/>
  <c r="D36" i="6" s="1"/>
  <c r="G36" i="6" s="1"/>
  <c r="W35" i="6"/>
  <c r="V35" i="6"/>
  <c r="U35" i="6"/>
  <c r="B35" i="6" s="1"/>
  <c r="T35" i="6"/>
  <c r="O35" i="6" s="1"/>
  <c r="S35" i="6"/>
  <c r="P35" i="6"/>
  <c r="F35" i="6"/>
  <c r="D35" i="6" s="1"/>
  <c r="G35" i="6" s="1"/>
  <c r="W34" i="6"/>
  <c r="V34" i="6"/>
  <c r="U34" i="6"/>
  <c r="B34" i="6" s="1"/>
  <c r="T34" i="6"/>
  <c r="O34" i="6" s="1"/>
  <c r="S34" i="6"/>
  <c r="P34" i="6"/>
  <c r="F34" i="6"/>
  <c r="D34" i="6" s="1"/>
  <c r="G34" i="6" s="1"/>
  <c r="W33" i="6"/>
  <c r="V33" i="6"/>
  <c r="U33" i="6"/>
  <c r="B33" i="6" s="1"/>
  <c r="T33" i="6"/>
  <c r="O33" i="6" s="1"/>
  <c r="S33" i="6"/>
  <c r="P33" i="6"/>
  <c r="F33" i="6"/>
  <c r="D33" i="6" s="1"/>
  <c r="G33" i="6" s="1"/>
  <c r="W32" i="6"/>
  <c r="V32" i="6"/>
  <c r="U32" i="6"/>
  <c r="B32" i="6" s="1"/>
  <c r="T32" i="6"/>
  <c r="O32" i="6" s="1"/>
  <c r="S32" i="6"/>
  <c r="P32" i="6"/>
  <c r="F32" i="6"/>
  <c r="D32" i="6" s="1"/>
  <c r="G32" i="6" s="1"/>
  <c r="W31" i="6"/>
  <c r="V31" i="6"/>
  <c r="U31" i="6"/>
  <c r="B31" i="6" s="1"/>
  <c r="T31" i="6"/>
  <c r="O31" i="6" s="1"/>
  <c r="S31" i="6"/>
  <c r="P31" i="6"/>
  <c r="F31" i="6"/>
  <c r="W30" i="6"/>
  <c r="V30" i="6"/>
  <c r="U30" i="6"/>
  <c r="B30" i="6" s="1"/>
  <c r="T30" i="6"/>
  <c r="O30" i="6" s="1"/>
  <c r="S30" i="6"/>
  <c r="P30" i="6"/>
  <c r="F30" i="6"/>
  <c r="D30" i="6" s="1"/>
  <c r="G30" i="6" s="1"/>
  <c r="W29" i="6"/>
  <c r="V29" i="6"/>
  <c r="U29" i="6"/>
  <c r="B29" i="6" s="1"/>
  <c r="T29" i="6"/>
  <c r="O29" i="6" s="1"/>
  <c r="S29" i="6"/>
  <c r="P29" i="6"/>
  <c r="F29" i="6"/>
  <c r="W28" i="6"/>
  <c r="V28" i="6"/>
  <c r="U28" i="6"/>
  <c r="B28" i="6" s="1"/>
  <c r="T28" i="6"/>
  <c r="O28" i="6" s="1"/>
  <c r="S28" i="6"/>
  <c r="P28" i="6"/>
  <c r="F28" i="6"/>
  <c r="D28" i="6" s="1"/>
  <c r="G28" i="6" s="1"/>
  <c r="W27" i="6"/>
  <c r="V27" i="6"/>
  <c r="U27" i="6"/>
  <c r="B27" i="6" s="1"/>
  <c r="T27" i="6"/>
  <c r="O27" i="6" s="1"/>
  <c r="S27" i="6"/>
  <c r="P27" i="6"/>
  <c r="F27" i="6"/>
  <c r="D27" i="6" s="1"/>
  <c r="G27" i="6" s="1"/>
  <c r="W26" i="6"/>
  <c r="V26" i="6"/>
  <c r="U26" i="6"/>
  <c r="B26" i="6" s="1"/>
  <c r="T26" i="6"/>
  <c r="O26" i="6" s="1"/>
  <c r="S26" i="6"/>
  <c r="P26" i="6"/>
  <c r="H26" i="6"/>
  <c r="H38" i="6" s="1"/>
  <c r="H50" i="6" s="1"/>
  <c r="H62" i="6" s="1"/>
  <c r="H74" i="6" s="1"/>
  <c r="H86" i="6" s="1"/>
  <c r="H98" i="6" s="1"/>
  <c r="H110" i="6" s="1"/>
  <c r="F26" i="6"/>
  <c r="D26" i="6" s="1"/>
  <c r="G26" i="6" s="1"/>
  <c r="W25" i="6"/>
  <c r="V25" i="6"/>
  <c r="U25" i="6"/>
  <c r="B25" i="6" s="1"/>
  <c r="T25" i="6"/>
  <c r="O25" i="6" s="1"/>
  <c r="S25" i="6"/>
  <c r="P25" i="6"/>
  <c r="H25" i="6"/>
  <c r="H37" i="6" s="1"/>
  <c r="H49" i="6" s="1"/>
  <c r="H61" i="6" s="1"/>
  <c r="H73" i="6" s="1"/>
  <c r="H85" i="6" s="1"/>
  <c r="H97" i="6" s="1"/>
  <c r="H109" i="6" s="1"/>
  <c r="F25" i="6"/>
  <c r="W24" i="6"/>
  <c r="V24" i="6"/>
  <c r="U24" i="6"/>
  <c r="B24" i="6" s="1"/>
  <c r="T24" i="6"/>
  <c r="O24" i="6" s="1"/>
  <c r="S24" i="6"/>
  <c r="P24" i="6"/>
  <c r="H24" i="6"/>
  <c r="H36" i="6" s="1"/>
  <c r="H48" i="6" s="1"/>
  <c r="H60" i="6" s="1"/>
  <c r="H72" i="6" s="1"/>
  <c r="H84" i="6" s="1"/>
  <c r="H96" i="6" s="1"/>
  <c r="H108" i="6" s="1"/>
  <c r="F24" i="6"/>
  <c r="D24" i="6" s="1"/>
  <c r="G24" i="6" s="1"/>
  <c r="W23" i="6"/>
  <c r="V23" i="6"/>
  <c r="U23" i="6"/>
  <c r="B23" i="6" s="1"/>
  <c r="T23" i="6"/>
  <c r="O23" i="6" s="1"/>
  <c r="S23" i="6"/>
  <c r="P23" i="6"/>
  <c r="H23" i="6"/>
  <c r="H35" i="6" s="1"/>
  <c r="H47" i="6" s="1"/>
  <c r="H59" i="6" s="1"/>
  <c r="H71" i="6" s="1"/>
  <c r="H83" i="6" s="1"/>
  <c r="H95" i="6" s="1"/>
  <c r="H107" i="6" s="1"/>
  <c r="F23" i="6"/>
  <c r="D23" i="6" s="1"/>
  <c r="G23" i="6" s="1"/>
  <c r="W22" i="6"/>
  <c r="V22" i="6"/>
  <c r="U22" i="6"/>
  <c r="B22" i="6" s="1"/>
  <c r="T22" i="6"/>
  <c r="O22" i="6" s="1"/>
  <c r="S22" i="6"/>
  <c r="P22" i="6"/>
  <c r="H22" i="6"/>
  <c r="H34" i="6" s="1"/>
  <c r="H46" i="6" s="1"/>
  <c r="H58" i="6" s="1"/>
  <c r="H70" i="6" s="1"/>
  <c r="H82" i="6" s="1"/>
  <c r="H94" i="6" s="1"/>
  <c r="H106" i="6" s="1"/>
  <c r="F22" i="6"/>
  <c r="D22" i="6" s="1"/>
  <c r="G22" i="6" s="1"/>
  <c r="W21" i="6"/>
  <c r="V21" i="6"/>
  <c r="U21" i="6"/>
  <c r="B21" i="6" s="1"/>
  <c r="T21" i="6"/>
  <c r="O21" i="6" s="1"/>
  <c r="S21" i="6"/>
  <c r="P21" i="6"/>
  <c r="H21" i="6"/>
  <c r="H33" i="6" s="1"/>
  <c r="H45" i="6" s="1"/>
  <c r="H57" i="6" s="1"/>
  <c r="H69" i="6" s="1"/>
  <c r="H81" i="6" s="1"/>
  <c r="H93" i="6" s="1"/>
  <c r="H105" i="6" s="1"/>
  <c r="F21" i="6"/>
  <c r="W20" i="6"/>
  <c r="V20" i="6"/>
  <c r="U20" i="6"/>
  <c r="B20" i="6" s="1"/>
  <c r="T20" i="6"/>
  <c r="O20" i="6" s="1"/>
  <c r="S20" i="6"/>
  <c r="P20" i="6"/>
  <c r="H20" i="6"/>
  <c r="H32" i="6" s="1"/>
  <c r="H44" i="6" s="1"/>
  <c r="H56" i="6" s="1"/>
  <c r="H68" i="6" s="1"/>
  <c r="H80" i="6" s="1"/>
  <c r="H92" i="6" s="1"/>
  <c r="H104" i="6" s="1"/>
  <c r="F20" i="6"/>
  <c r="D20" i="6" s="1"/>
  <c r="G20" i="6" s="1"/>
  <c r="W19" i="6"/>
  <c r="V19" i="6"/>
  <c r="U19" i="6"/>
  <c r="B19" i="6" s="1"/>
  <c r="T19" i="6"/>
  <c r="O19" i="6" s="1"/>
  <c r="S19" i="6"/>
  <c r="P19" i="6"/>
  <c r="H19" i="6"/>
  <c r="H31" i="6" s="1"/>
  <c r="H43" i="6" s="1"/>
  <c r="H55" i="6" s="1"/>
  <c r="H67" i="6" s="1"/>
  <c r="H79" i="6" s="1"/>
  <c r="H91" i="6" s="1"/>
  <c r="H103" i="6" s="1"/>
  <c r="F19" i="6"/>
  <c r="D19" i="6" s="1"/>
  <c r="G19" i="6" s="1"/>
  <c r="W18" i="6"/>
  <c r="V18" i="6"/>
  <c r="U18" i="6"/>
  <c r="B18" i="6" s="1"/>
  <c r="T18" i="6"/>
  <c r="O18" i="6" s="1"/>
  <c r="S18" i="6"/>
  <c r="P18" i="6"/>
  <c r="H18" i="6"/>
  <c r="H30" i="6" s="1"/>
  <c r="H42" i="6" s="1"/>
  <c r="H54" i="6" s="1"/>
  <c r="H66" i="6" s="1"/>
  <c r="H78" i="6" s="1"/>
  <c r="H90" i="6" s="1"/>
  <c r="H102" i="6" s="1"/>
  <c r="F18" i="6"/>
  <c r="D18" i="6" s="1"/>
  <c r="G18" i="6" s="1"/>
  <c r="W17" i="6"/>
  <c r="V17" i="6"/>
  <c r="U17" i="6"/>
  <c r="B17" i="6" s="1"/>
  <c r="T17" i="6"/>
  <c r="O17" i="6" s="1"/>
  <c r="S17" i="6"/>
  <c r="P17" i="6"/>
  <c r="H17" i="6"/>
  <c r="H29" i="6" s="1"/>
  <c r="H41" i="6" s="1"/>
  <c r="H53" i="6" s="1"/>
  <c r="H65" i="6" s="1"/>
  <c r="H77" i="6" s="1"/>
  <c r="H89" i="6" s="1"/>
  <c r="H101" i="6" s="1"/>
  <c r="F17" i="6"/>
  <c r="D17" i="6" s="1"/>
  <c r="G17" i="6" s="1"/>
  <c r="W16" i="6"/>
  <c r="V16" i="6"/>
  <c r="U16" i="6"/>
  <c r="B16" i="6" s="1"/>
  <c r="T16" i="6"/>
  <c r="O16" i="6" s="1"/>
  <c r="S16" i="6"/>
  <c r="P16" i="6"/>
  <c r="H16" i="6"/>
  <c r="H28" i="6" s="1"/>
  <c r="H40" i="6" s="1"/>
  <c r="H52" i="6" s="1"/>
  <c r="H64" i="6" s="1"/>
  <c r="H76" i="6" s="1"/>
  <c r="H88" i="6" s="1"/>
  <c r="H100" i="6" s="1"/>
  <c r="F16" i="6"/>
  <c r="D16" i="6" s="1"/>
  <c r="G16" i="6" s="1"/>
  <c r="W15" i="6"/>
  <c r="V15" i="6"/>
  <c r="U15" i="6"/>
  <c r="B15" i="6" s="1"/>
  <c r="T15" i="6"/>
  <c r="O15" i="6" s="1"/>
  <c r="S15" i="6"/>
  <c r="P15" i="6"/>
  <c r="H15" i="6"/>
  <c r="H27" i="6" s="1"/>
  <c r="H39" i="6" s="1"/>
  <c r="H51" i="6" s="1"/>
  <c r="H63" i="6" s="1"/>
  <c r="H75" i="6" s="1"/>
  <c r="H87" i="6" s="1"/>
  <c r="H99" i="6" s="1"/>
  <c r="F15" i="6"/>
  <c r="D15" i="6" s="1"/>
  <c r="G15" i="6" s="1"/>
  <c r="W14" i="6"/>
  <c r="V14" i="6"/>
  <c r="U14" i="6"/>
  <c r="B14" i="6" s="1"/>
  <c r="T14" i="6"/>
  <c r="O14" i="6" s="1"/>
  <c r="S14" i="6"/>
  <c r="P14" i="6"/>
  <c r="W13" i="6"/>
  <c r="V13" i="6"/>
  <c r="U13" i="6"/>
  <c r="B13" i="6" s="1"/>
  <c r="T13" i="6"/>
  <c r="O13" i="6" s="1"/>
  <c r="S13" i="6"/>
  <c r="P13" i="6"/>
  <c r="W12" i="6"/>
  <c r="V12" i="6"/>
  <c r="U12" i="6"/>
  <c r="B12" i="6" s="1"/>
  <c r="T12" i="6"/>
  <c r="O12" i="6" s="1"/>
  <c r="S12" i="6"/>
  <c r="P12" i="6"/>
  <c r="W11" i="6"/>
  <c r="V11" i="6"/>
  <c r="U11" i="6"/>
  <c r="B11" i="6" s="1"/>
  <c r="T11" i="6"/>
  <c r="O11" i="6" s="1"/>
  <c r="S11" i="6"/>
  <c r="P11" i="6"/>
  <c r="W10" i="6"/>
  <c r="V10" i="6"/>
  <c r="U10" i="6"/>
  <c r="B10" i="6" s="1"/>
  <c r="T10" i="6"/>
  <c r="O10" i="6" s="1"/>
  <c r="S10" i="6"/>
  <c r="P10" i="6"/>
  <c r="W9" i="6"/>
  <c r="V9" i="6"/>
  <c r="U9" i="6"/>
  <c r="B9" i="6" s="1"/>
  <c r="T9" i="6"/>
  <c r="O9" i="6" s="1"/>
  <c r="S9" i="6"/>
  <c r="P9" i="6"/>
  <c r="W8" i="6"/>
  <c r="V8" i="6"/>
  <c r="U8" i="6"/>
  <c r="B8" i="6" s="1"/>
  <c r="T8" i="6"/>
  <c r="O8" i="6" s="1"/>
  <c r="S8" i="6"/>
  <c r="P8" i="6"/>
  <c r="W7" i="6"/>
  <c r="V7" i="6"/>
  <c r="U7" i="6"/>
  <c r="B7" i="6" s="1"/>
  <c r="T7" i="6"/>
  <c r="O7" i="6" s="1"/>
  <c r="S7" i="6"/>
  <c r="P7" i="6"/>
  <c r="W6" i="6"/>
  <c r="V6" i="6"/>
  <c r="U6" i="6"/>
  <c r="B6" i="6" s="1"/>
  <c r="T6" i="6"/>
  <c r="O6" i="6" s="1"/>
  <c r="S6" i="6"/>
  <c r="P6" i="6"/>
  <c r="W5" i="6"/>
  <c r="V5" i="6"/>
  <c r="U5" i="6"/>
  <c r="B5" i="6" s="1"/>
  <c r="T5" i="6"/>
  <c r="O5" i="6" s="1"/>
  <c r="S5" i="6"/>
  <c r="P5" i="6"/>
  <c r="W4" i="6"/>
  <c r="V4" i="6"/>
  <c r="U4" i="6"/>
  <c r="B4" i="6" s="1"/>
  <c r="T4" i="6"/>
  <c r="O4" i="6" s="1"/>
  <c r="S4" i="6"/>
  <c r="P4" i="6"/>
  <c r="W3" i="6"/>
  <c r="V3" i="6"/>
  <c r="U3" i="6"/>
  <c r="B3" i="6" s="1"/>
  <c r="T3" i="6"/>
  <c r="O3" i="6" s="1"/>
  <c r="S3" i="6"/>
  <c r="P3" i="6"/>
  <c r="B2" i="6"/>
  <c r="W110" i="5"/>
  <c r="V110" i="5"/>
  <c r="U110" i="5"/>
  <c r="B110" i="5" s="1"/>
  <c r="T110" i="5"/>
  <c r="O110" i="5" s="1"/>
  <c r="S110" i="5"/>
  <c r="P110" i="5"/>
  <c r="W109" i="5"/>
  <c r="V109" i="5"/>
  <c r="U109" i="5"/>
  <c r="B109" i="5" s="1"/>
  <c r="T109" i="5"/>
  <c r="O109" i="5" s="1"/>
  <c r="S109" i="5"/>
  <c r="P109" i="5"/>
  <c r="W108" i="5"/>
  <c r="V108" i="5"/>
  <c r="U108" i="5"/>
  <c r="B108" i="5" s="1"/>
  <c r="T108" i="5"/>
  <c r="O108" i="5" s="1"/>
  <c r="S108" i="5"/>
  <c r="P108" i="5"/>
  <c r="W107" i="5"/>
  <c r="V107" i="5"/>
  <c r="U107" i="5"/>
  <c r="B107" i="5" s="1"/>
  <c r="T107" i="5"/>
  <c r="O107" i="5" s="1"/>
  <c r="S107" i="5"/>
  <c r="P107" i="5"/>
  <c r="F107" i="5"/>
  <c r="D107" i="5" s="1"/>
  <c r="G107" i="5" s="1"/>
  <c r="W106" i="5"/>
  <c r="V106" i="5"/>
  <c r="U106" i="5"/>
  <c r="B106" i="5" s="1"/>
  <c r="T106" i="5"/>
  <c r="O106" i="5" s="1"/>
  <c r="S106" i="5"/>
  <c r="P106" i="5"/>
  <c r="F106" i="5"/>
  <c r="D106" i="5" s="1"/>
  <c r="G106" i="5" s="1"/>
  <c r="W105" i="5"/>
  <c r="V105" i="5"/>
  <c r="U105" i="5"/>
  <c r="B105" i="5" s="1"/>
  <c r="T105" i="5"/>
  <c r="O105" i="5" s="1"/>
  <c r="S105" i="5"/>
  <c r="P105" i="5"/>
  <c r="F105" i="5"/>
  <c r="D105" i="5" s="1"/>
  <c r="G105" i="5" s="1"/>
  <c r="W104" i="5"/>
  <c r="V104" i="5"/>
  <c r="U104" i="5"/>
  <c r="B104" i="5" s="1"/>
  <c r="T104" i="5"/>
  <c r="O104" i="5" s="1"/>
  <c r="S104" i="5"/>
  <c r="P104" i="5"/>
  <c r="F104" i="5"/>
  <c r="D104" i="5" s="1"/>
  <c r="G104" i="5" s="1"/>
  <c r="W103" i="5"/>
  <c r="V103" i="5"/>
  <c r="U103" i="5"/>
  <c r="B103" i="5" s="1"/>
  <c r="T103" i="5"/>
  <c r="O103" i="5" s="1"/>
  <c r="S103" i="5"/>
  <c r="P103" i="5"/>
  <c r="F103" i="5"/>
  <c r="D103" i="5" s="1"/>
  <c r="G103" i="5" s="1"/>
  <c r="W102" i="5"/>
  <c r="V102" i="5"/>
  <c r="U102" i="5"/>
  <c r="B102" i="5" s="1"/>
  <c r="T102" i="5"/>
  <c r="O102" i="5" s="1"/>
  <c r="S102" i="5"/>
  <c r="P102" i="5"/>
  <c r="F102" i="5"/>
  <c r="D102" i="5" s="1"/>
  <c r="G102" i="5" s="1"/>
  <c r="W101" i="5"/>
  <c r="V101" i="5"/>
  <c r="U101" i="5"/>
  <c r="B101" i="5" s="1"/>
  <c r="T101" i="5"/>
  <c r="O101" i="5" s="1"/>
  <c r="S101" i="5"/>
  <c r="P101" i="5"/>
  <c r="F101" i="5"/>
  <c r="D101" i="5" s="1"/>
  <c r="G101" i="5" s="1"/>
  <c r="W100" i="5"/>
  <c r="V100" i="5"/>
  <c r="U100" i="5"/>
  <c r="B100" i="5" s="1"/>
  <c r="T100" i="5"/>
  <c r="O100" i="5" s="1"/>
  <c r="S100" i="5"/>
  <c r="P100" i="5"/>
  <c r="F100" i="5"/>
  <c r="D100" i="5" s="1"/>
  <c r="G100" i="5" s="1"/>
  <c r="W99" i="5"/>
  <c r="V99" i="5"/>
  <c r="U99" i="5"/>
  <c r="B99" i="5" s="1"/>
  <c r="T99" i="5"/>
  <c r="O99" i="5" s="1"/>
  <c r="S99" i="5"/>
  <c r="P99" i="5"/>
  <c r="F99" i="5"/>
  <c r="D99" i="5" s="1"/>
  <c r="G99" i="5" s="1"/>
  <c r="W98" i="5"/>
  <c r="V98" i="5"/>
  <c r="U98" i="5"/>
  <c r="B98" i="5" s="1"/>
  <c r="T98" i="5"/>
  <c r="O98" i="5" s="1"/>
  <c r="S98" i="5"/>
  <c r="P98" i="5"/>
  <c r="F98" i="5"/>
  <c r="D98" i="5" s="1"/>
  <c r="G98" i="5" s="1"/>
  <c r="W97" i="5"/>
  <c r="V97" i="5"/>
  <c r="U97" i="5"/>
  <c r="B97" i="5" s="1"/>
  <c r="T97" i="5"/>
  <c r="O97" i="5" s="1"/>
  <c r="S97" i="5"/>
  <c r="P97" i="5"/>
  <c r="W96" i="5"/>
  <c r="V96" i="5"/>
  <c r="U96" i="5"/>
  <c r="B96" i="5" s="1"/>
  <c r="T96" i="5"/>
  <c r="O96" i="5" s="1"/>
  <c r="S96" i="5"/>
  <c r="P96" i="5"/>
  <c r="W95" i="5"/>
  <c r="V95" i="5"/>
  <c r="U95" i="5"/>
  <c r="B95" i="5" s="1"/>
  <c r="T95" i="5"/>
  <c r="O95" i="5" s="1"/>
  <c r="S95" i="5"/>
  <c r="P95" i="5"/>
  <c r="F95" i="5"/>
  <c r="D95" i="5" s="1"/>
  <c r="G95" i="5" s="1"/>
  <c r="W94" i="5"/>
  <c r="V94" i="5"/>
  <c r="U94" i="5"/>
  <c r="B94" i="5" s="1"/>
  <c r="T94" i="5"/>
  <c r="O94" i="5" s="1"/>
  <c r="S94" i="5"/>
  <c r="P94" i="5"/>
  <c r="W93" i="5"/>
  <c r="V93" i="5"/>
  <c r="U93" i="5"/>
  <c r="B93" i="5" s="1"/>
  <c r="T93" i="5"/>
  <c r="O93" i="5" s="1"/>
  <c r="S93" i="5"/>
  <c r="P93" i="5"/>
  <c r="F93" i="5"/>
  <c r="D93" i="5" s="1"/>
  <c r="G93" i="5" s="1"/>
  <c r="W92" i="5"/>
  <c r="V92" i="5"/>
  <c r="U92" i="5"/>
  <c r="B92" i="5" s="1"/>
  <c r="T92" i="5"/>
  <c r="O92" i="5" s="1"/>
  <c r="S92" i="5"/>
  <c r="P92" i="5"/>
  <c r="F92" i="5"/>
  <c r="D92" i="5" s="1"/>
  <c r="G92" i="5" s="1"/>
  <c r="W91" i="5"/>
  <c r="V91" i="5"/>
  <c r="U91" i="5"/>
  <c r="B91" i="5" s="1"/>
  <c r="T91" i="5"/>
  <c r="O91" i="5" s="1"/>
  <c r="S91" i="5"/>
  <c r="P91" i="5"/>
  <c r="F91" i="5"/>
  <c r="D91" i="5" s="1"/>
  <c r="G91" i="5" s="1"/>
  <c r="W90" i="5"/>
  <c r="V90" i="5"/>
  <c r="U90" i="5"/>
  <c r="B90" i="5" s="1"/>
  <c r="T90" i="5"/>
  <c r="O90" i="5" s="1"/>
  <c r="S90" i="5"/>
  <c r="P90" i="5"/>
  <c r="F90" i="5"/>
  <c r="D90" i="5" s="1"/>
  <c r="G90" i="5" s="1"/>
  <c r="W89" i="5"/>
  <c r="V89" i="5"/>
  <c r="U89" i="5"/>
  <c r="B89" i="5" s="1"/>
  <c r="T89" i="5"/>
  <c r="O89" i="5" s="1"/>
  <c r="S89" i="5"/>
  <c r="P89" i="5"/>
  <c r="F89" i="5"/>
  <c r="D89" i="5" s="1"/>
  <c r="G89" i="5" s="1"/>
  <c r="W88" i="5"/>
  <c r="V88" i="5"/>
  <c r="U88" i="5"/>
  <c r="B88" i="5" s="1"/>
  <c r="T88" i="5"/>
  <c r="O88" i="5" s="1"/>
  <c r="S88" i="5"/>
  <c r="P88" i="5"/>
  <c r="F88" i="5"/>
  <c r="D88" i="5" s="1"/>
  <c r="G88" i="5" s="1"/>
  <c r="W87" i="5"/>
  <c r="V87" i="5"/>
  <c r="U87" i="5"/>
  <c r="B87" i="5" s="1"/>
  <c r="T87" i="5"/>
  <c r="O87" i="5" s="1"/>
  <c r="S87" i="5"/>
  <c r="P87" i="5"/>
  <c r="F87" i="5"/>
  <c r="D87" i="5" s="1"/>
  <c r="G87" i="5" s="1"/>
  <c r="W86" i="5"/>
  <c r="V86" i="5"/>
  <c r="U86" i="5"/>
  <c r="B86" i="5" s="1"/>
  <c r="T86" i="5"/>
  <c r="O86" i="5" s="1"/>
  <c r="S86" i="5"/>
  <c r="P86" i="5"/>
  <c r="F86" i="5"/>
  <c r="D86" i="5" s="1"/>
  <c r="G86" i="5" s="1"/>
  <c r="W85" i="5"/>
  <c r="V85" i="5"/>
  <c r="U85" i="5"/>
  <c r="B85" i="5" s="1"/>
  <c r="T85" i="5"/>
  <c r="O85" i="5" s="1"/>
  <c r="S85" i="5"/>
  <c r="P85" i="5"/>
  <c r="W84" i="5"/>
  <c r="V84" i="5"/>
  <c r="U84" i="5"/>
  <c r="B84" i="5" s="1"/>
  <c r="T84" i="5"/>
  <c r="O84" i="5" s="1"/>
  <c r="S84" i="5"/>
  <c r="P84" i="5"/>
  <c r="W83" i="5"/>
  <c r="V83" i="5"/>
  <c r="U83" i="5"/>
  <c r="B83" i="5" s="1"/>
  <c r="T83" i="5"/>
  <c r="O83" i="5" s="1"/>
  <c r="S83" i="5"/>
  <c r="P83" i="5"/>
  <c r="F83" i="5"/>
  <c r="D83" i="5" s="1"/>
  <c r="G83" i="5" s="1"/>
  <c r="W82" i="5"/>
  <c r="V82" i="5"/>
  <c r="U82" i="5"/>
  <c r="B82" i="5" s="1"/>
  <c r="T82" i="5"/>
  <c r="O82" i="5" s="1"/>
  <c r="S82" i="5"/>
  <c r="P82" i="5"/>
  <c r="W81" i="5"/>
  <c r="V81" i="5"/>
  <c r="U81" i="5"/>
  <c r="B81" i="5" s="1"/>
  <c r="T81" i="5"/>
  <c r="O81" i="5" s="1"/>
  <c r="S81" i="5"/>
  <c r="P81" i="5"/>
  <c r="F81" i="5"/>
  <c r="D81" i="5" s="1"/>
  <c r="G81" i="5" s="1"/>
  <c r="W80" i="5"/>
  <c r="V80" i="5"/>
  <c r="U80" i="5"/>
  <c r="B80" i="5" s="1"/>
  <c r="T80" i="5"/>
  <c r="O80" i="5" s="1"/>
  <c r="S80" i="5"/>
  <c r="P80" i="5"/>
  <c r="F80" i="5"/>
  <c r="D80" i="5" s="1"/>
  <c r="G80" i="5" s="1"/>
  <c r="W79" i="5"/>
  <c r="V79" i="5"/>
  <c r="U79" i="5"/>
  <c r="B79" i="5" s="1"/>
  <c r="T79" i="5"/>
  <c r="O79" i="5" s="1"/>
  <c r="S79" i="5"/>
  <c r="P79" i="5"/>
  <c r="F79" i="5"/>
  <c r="D79" i="5" s="1"/>
  <c r="G79" i="5" s="1"/>
  <c r="W78" i="5"/>
  <c r="V78" i="5"/>
  <c r="U78" i="5"/>
  <c r="B78" i="5" s="1"/>
  <c r="T78" i="5"/>
  <c r="O78" i="5" s="1"/>
  <c r="S78" i="5"/>
  <c r="P78" i="5"/>
  <c r="F78" i="5"/>
  <c r="D78" i="5" s="1"/>
  <c r="G78" i="5" s="1"/>
  <c r="W77" i="5"/>
  <c r="V77" i="5"/>
  <c r="U77" i="5"/>
  <c r="B77" i="5" s="1"/>
  <c r="T77" i="5"/>
  <c r="O77" i="5" s="1"/>
  <c r="S77" i="5"/>
  <c r="P77" i="5"/>
  <c r="F77" i="5"/>
  <c r="D77" i="5" s="1"/>
  <c r="G77" i="5" s="1"/>
  <c r="W76" i="5"/>
  <c r="V76" i="5"/>
  <c r="U76" i="5"/>
  <c r="B76" i="5" s="1"/>
  <c r="T76" i="5"/>
  <c r="O76" i="5" s="1"/>
  <c r="S76" i="5"/>
  <c r="P76" i="5"/>
  <c r="F76" i="5"/>
  <c r="D76" i="5" s="1"/>
  <c r="G76" i="5" s="1"/>
  <c r="W75" i="5"/>
  <c r="V75" i="5"/>
  <c r="U75" i="5"/>
  <c r="B75" i="5" s="1"/>
  <c r="T75" i="5"/>
  <c r="O75" i="5" s="1"/>
  <c r="S75" i="5"/>
  <c r="P75" i="5"/>
  <c r="F75" i="5"/>
  <c r="D75" i="5" s="1"/>
  <c r="G75" i="5" s="1"/>
  <c r="W74" i="5"/>
  <c r="V74" i="5"/>
  <c r="U74" i="5"/>
  <c r="B74" i="5" s="1"/>
  <c r="T74" i="5"/>
  <c r="O74" i="5" s="1"/>
  <c r="S74" i="5"/>
  <c r="P74" i="5"/>
  <c r="W73" i="5"/>
  <c r="V73" i="5"/>
  <c r="U73" i="5"/>
  <c r="B73" i="5" s="1"/>
  <c r="T73" i="5"/>
  <c r="O73" i="5" s="1"/>
  <c r="S73" i="5"/>
  <c r="P73" i="5"/>
  <c r="W72" i="5"/>
  <c r="V72" i="5"/>
  <c r="U72" i="5"/>
  <c r="B72" i="5" s="1"/>
  <c r="T72" i="5"/>
  <c r="O72" i="5" s="1"/>
  <c r="S72" i="5"/>
  <c r="P72" i="5"/>
  <c r="W71" i="5"/>
  <c r="V71" i="5"/>
  <c r="U71" i="5"/>
  <c r="B71" i="5" s="1"/>
  <c r="T71" i="5"/>
  <c r="O71" i="5" s="1"/>
  <c r="S71" i="5"/>
  <c r="P71" i="5"/>
  <c r="F71" i="5"/>
  <c r="D71" i="5" s="1"/>
  <c r="G71" i="5" s="1"/>
  <c r="W70" i="5"/>
  <c r="V70" i="5"/>
  <c r="U70" i="5"/>
  <c r="B70" i="5" s="1"/>
  <c r="T70" i="5"/>
  <c r="O70" i="5" s="1"/>
  <c r="S70" i="5"/>
  <c r="P70" i="5"/>
  <c r="F70" i="5"/>
  <c r="D70" i="5" s="1"/>
  <c r="G70" i="5" s="1"/>
  <c r="W69" i="5"/>
  <c r="V69" i="5"/>
  <c r="U69" i="5"/>
  <c r="B69" i="5" s="1"/>
  <c r="T69" i="5"/>
  <c r="O69" i="5" s="1"/>
  <c r="S69" i="5"/>
  <c r="P69" i="5"/>
  <c r="F69" i="5"/>
  <c r="D69" i="5" s="1"/>
  <c r="G69" i="5" s="1"/>
  <c r="W68" i="5"/>
  <c r="V68" i="5"/>
  <c r="U68" i="5"/>
  <c r="B68" i="5" s="1"/>
  <c r="T68" i="5"/>
  <c r="O68" i="5" s="1"/>
  <c r="S68" i="5"/>
  <c r="P68" i="5"/>
  <c r="F68" i="5"/>
  <c r="D68" i="5" s="1"/>
  <c r="G68" i="5" s="1"/>
  <c r="W67" i="5"/>
  <c r="V67" i="5"/>
  <c r="U67" i="5"/>
  <c r="B67" i="5" s="1"/>
  <c r="T67" i="5"/>
  <c r="O67" i="5" s="1"/>
  <c r="S67" i="5"/>
  <c r="P67" i="5"/>
  <c r="F67" i="5"/>
  <c r="D67" i="5" s="1"/>
  <c r="G67" i="5" s="1"/>
  <c r="W66" i="5"/>
  <c r="V66" i="5"/>
  <c r="U66" i="5"/>
  <c r="B66" i="5" s="1"/>
  <c r="T66" i="5"/>
  <c r="O66" i="5" s="1"/>
  <c r="S66" i="5"/>
  <c r="P66" i="5"/>
  <c r="F66" i="5"/>
  <c r="D66" i="5" s="1"/>
  <c r="G66" i="5" s="1"/>
  <c r="W65" i="5"/>
  <c r="V65" i="5"/>
  <c r="U65" i="5"/>
  <c r="B65" i="5" s="1"/>
  <c r="T65" i="5"/>
  <c r="O65" i="5" s="1"/>
  <c r="S65" i="5"/>
  <c r="P65" i="5"/>
  <c r="F65" i="5"/>
  <c r="D65" i="5" s="1"/>
  <c r="G65" i="5" s="1"/>
  <c r="W64" i="5"/>
  <c r="V64" i="5"/>
  <c r="U64" i="5"/>
  <c r="B64" i="5" s="1"/>
  <c r="T64" i="5"/>
  <c r="O64" i="5" s="1"/>
  <c r="S64" i="5"/>
  <c r="P64" i="5"/>
  <c r="F64" i="5"/>
  <c r="D64" i="5" s="1"/>
  <c r="G64" i="5" s="1"/>
  <c r="W63" i="5"/>
  <c r="V63" i="5"/>
  <c r="U63" i="5"/>
  <c r="B63" i="5" s="1"/>
  <c r="T63" i="5"/>
  <c r="O63" i="5" s="1"/>
  <c r="S63" i="5"/>
  <c r="P63" i="5"/>
  <c r="F63" i="5"/>
  <c r="D63" i="5" s="1"/>
  <c r="G63" i="5" s="1"/>
  <c r="W62" i="5"/>
  <c r="V62" i="5"/>
  <c r="U62" i="5"/>
  <c r="B62" i="5" s="1"/>
  <c r="T62" i="5"/>
  <c r="O62" i="5" s="1"/>
  <c r="S62" i="5"/>
  <c r="P62" i="5"/>
  <c r="F62" i="5"/>
  <c r="D62" i="5" s="1"/>
  <c r="G62" i="5" s="1"/>
  <c r="W61" i="5"/>
  <c r="V61" i="5"/>
  <c r="U61" i="5"/>
  <c r="B61" i="5" s="1"/>
  <c r="T61" i="5"/>
  <c r="O61" i="5" s="1"/>
  <c r="S61" i="5"/>
  <c r="P61" i="5"/>
  <c r="F61" i="5"/>
  <c r="D61" i="5" s="1"/>
  <c r="G61" i="5" s="1"/>
  <c r="W60" i="5"/>
  <c r="V60" i="5"/>
  <c r="U60" i="5"/>
  <c r="B60" i="5" s="1"/>
  <c r="T60" i="5"/>
  <c r="O60" i="5" s="1"/>
  <c r="S60" i="5"/>
  <c r="P60" i="5"/>
  <c r="W59" i="5"/>
  <c r="V59" i="5"/>
  <c r="U59" i="5"/>
  <c r="B59" i="5" s="1"/>
  <c r="T59" i="5"/>
  <c r="O59" i="5" s="1"/>
  <c r="S59" i="5"/>
  <c r="P59" i="5"/>
  <c r="F59" i="5"/>
  <c r="D59" i="5" s="1"/>
  <c r="G59" i="5" s="1"/>
  <c r="W58" i="5"/>
  <c r="V58" i="5"/>
  <c r="U58" i="5"/>
  <c r="B58" i="5" s="1"/>
  <c r="T58" i="5"/>
  <c r="O58" i="5" s="1"/>
  <c r="S58" i="5"/>
  <c r="P58" i="5"/>
  <c r="F58" i="5"/>
  <c r="D58" i="5" s="1"/>
  <c r="G58" i="5" s="1"/>
  <c r="W57" i="5"/>
  <c r="V57" i="5"/>
  <c r="U57" i="5"/>
  <c r="B57" i="5" s="1"/>
  <c r="T57" i="5"/>
  <c r="O57" i="5" s="1"/>
  <c r="S57" i="5"/>
  <c r="P57" i="5"/>
  <c r="F57" i="5"/>
  <c r="D57" i="5" s="1"/>
  <c r="G57" i="5" s="1"/>
  <c r="W56" i="5"/>
  <c r="V56" i="5"/>
  <c r="U56" i="5"/>
  <c r="B56" i="5" s="1"/>
  <c r="T56" i="5"/>
  <c r="O56" i="5" s="1"/>
  <c r="S56" i="5"/>
  <c r="P56" i="5"/>
  <c r="F56" i="5"/>
  <c r="D56" i="5" s="1"/>
  <c r="G56" i="5" s="1"/>
  <c r="W55" i="5"/>
  <c r="V55" i="5"/>
  <c r="U55" i="5"/>
  <c r="B55" i="5" s="1"/>
  <c r="T55" i="5"/>
  <c r="O55" i="5" s="1"/>
  <c r="S55" i="5"/>
  <c r="P55" i="5"/>
  <c r="F55" i="5"/>
  <c r="D55" i="5" s="1"/>
  <c r="G55" i="5" s="1"/>
  <c r="W54" i="5"/>
  <c r="V54" i="5"/>
  <c r="U54" i="5"/>
  <c r="B54" i="5" s="1"/>
  <c r="T54" i="5"/>
  <c r="O54" i="5" s="1"/>
  <c r="S54" i="5"/>
  <c r="P54" i="5"/>
  <c r="F54" i="5"/>
  <c r="D54" i="5" s="1"/>
  <c r="G54" i="5" s="1"/>
  <c r="W53" i="5"/>
  <c r="V53" i="5"/>
  <c r="U53" i="5"/>
  <c r="B53" i="5" s="1"/>
  <c r="T53" i="5"/>
  <c r="O53" i="5" s="1"/>
  <c r="S53" i="5"/>
  <c r="P53" i="5"/>
  <c r="F53" i="5"/>
  <c r="D53" i="5" s="1"/>
  <c r="G53" i="5" s="1"/>
  <c r="W52" i="5"/>
  <c r="V52" i="5"/>
  <c r="U52" i="5"/>
  <c r="B52" i="5" s="1"/>
  <c r="T52" i="5"/>
  <c r="O52" i="5" s="1"/>
  <c r="S52" i="5"/>
  <c r="P52" i="5"/>
  <c r="F52" i="5"/>
  <c r="D52" i="5" s="1"/>
  <c r="G52" i="5" s="1"/>
  <c r="W51" i="5"/>
  <c r="V51" i="5"/>
  <c r="U51" i="5"/>
  <c r="B51" i="5" s="1"/>
  <c r="T51" i="5"/>
  <c r="O51" i="5" s="1"/>
  <c r="S51" i="5"/>
  <c r="P51" i="5"/>
  <c r="F51" i="5"/>
  <c r="D51" i="5" s="1"/>
  <c r="G51" i="5" s="1"/>
  <c r="W50" i="5"/>
  <c r="V50" i="5"/>
  <c r="U50" i="5"/>
  <c r="B50" i="5" s="1"/>
  <c r="T50" i="5"/>
  <c r="O50" i="5" s="1"/>
  <c r="S50" i="5"/>
  <c r="P50" i="5"/>
  <c r="F50" i="5"/>
  <c r="D50" i="5" s="1"/>
  <c r="G50" i="5" s="1"/>
  <c r="W49" i="5"/>
  <c r="V49" i="5"/>
  <c r="U49" i="5"/>
  <c r="B49" i="5" s="1"/>
  <c r="T49" i="5"/>
  <c r="O49" i="5" s="1"/>
  <c r="S49" i="5"/>
  <c r="P49" i="5"/>
  <c r="F49" i="5"/>
  <c r="D49" i="5" s="1"/>
  <c r="G49" i="5" s="1"/>
  <c r="W48" i="5"/>
  <c r="V48" i="5"/>
  <c r="U48" i="5"/>
  <c r="B48" i="5" s="1"/>
  <c r="T48" i="5"/>
  <c r="O48" i="5" s="1"/>
  <c r="S48" i="5"/>
  <c r="P48" i="5"/>
  <c r="F48" i="5"/>
  <c r="D48" i="5" s="1"/>
  <c r="G48" i="5" s="1"/>
  <c r="W47" i="5"/>
  <c r="V47" i="5"/>
  <c r="U47" i="5"/>
  <c r="B47" i="5" s="1"/>
  <c r="T47" i="5"/>
  <c r="O47" i="5" s="1"/>
  <c r="S47" i="5"/>
  <c r="P47" i="5"/>
  <c r="F47" i="5"/>
  <c r="D47" i="5" s="1"/>
  <c r="G47" i="5" s="1"/>
  <c r="W46" i="5"/>
  <c r="V46" i="5"/>
  <c r="U46" i="5"/>
  <c r="B46" i="5" s="1"/>
  <c r="T46" i="5"/>
  <c r="O46" i="5" s="1"/>
  <c r="S46" i="5"/>
  <c r="P46" i="5"/>
  <c r="F46" i="5"/>
  <c r="D46" i="5" s="1"/>
  <c r="G46" i="5" s="1"/>
  <c r="W45" i="5"/>
  <c r="V45" i="5"/>
  <c r="U45" i="5"/>
  <c r="B45" i="5" s="1"/>
  <c r="T45" i="5"/>
  <c r="O45" i="5" s="1"/>
  <c r="S45" i="5"/>
  <c r="P45" i="5"/>
  <c r="F45" i="5"/>
  <c r="D45" i="5" s="1"/>
  <c r="G45" i="5" s="1"/>
  <c r="W44" i="5"/>
  <c r="V44" i="5"/>
  <c r="U44" i="5"/>
  <c r="B44" i="5" s="1"/>
  <c r="T44" i="5"/>
  <c r="O44" i="5" s="1"/>
  <c r="S44" i="5"/>
  <c r="P44" i="5"/>
  <c r="F44" i="5"/>
  <c r="D44" i="5" s="1"/>
  <c r="G44" i="5" s="1"/>
  <c r="W43" i="5"/>
  <c r="V43" i="5"/>
  <c r="U43" i="5"/>
  <c r="B43" i="5" s="1"/>
  <c r="T43" i="5"/>
  <c r="O43" i="5" s="1"/>
  <c r="S43" i="5"/>
  <c r="P43" i="5"/>
  <c r="F43" i="5"/>
  <c r="D43" i="5" s="1"/>
  <c r="G43" i="5" s="1"/>
  <c r="W42" i="5"/>
  <c r="V42" i="5"/>
  <c r="U42" i="5"/>
  <c r="B42" i="5" s="1"/>
  <c r="T42" i="5"/>
  <c r="O42" i="5" s="1"/>
  <c r="S42" i="5"/>
  <c r="P42" i="5"/>
  <c r="F42" i="5"/>
  <c r="D42" i="5" s="1"/>
  <c r="G42" i="5" s="1"/>
  <c r="W41" i="5"/>
  <c r="V41" i="5"/>
  <c r="U41" i="5"/>
  <c r="B41" i="5" s="1"/>
  <c r="T41" i="5"/>
  <c r="O41" i="5" s="1"/>
  <c r="S41" i="5"/>
  <c r="P41" i="5"/>
  <c r="F41" i="5"/>
  <c r="D41" i="5" s="1"/>
  <c r="G41" i="5" s="1"/>
  <c r="W40" i="5"/>
  <c r="V40" i="5"/>
  <c r="U40" i="5"/>
  <c r="B40" i="5" s="1"/>
  <c r="T40" i="5"/>
  <c r="O40" i="5" s="1"/>
  <c r="S40" i="5"/>
  <c r="P40" i="5"/>
  <c r="F40" i="5"/>
  <c r="D40" i="5" s="1"/>
  <c r="G40" i="5" s="1"/>
  <c r="W39" i="5"/>
  <c r="V39" i="5"/>
  <c r="U39" i="5"/>
  <c r="B39" i="5" s="1"/>
  <c r="T39" i="5"/>
  <c r="O39" i="5" s="1"/>
  <c r="S39" i="5"/>
  <c r="P39" i="5"/>
  <c r="F39" i="5"/>
  <c r="D39" i="5" s="1"/>
  <c r="G39" i="5" s="1"/>
  <c r="W38" i="5"/>
  <c r="V38" i="5"/>
  <c r="U38" i="5"/>
  <c r="B38" i="5" s="1"/>
  <c r="T38" i="5"/>
  <c r="O38" i="5" s="1"/>
  <c r="S38" i="5"/>
  <c r="P38" i="5"/>
  <c r="F38" i="5"/>
  <c r="D38" i="5" s="1"/>
  <c r="G38" i="5" s="1"/>
  <c r="W37" i="5"/>
  <c r="V37" i="5"/>
  <c r="U37" i="5"/>
  <c r="B37" i="5" s="1"/>
  <c r="T37" i="5"/>
  <c r="O37" i="5" s="1"/>
  <c r="S37" i="5"/>
  <c r="P37" i="5"/>
  <c r="F37" i="5"/>
  <c r="D37" i="5" s="1"/>
  <c r="G37" i="5" s="1"/>
  <c r="W36" i="5"/>
  <c r="V36" i="5"/>
  <c r="U36" i="5"/>
  <c r="B36" i="5" s="1"/>
  <c r="T36" i="5"/>
  <c r="O36" i="5" s="1"/>
  <c r="S36" i="5"/>
  <c r="P36" i="5"/>
  <c r="F36" i="5"/>
  <c r="D36" i="5" s="1"/>
  <c r="G36" i="5" s="1"/>
  <c r="W35" i="5"/>
  <c r="V35" i="5"/>
  <c r="U35" i="5"/>
  <c r="B35" i="5" s="1"/>
  <c r="T35" i="5"/>
  <c r="O35" i="5" s="1"/>
  <c r="S35" i="5"/>
  <c r="P35" i="5"/>
  <c r="F35" i="5"/>
  <c r="D35" i="5" s="1"/>
  <c r="G35" i="5" s="1"/>
  <c r="W34" i="5"/>
  <c r="V34" i="5"/>
  <c r="U34" i="5"/>
  <c r="B34" i="5" s="1"/>
  <c r="T34" i="5"/>
  <c r="O34" i="5" s="1"/>
  <c r="S34" i="5"/>
  <c r="P34" i="5"/>
  <c r="F34" i="5"/>
  <c r="D34" i="5" s="1"/>
  <c r="G34" i="5" s="1"/>
  <c r="W33" i="5"/>
  <c r="V33" i="5"/>
  <c r="U33" i="5"/>
  <c r="B33" i="5" s="1"/>
  <c r="T33" i="5"/>
  <c r="O33" i="5" s="1"/>
  <c r="S33" i="5"/>
  <c r="P33" i="5"/>
  <c r="F33" i="5"/>
  <c r="D33" i="5" s="1"/>
  <c r="G33" i="5" s="1"/>
  <c r="W32" i="5"/>
  <c r="V32" i="5"/>
  <c r="U32" i="5"/>
  <c r="B32" i="5" s="1"/>
  <c r="T32" i="5"/>
  <c r="O32" i="5" s="1"/>
  <c r="S32" i="5"/>
  <c r="P32" i="5"/>
  <c r="F32" i="5"/>
  <c r="D32" i="5" s="1"/>
  <c r="G32" i="5" s="1"/>
  <c r="W31" i="5"/>
  <c r="V31" i="5"/>
  <c r="U31" i="5"/>
  <c r="B31" i="5" s="1"/>
  <c r="T31" i="5"/>
  <c r="O31" i="5" s="1"/>
  <c r="S31" i="5"/>
  <c r="P31" i="5"/>
  <c r="F31" i="5"/>
  <c r="D31" i="5" s="1"/>
  <c r="G31" i="5" s="1"/>
  <c r="W30" i="5"/>
  <c r="V30" i="5"/>
  <c r="U30" i="5"/>
  <c r="B30" i="5" s="1"/>
  <c r="T30" i="5"/>
  <c r="O30" i="5" s="1"/>
  <c r="S30" i="5"/>
  <c r="P30" i="5"/>
  <c r="F30" i="5"/>
  <c r="D30" i="5" s="1"/>
  <c r="G30" i="5" s="1"/>
  <c r="W29" i="5"/>
  <c r="V29" i="5"/>
  <c r="U29" i="5"/>
  <c r="B29" i="5" s="1"/>
  <c r="T29" i="5"/>
  <c r="O29" i="5" s="1"/>
  <c r="S29" i="5"/>
  <c r="P29" i="5"/>
  <c r="F29" i="5"/>
  <c r="D29" i="5" s="1"/>
  <c r="G29" i="5" s="1"/>
  <c r="W28" i="5"/>
  <c r="V28" i="5"/>
  <c r="U28" i="5"/>
  <c r="B28" i="5" s="1"/>
  <c r="T28" i="5"/>
  <c r="O28" i="5" s="1"/>
  <c r="S28" i="5"/>
  <c r="P28" i="5"/>
  <c r="F28" i="5"/>
  <c r="D28" i="5" s="1"/>
  <c r="G28" i="5" s="1"/>
  <c r="W27" i="5"/>
  <c r="V27" i="5"/>
  <c r="U27" i="5"/>
  <c r="B27" i="5" s="1"/>
  <c r="T27" i="5"/>
  <c r="O27" i="5" s="1"/>
  <c r="S27" i="5"/>
  <c r="P27" i="5"/>
  <c r="F27" i="5"/>
  <c r="D27" i="5" s="1"/>
  <c r="G27" i="5" s="1"/>
  <c r="W26" i="5"/>
  <c r="V26" i="5"/>
  <c r="U26" i="5"/>
  <c r="B26" i="5" s="1"/>
  <c r="T26" i="5"/>
  <c r="O26" i="5" s="1"/>
  <c r="S26" i="5"/>
  <c r="P26" i="5"/>
  <c r="H26" i="5"/>
  <c r="H38" i="5" s="1"/>
  <c r="H50" i="5" s="1"/>
  <c r="H62" i="5" s="1"/>
  <c r="H74" i="5" s="1"/>
  <c r="H86" i="5" s="1"/>
  <c r="H98" i="5" s="1"/>
  <c r="H110" i="5" s="1"/>
  <c r="F26" i="5"/>
  <c r="D26" i="5" s="1"/>
  <c r="G26" i="5" s="1"/>
  <c r="W25" i="5"/>
  <c r="V25" i="5"/>
  <c r="U25" i="5"/>
  <c r="B25" i="5" s="1"/>
  <c r="T25" i="5"/>
  <c r="O25" i="5" s="1"/>
  <c r="S25" i="5"/>
  <c r="P25" i="5"/>
  <c r="H25" i="5"/>
  <c r="H37" i="5" s="1"/>
  <c r="H49" i="5" s="1"/>
  <c r="H61" i="5" s="1"/>
  <c r="H73" i="5" s="1"/>
  <c r="H85" i="5" s="1"/>
  <c r="H97" i="5" s="1"/>
  <c r="H109" i="5" s="1"/>
  <c r="F25" i="5"/>
  <c r="D25" i="5" s="1"/>
  <c r="G25" i="5" s="1"/>
  <c r="W24" i="5"/>
  <c r="V24" i="5"/>
  <c r="U24" i="5"/>
  <c r="B24" i="5" s="1"/>
  <c r="T24" i="5"/>
  <c r="O24" i="5" s="1"/>
  <c r="S24" i="5"/>
  <c r="P24" i="5"/>
  <c r="H24" i="5"/>
  <c r="H36" i="5" s="1"/>
  <c r="H48" i="5" s="1"/>
  <c r="H60" i="5" s="1"/>
  <c r="H72" i="5" s="1"/>
  <c r="H84" i="5" s="1"/>
  <c r="H96" i="5" s="1"/>
  <c r="H108" i="5" s="1"/>
  <c r="F24" i="5"/>
  <c r="D24" i="5" s="1"/>
  <c r="G24" i="5" s="1"/>
  <c r="W23" i="5"/>
  <c r="V23" i="5"/>
  <c r="U23" i="5"/>
  <c r="B23" i="5" s="1"/>
  <c r="T23" i="5"/>
  <c r="O23" i="5" s="1"/>
  <c r="S23" i="5"/>
  <c r="P23" i="5"/>
  <c r="H23" i="5"/>
  <c r="H35" i="5" s="1"/>
  <c r="H47" i="5" s="1"/>
  <c r="H59" i="5" s="1"/>
  <c r="H71" i="5" s="1"/>
  <c r="H83" i="5" s="1"/>
  <c r="H95" i="5" s="1"/>
  <c r="H107" i="5" s="1"/>
  <c r="F23" i="5"/>
  <c r="D23" i="5" s="1"/>
  <c r="G23" i="5" s="1"/>
  <c r="W22" i="5"/>
  <c r="V22" i="5"/>
  <c r="U22" i="5"/>
  <c r="B22" i="5" s="1"/>
  <c r="T22" i="5"/>
  <c r="O22" i="5" s="1"/>
  <c r="S22" i="5"/>
  <c r="P22" i="5"/>
  <c r="H22" i="5"/>
  <c r="H34" i="5" s="1"/>
  <c r="H46" i="5" s="1"/>
  <c r="H58" i="5" s="1"/>
  <c r="H70" i="5" s="1"/>
  <c r="H82" i="5" s="1"/>
  <c r="H94" i="5" s="1"/>
  <c r="H106" i="5" s="1"/>
  <c r="F22" i="5"/>
  <c r="D22" i="5" s="1"/>
  <c r="G22" i="5" s="1"/>
  <c r="W21" i="5"/>
  <c r="V21" i="5"/>
  <c r="U21" i="5"/>
  <c r="B21" i="5" s="1"/>
  <c r="T21" i="5"/>
  <c r="O21" i="5" s="1"/>
  <c r="S21" i="5"/>
  <c r="P21" i="5"/>
  <c r="H21" i="5"/>
  <c r="H33" i="5" s="1"/>
  <c r="H45" i="5" s="1"/>
  <c r="H57" i="5" s="1"/>
  <c r="H69" i="5" s="1"/>
  <c r="H81" i="5" s="1"/>
  <c r="H93" i="5" s="1"/>
  <c r="H105" i="5" s="1"/>
  <c r="F21" i="5"/>
  <c r="D21" i="5" s="1"/>
  <c r="G21" i="5" s="1"/>
  <c r="W20" i="5"/>
  <c r="V20" i="5"/>
  <c r="U20" i="5"/>
  <c r="B20" i="5" s="1"/>
  <c r="T20" i="5"/>
  <c r="O20" i="5" s="1"/>
  <c r="S20" i="5"/>
  <c r="P20" i="5"/>
  <c r="H20" i="5"/>
  <c r="H32" i="5" s="1"/>
  <c r="H44" i="5" s="1"/>
  <c r="H56" i="5" s="1"/>
  <c r="H68" i="5" s="1"/>
  <c r="H80" i="5" s="1"/>
  <c r="H92" i="5" s="1"/>
  <c r="H104" i="5" s="1"/>
  <c r="F20" i="5"/>
  <c r="D20" i="5" s="1"/>
  <c r="G20" i="5" s="1"/>
  <c r="W19" i="5"/>
  <c r="V19" i="5"/>
  <c r="U19" i="5"/>
  <c r="B19" i="5" s="1"/>
  <c r="T19" i="5"/>
  <c r="O19" i="5" s="1"/>
  <c r="S19" i="5"/>
  <c r="P19" i="5"/>
  <c r="H19" i="5"/>
  <c r="H31" i="5" s="1"/>
  <c r="H43" i="5" s="1"/>
  <c r="H55" i="5" s="1"/>
  <c r="H67" i="5" s="1"/>
  <c r="H79" i="5" s="1"/>
  <c r="H91" i="5" s="1"/>
  <c r="H103" i="5" s="1"/>
  <c r="F19" i="5"/>
  <c r="D19" i="5" s="1"/>
  <c r="G19" i="5" s="1"/>
  <c r="W18" i="5"/>
  <c r="V18" i="5"/>
  <c r="U18" i="5"/>
  <c r="B18" i="5" s="1"/>
  <c r="T18" i="5"/>
  <c r="O18" i="5" s="1"/>
  <c r="S18" i="5"/>
  <c r="P18" i="5"/>
  <c r="H18" i="5"/>
  <c r="H30" i="5" s="1"/>
  <c r="H42" i="5" s="1"/>
  <c r="H54" i="5" s="1"/>
  <c r="H66" i="5" s="1"/>
  <c r="H78" i="5" s="1"/>
  <c r="H90" i="5" s="1"/>
  <c r="H102" i="5" s="1"/>
  <c r="F18" i="5"/>
  <c r="D18" i="5" s="1"/>
  <c r="G18" i="5" s="1"/>
  <c r="W17" i="5"/>
  <c r="V17" i="5"/>
  <c r="U17" i="5"/>
  <c r="B17" i="5" s="1"/>
  <c r="T17" i="5"/>
  <c r="O17" i="5" s="1"/>
  <c r="S17" i="5"/>
  <c r="P17" i="5"/>
  <c r="H17" i="5"/>
  <c r="H29" i="5" s="1"/>
  <c r="H41" i="5" s="1"/>
  <c r="H53" i="5" s="1"/>
  <c r="H65" i="5" s="1"/>
  <c r="H77" i="5" s="1"/>
  <c r="H89" i="5" s="1"/>
  <c r="H101" i="5" s="1"/>
  <c r="F17" i="5"/>
  <c r="W16" i="5"/>
  <c r="V16" i="5"/>
  <c r="U16" i="5"/>
  <c r="B16" i="5" s="1"/>
  <c r="T16" i="5"/>
  <c r="O16" i="5" s="1"/>
  <c r="S16" i="5"/>
  <c r="P16" i="5"/>
  <c r="H16" i="5"/>
  <c r="H28" i="5" s="1"/>
  <c r="H40" i="5" s="1"/>
  <c r="H52" i="5" s="1"/>
  <c r="H64" i="5" s="1"/>
  <c r="H76" i="5" s="1"/>
  <c r="H88" i="5" s="1"/>
  <c r="H100" i="5" s="1"/>
  <c r="F16" i="5"/>
  <c r="D16" i="5" s="1"/>
  <c r="G16" i="5" s="1"/>
  <c r="W15" i="5"/>
  <c r="V15" i="5"/>
  <c r="U15" i="5"/>
  <c r="B15" i="5" s="1"/>
  <c r="T15" i="5"/>
  <c r="O15" i="5" s="1"/>
  <c r="S15" i="5"/>
  <c r="P15" i="5"/>
  <c r="H15" i="5"/>
  <c r="H27" i="5" s="1"/>
  <c r="H39" i="5" s="1"/>
  <c r="H51" i="5" s="1"/>
  <c r="H63" i="5" s="1"/>
  <c r="H75" i="5" s="1"/>
  <c r="H87" i="5" s="1"/>
  <c r="H99" i="5" s="1"/>
  <c r="F15" i="5"/>
  <c r="D15" i="5" s="1"/>
  <c r="G15" i="5" s="1"/>
  <c r="W14" i="5"/>
  <c r="V14" i="5"/>
  <c r="U14" i="5"/>
  <c r="B14" i="5" s="1"/>
  <c r="T14" i="5"/>
  <c r="O14" i="5" s="1"/>
  <c r="S14" i="5"/>
  <c r="P14" i="5"/>
  <c r="W13" i="5"/>
  <c r="V13" i="5"/>
  <c r="U13" i="5"/>
  <c r="B13" i="5" s="1"/>
  <c r="T13" i="5"/>
  <c r="O13" i="5" s="1"/>
  <c r="S13" i="5"/>
  <c r="P13" i="5"/>
  <c r="W12" i="5"/>
  <c r="V12" i="5"/>
  <c r="U12" i="5"/>
  <c r="B12" i="5" s="1"/>
  <c r="T12" i="5"/>
  <c r="O12" i="5" s="1"/>
  <c r="S12" i="5"/>
  <c r="P12" i="5"/>
  <c r="W11" i="5"/>
  <c r="V11" i="5"/>
  <c r="U11" i="5"/>
  <c r="B11" i="5" s="1"/>
  <c r="T11" i="5"/>
  <c r="O11" i="5" s="1"/>
  <c r="S11" i="5"/>
  <c r="P11" i="5"/>
  <c r="W10" i="5"/>
  <c r="V10" i="5"/>
  <c r="U10" i="5"/>
  <c r="B10" i="5" s="1"/>
  <c r="T10" i="5"/>
  <c r="O10" i="5" s="1"/>
  <c r="S10" i="5"/>
  <c r="P10" i="5"/>
  <c r="W9" i="5"/>
  <c r="V9" i="5"/>
  <c r="U9" i="5"/>
  <c r="B9" i="5" s="1"/>
  <c r="T9" i="5"/>
  <c r="O9" i="5" s="1"/>
  <c r="S9" i="5"/>
  <c r="P9" i="5"/>
  <c r="W8" i="5"/>
  <c r="V8" i="5"/>
  <c r="U8" i="5"/>
  <c r="B8" i="5" s="1"/>
  <c r="T8" i="5"/>
  <c r="O8" i="5" s="1"/>
  <c r="S8" i="5"/>
  <c r="P8" i="5"/>
  <c r="W7" i="5"/>
  <c r="V7" i="5"/>
  <c r="U7" i="5"/>
  <c r="B7" i="5" s="1"/>
  <c r="T7" i="5"/>
  <c r="O7" i="5" s="1"/>
  <c r="S7" i="5"/>
  <c r="P7" i="5"/>
  <c r="W6" i="5"/>
  <c r="V6" i="5"/>
  <c r="U6" i="5"/>
  <c r="B6" i="5" s="1"/>
  <c r="T6" i="5"/>
  <c r="O6" i="5" s="1"/>
  <c r="S6" i="5"/>
  <c r="P6" i="5"/>
  <c r="W5" i="5"/>
  <c r="V5" i="5"/>
  <c r="U5" i="5"/>
  <c r="B5" i="5" s="1"/>
  <c r="T5" i="5"/>
  <c r="O5" i="5" s="1"/>
  <c r="S5" i="5"/>
  <c r="P5" i="5"/>
  <c r="W4" i="5"/>
  <c r="V4" i="5"/>
  <c r="U4" i="5"/>
  <c r="B4" i="5" s="1"/>
  <c r="T4" i="5"/>
  <c r="O4" i="5" s="1"/>
  <c r="S4" i="5"/>
  <c r="P4" i="5"/>
  <c r="W3" i="5"/>
  <c r="V3" i="5"/>
  <c r="U3" i="5"/>
  <c r="B3" i="5" s="1"/>
  <c r="T3" i="5"/>
  <c r="O3" i="5" s="1"/>
  <c r="S3" i="5"/>
  <c r="P3" i="5"/>
  <c r="B2" i="5"/>
  <c r="S251" i="3"/>
  <c r="T251" i="3" s="1"/>
  <c r="Q251" i="3"/>
  <c r="R251" i="3" s="1"/>
  <c r="O251" i="3"/>
  <c r="P251" i="3" s="1"/>
  <c r="M251" i="3"/>
  <c r="N251" i="3" s="1"/>
  <c r="K251" i="3"/>
  <c r="L251" i="3" s="1"/>
  <c r="H251" i="3"/>
  <c r="I251" i="3" s="1"/>
  <c r="E251" i="3"/>
  <c r="F251" i="3" s="1"/>
  <c r="B251" i="3"/>
  <c r="C251" i="3" s="1"/>
  <c r="S250" i="3"/>
  <c r="T250" i="3" s="1"/>
  <c r="Q250" i="3"/>
  <c r="R250" i="3" s="1"/>
  <c r="O250" i="3"/>
  <c r="P250" i="3" s="1"/>
  <c r="M250" i="3"/>
  <c r="N250" i="3" s="1"/>
  <c r="K250" i="3"/>
  <c r="L250" i="3" s="1"/>
  <c r="H250" i="3"/>
  <c r="I250" i="3" s="1"/>
  <c r="E250" i="3"/>
  <c r="F250" i="3" s="1"/>
  <c r="B250" i="3"/>
  <c r="C250" i="3" s="1"/>
  <c r="S249" i="3"/>
  <c r="T249" i="3" s="1"/>
  <c r="Q249" i="3"/>
  <c r="R249" i="3" s="1"/>
  <c r="O249" i="3"/>
  <c r="P249" i="3" s="1"/>
  <c r="M249" i="3"/>
  <c r="N249" i="3" s="1"/>
  <c r="K249" i="3"/>
  <c r="L249" i="3" s="1"/>
  <c r="H249" i="3"/>
  <c r="I249" i="3" s="1"/>
  <c r="E249" i="3"/>
  <c r="F249" i="3" s="1"/>
  <c r="B249" i="3"/>
  <c r="C249" i="3" s="1"/>
  <c r="S248" i="3"/>
  <c r="T248" i="3" s="1"/>
  <c r="Q248" i="3"/>
  <c r="R248" i="3" s="1"/>
  <c r="O248" i="3"/>
  <c r="P248" i="3" s="1"/>
  <c r="M248" i="3"/>
  <c r="N248" i="3" s="1"/>
  <c r="K248" i="3"/>
  <c r="L248" i="3" s="1"/>
  <c r="H248" i="3"/>
  <c r="I248" i="3" s="1"/>
  <c r="E248" i="3"/>
  <c r="F248" i="3" s="1"/>
  <c r="B248" i="3"/>
  <c r="C248" i="3" s="1"/>
  <c r="S247" i="3"/>
  <c r="T247" i="3" s="1"/>
  <c r="Q247" i="3"/>
  <c r="R247" i="3" s="1"/>
  <c r="O247" i="3"/>
  <c r="P247" i="3" s="1"/>
  <c r="M247" i="3"/>
  <c r="N247" i="3" s="1"/>
  <c r="K247" i="3"/>
  <c r="L247" i="3" s="1"/>
  <c r="H247" i="3"/>
  <c r="I247" i="3" s="1"/>
  <c r="E247" i="3"/>
  <c r="F247" i="3" s="1"/>
  <c r="B247" i="3"/>
  <c r="C247" i="3" s="1"/>
  <c r="S246" i="3"/>
  <c r="T246" i="3" s="1"/>
  <c r="Q246" i="3"/>
  <c r="R246" i="3" s="1"/>
  <c r="O246" i="3"/>
  <c r="P246" i="3" s="1"/>
  <c r="M246" i="3"/>
  <c r="N246" i="3" s="1"/>
  <c r="K246" i="3"/>
  <c r="L246" i="3" s="1"/>
  <c r="H246" i="3"/>
  <c r="I246" i="3" s="1"/>
  <c r="E246" i="3"/>
  <c r="F246" i="3" s="1"/>
  <c r="B246" i="3"/>
  <c r="C246" i="3" s="1"/>
  <c r="S245" i="3"/>
  <c r="T245" i="3" s="1"/>
  <c r="Q245" i="3"/>
  <c r="R245" i="3" s="1"/>
  <c r="O245" i="3"/>
  <c r="P245" i="3" s="1"/>
  <c r="M245" i="3"/>
  <c r="N245" i="3" s="1"/>
  <c r="K245" i="3"/>
  <c r="L245" i="3" s="1"/>
  <c r="H245" i="3"/>
  <c r="I245" i="3" s="1"/>
  <c r="E245" i="3"/>
  <c r="F245" i="3" s="1"/>
  <c r="B245" i="3"/>
  <c r="C245" i="3" s="1"/>
  <c r="S244" i="3"/>
  <c r="T244" i="3" s="1"/>
  <c r="Q244" i="3"/>
  <c r="R244" i="3" s="1"/>
  <c r="O244" i="3"/>
  <c r="P244" i="3" s="1"/>
  <c r="M244" i="3"/>
  <c r="N244" i="3" s="1"/>
  <c r="K244" i="3"/>
  <c r="L244" i="3" s="1"/>
  <c r="H244" i="3"/>
  <c r="I244" i="3" s="1"/>
  <c r="E244" i="3"/>
  <c r="F244" i="3" s="1"/>
  <c r="B244" i="3"/>
  <c r="C244" i="3" s="1"/>
  <c r="S243" i="3"/>
  <c r="T243" i="3" s="1"/>
  <c r="Q243" i="3"/>
  <c r="R243" i="3" s="1"/>
  <c r="O243" i="3"/>
  <c r="P243" i="3" s="1"/>
  <c r="M243" i="3"/>
  <c r="N243" i="3" s="1"/>
  <c r="K243" i="3"/>
  <c r="L243" i="3" s="1"/>
  <c r="H243" i="3"/>
  <c r="I243" i="3" s="1"/>
  <c r="E243" i="3"/>
  <c r="F243" i="3" s="1"/>
  <c r="B243" i="3"/>
  <c r="C243" i="3" s="1"/>
  <c r="S242" i="3"/>
  <c r="T242" i="3" s="1"/>
  <c r="Q242" i="3"/>
  <c r="R242" i="3" s="1"/>
  <c r="O242" i="3"/>
  <c r="P242" i="3" s="1"/>
  <c r="M242" i="3"/>
  <c r="N242" i="3" s="1"/>
  <c r="K242" i="3"/>
  <c r="L242" i="3" s="1"/>
  <c r="H242" i="3"/>
  <c r="I242" i="3" s="1"/>
  <c r="E242" i="3"/>
  <c r="F242" i="3" s="1"/>
  <c r="B242" i="3"/>
  <c r="C242" i="3" s="1"/>
  <c r="S241" i="3"/>
  <c r="T241" i="3" s="1"/>
  <c r="Q241" i="3"/>
  <c r="R241" i="3" s="1"/>
  <c r="O241" i="3"/>
  <c r="P241" i="3" s="1"/>
  <c r="M241" i="3"/>
  <c r="N241" i="3" s="1"/>
  <c r="K241" i="3"/>
  <c r="L241" i="3" s="1"/>
  <c r="H241" i="3"/>
  <c r="I241" i="3" s="1"/>
  <c r="E241" i="3"/>
  <c r="F241" i="3" s="1"/>
  <c r="B241" i="3"/>
  <c r="C241" i="3" s="1"/>
  <c r="S240" i="3"/>
  <c r="T240" i="3" s="1"/>
  <c r="Q240" i="3"/>
  <c r="R240" i="3" s="1"/>
  <c r="O240" i="3"/>
  <c r="P240" i="3" s="1"/>
  <c r="M240" i="3"/>
  <c r="N240" i="3" s="1"/>
  <c r="K240" i="3"/>
  <c r="L240" i="3" s="1"/>
  <c r="H240" i="3"/>
  <c r="I240" i="3" s="1"/>
  <c r="E240" i="3"/>
  <c r="F240" i="3" s="1"/>
  <c r="B240" i="3"/>
  <c r="C240" i="3" s="1"/>
  <c r="S239" i="3"/>
  <c r="T239" i="3" s="1"/>
  <c r="Q239" i="3"/>
  <c r="R239" i="3" s="1"/>
  <c r="O239" i="3"/>
  <c r="P239" i="3" s="1"/>
  <c r="M239" i="3"/>
  <c r="N239" i="3" s="1"/>
  <c r="K239" i="3"/>
  <c r="L239" i="3" s="1"/>
  <c r="H239" i="3"/>
  <c r="I239" i="3" s="1"/>
  <c r="E239" i="3"/>
  <c r="F239" i="3" s="1"/>
  <c r="B239" i="3"/>
  <c r="C239" i="3" s="1"/>
  <c r="S238" i="3"/>
  <c r="T238" i="3" s="1"/>
  <c r="Q238" i="3"/>
  <c r="R238" i="3" s="1"/>
  <c r="O238" i="3"/>
  <c r="P238" i="3" s="1"/>
  <c r="M238" i="3"/>
  <c r="N238" i="3" s="1"/>
  <c r="K238" i="3"/>
  <c r="L238" i="3" s="1"/>
  <c r="H238" i="3"/>
  <c r="I238" i="3" s="1"/>
  <c r="E238" i="3"/>
  <c r="F238" i="3" s="1"/>
  <c r="B238" i="3"/>
  <c r="C238" i="3" s="1"/>
  <c r="S237" i="3"/>
  <c r="T237" i="3" s="1"/>
  <c r="Q237" i="3"/>
  <c r="R237" i="3" s="1"/>
  <c r="O237" i="3"/>
  <c r="P237" i="3" s="1"/>
  <c r="M237" i="3"/>
  <c r="N237" i="3" s="1"/>
  <c r="K237" i="3"/>
  <c r="L237" i="3" s="1"/>
  <c r="H237" i="3"/>
  <c r="I237" i="3" s="1"/>
  <c r="E237" i="3"/>
  <c r="F237" i="3" s="1"/>
  <c r="B237" i="3"/>
  <c r="C237" i="3" s="1"/>
  <c r="S236" i="3"/>
  <c r="T236" i="3" s="1"/>
  <c r="Q236" i="3"/>
  <c r="R236" i="3" s="1"/>
  <c r="O236" i="3"/>
  <c r="P236" i="3" s="1"/>
  <c r="M236" i="3"/>
  <c r="N236" i="3" s="1"/>
  <c r="K236" i="3"/>
  <c r="L236" i="3" s="1"/>
  <c r="H236" i="3"/>
  <c r="I236" i="3" s="1"/>
  <c r="E236" i="3"/>
  <c r="F236" i="3" s="1"/>
  <c r="B236" i="3"/>
  <c r="C236" i="3" s="1"/>
  <c r="S235" i="3"/>
  <c r="T235" i="3" s="1"/>
  <c r="Q235" i="3"/>
  <c r="R235" i="3" s="1"/>
  <c r="O235" i="3"/>
  <c r="P235" i="3" s="1"/>
  <c r="M235" i="3"/>
  <c r="N235" i="3" s="1"/>
  <c r="K235" i="3"/>
  <c r="L235" i="3" s="1"/>
  <c r="H235" i="3"/>
  <c r="I235" i="3" s="1"/>
  <c r="E235" i="3"/>
  <c r="F235" i="3" s="1"/>
  <c r="B235" i="3"/>
  <c r="C235" i="3" s="1"/>
  <c r="S234" i="3"/>
  <c r="T234" i="3" s="1"/>
  <c r="Q234" i="3"/>
  <c r="R234" i="3" s="1"/>
  <c r="O234" i="3"/>
  <c r="P234" i="3" s="1"/>
  <c r="M234" i="3"/>
  <c r="N234" i="3" s="1"/>
  <c r="K234" i="3"/>
  <c r="L234" i="3" s="1"/>
  <c r="H234" i="3"/>
  <c r="I234" i="3" s="1"/>
  <c r="E234" i="3"/>
  <c r="F234" i="3" s="1"/>
  <c r="B234" i="3"/>
  <c r="C234" i="3" s="1"/>
  <c r="S233" i="3"/>
  <c r="T233" i="3" s="1"/>
  <c r="Q233" i="3"/>
  <c r="R233" i="3" s="1"/>
  <c r="O233" i="3"/>
  <c r="P233" i="3" s="1"/>
  <c r="M233" i="3"/>
  <c r="N233" i="3" s="1"/>
  <c r="K233" i="3"/>
  <c r="L233" i="3" s="1"/>
  <c r="H233" i="3"/>
  <c r="I233" i="3" s="1"/>
  <c r="E233" i="3"/>
  <c r="F233" i="3" s="1"/>
  <c r="B233" i="3"/>
  <c r="C233" i="3" s="1"/>
  <c r="S232" i="3"/>
  <c r="T232" i="3" s="1"/>
  <c r="Q232" i="3"/>
  <c r="R232" i="3" s="1"/>
  <c r="O232" i="3"/>
  <c r="P232" i="3" s="1"/>
  <c r="M232" i="3"/>
  <c r="N232" i="3" s="1"/>
  <c r="K232" i="3"/>
  <c r="L232" i="3" s="1"/>
  <c r="H232" i="3"/>
  <c r="I232" i="3" s="1"/>
  <c r="E232" i="3"/>
  <c r="F232" i="3" s="1"/>
  <c r="B232" i="3"/>
  <c r="C232" i="3" s="1"/>
  <c r="S231" i="3"/>
  <c r="T231" i="3" s="1"/>
  <c r="Q231" i="3"/>
  <c r="R231" i="3" s="1"/>
  <c r="O231" i="3"/>
  <c r="P231" i="3" s="1"/>
  <c r="M231" i="3"/>
  <c r="N231" i="3" s="1"/>
  <c r="K231" i="3"/>
  <c r="L231" i="3" s="1"/>
  <c r="H231" i="3"/>
  <c r="I231" i="3" s="1"/>
  <c r="E231" i="3"/>
  <c r="F231" i="3" s="1"/>
  <c r="B231" i="3"/>
  <c r="C231" i="3" s="1"/>
  <c r="S230" i="3"/>
  <c r="T230" i="3" s="1"/>
  <c r="Q230" i="3"/>
  <c r="R230" i="3" s="1"/>
  <c r="O230" i="3"/>
  <c r="P230" i="3" s="1"/>
  <c r="M230" i="3"/>
  <c r="N230" i="3" s="1"/>
  <c r="K230" i="3"/>
  <c r="L230" i="3" s="1"/>
  <c r="H230" i="3"/>
  <c r="I230" i="3" s="1"/>
  <c r="E230" i="3"/>
  <c r="F230" i="3" s="1"/>
  <c r="B230" i="3"/>
  <c r="C230" i="3" s="1"/>
  <c r="S229" i="3"/>
  <c r="T229" i="3" s="1"/>
  <c r="Q229" i="3"/>
  <c r="R229" i="3" s="1"/>
  <c r="O229" i="3"/>
  <c r="P229" i="3" s="1"/>
  <c r="M229" i="3"/>
  <c r="N229" i="3" s="1"/>
  <c r="K229" i="3"/>
  <c r="L229" i="3" s="1"/>
  <c r="H229" i="3"/>
  <c r="I229" i="3" s="1"/>
  <c r="E229" i="3"/>
  <c r="F229" i="3" s="1"/>
  <c r="B229" i="3"/>
  <c r="C229" i="3" s="1"/>
  <c r="S228" i="3"/>
  <c r="T228" i="3" s="1"/>
  <c r="Q228" i="3"/>
  <c r="R228" i="3" s="1"/>
  <c r="O228" i="3"/>
  <c r="P228" i="3" s="1"/>
  <c r="M228" i="3"/>
  <c r="N228" i="3" s="1"/>
  <c r="K228" i="3"/>
  <c r="L228" i="3" s="1"/>
  <c r="H228" i="3"/>
  <c r="I228" i="3" s="1"/>
  <c r="E228" i="3"/>
  <c r="F228" i="3" s="1"/>
  <c r="B228" i="3"/>
  <c r="C228" i="3" s="1"/>
  <c r="S227" i="3"/>
  <c r="T227" i="3" s="1"/>
  <c r="Q227" i="3"/>
  <c r="R227" i="3" s="1"/>
  <c r="O227" i="3"/>
  <c r="P227" i="3" s="1"/>
  <c r="M227" i="3"/>
  <c r="N227" i="3" s="1"/>
  <c r="K227" i="3"/>
  <c r="L227" i="3" s="1"/>
  <c r="H227" i="3"/>
  <c r="I227" i="3" s="1"/>
  <c r="E227" i="3"/>
  <c r="F227" i="3" s="1"/>
  <c r="B227" i="3"/>
  <c r="C227" i="3" s="1"/>
  <c r="S226" i="3"/>
  <c r="T226" i="3" s="1"/>
  <c r="Q226" i="3"/>
  <c r="R226" i="3" s="1"/>
  <c r="O226" i="3"/>
  <c r="P226" i="3" s="1"/>
  <c r="M226" i="3"/>
  <c r="N226" i="3" s="1"/>
  <c r="K226" i="3"/>
  <c r="L226" i="3" s="1"/>
  <c r="H226" i="3"/>
  <c r="I226" i="3" s="1"/>
  <c r="E226" i="3"/>
  <c r="F226" i="3" s="1"/>
  <c r="B226" i="3"/>
  <c r="C226" i="3" s="1"/>
  <c r="S225" i="3"/>
  <c r="T225" i="3" s="1"/>
  <c r="Q225" i="3"/>
  <c r="R225" i="3" s="1"/>
  <c r="O225" i="3"/>
  <c r="P225" i="3" s="1"/>
  <c r="M225" i="3"/>
  <c r="N225" i="3" s="1"/>
  <c r="K225" i="3"/>
  <c r="L225" i="3" s="1"/>
  <c r="H225" i="3"/>
  <c r="I225" i="3" s="1"/>
  <c r="E225" i="3"/>
  <c r="F225" i="3" s="1"/>
  <c r="B225" i="3"/>
  <c r="C225" i="3" s="1"/>
  <c r="S224" i="3"/>
  <c r="T224" i="3" s="1"/>
  <c r="Q224" i="3"/>
  <c r="R224" i="3" s="1"/>
  <c r="O224" i="3"/>
  <c r="P224" i="3" s="1"/>
  <c r="M224" i="3"/>
  <c r="N224" i="3" s="1"/>
  <c r="K224" i="3"/>
  <c r="L224" i="3" s="1"/>
  <c r="H224" i="3"/>
  <c r="I224" i="3" s="1"/>
  <c r="E224" i="3"/>
  <c r="F224" i="3" s="1"/>
  <c r="B224" i="3"/>
  <c r="C224" i="3" s="1"/>
  <c r="S223" i="3"/>
  <c r="T223" i="3" s="1"/>
  <c r="Q223" i="3"/>
  <c r="R223" i="3" s="1"/>
  <c r="O223" i="3"/>
  <c r="P223" i="3" s="1"/>
  <c r="M223" i="3"/>
  <c r="N223" i="3" s="1"/>
  <c r="K223" i="3"/>
  <c r="L223" i="3" s="1"/>
  <c r="H223" i="3"/>
  <c r="I223" i="3" s="1"/>
  <c r="E223" i="3"/>
  <c r="F223" i="3" s="1"/>
  <c r="B223" i="3"/>
  <c r="C223" i="3" s="1"/>
  <c r="S222" i="3"/>
  <c r="T222" i="3" s="1"/>
  <c r="Q222" i="3"/>
  <c r="R222" i="3" s="1"/>
  <c r="O222" i="3"/>
  <c r="P222" i="3" s="1"/>
  <c r="M222" i="3"/>
  <c r="N222" i="3" s="1"/>
  <c r="K222" i="3"/>
  <c r="L222" i="3" s="1"/>
  <c r="H222" i="3"/>
  <c r="I222" i="3" s="1"/>
  <c r="E222" i="3"/>
  <c r="F222" i="3" s="1"/>
  <c r="B222" i="3"/>
  <c r="C222" i="3" s="1"/>
  <c r="S221" i="3"/>
  <c r="T221" i="3" s="1"/>
  <c r="Q221" i="3"/>
  <c r="R221" i="3" s="1"/>
  <c r="O221" i="3"/>
  <c r="P221" i="3" s="1"/>
  <c r="M221" i="3"/>
  <c r="N221" i="3" s="1"/>
  <c r="K221" i="3"/>
  <c r="L221" i="3" s="1"/>
  <c r="H221" i="3"/>
  <c r="I221" i="3" s="1"/>
  <c r="E221" i="3"/>
  <c r="F221" i="3" s="1"/>
  <c r="B221" i="3"/>
  <c r="C221" i="3" s="1"/>
  <c r="S220" i="3"/>
  <c r="T220" i="3" s="1"/>
  <c r="Q220" i="3"/>
  <c r="R220" i="3" s="1"/>
  <c r="O220" i="3"/>
  <c r="P220" i="3" s="1"/>
  <c r="M220" i="3"/>
  <c r="N220" i="3" s="1"/>
  <c r="K220" i="3"/>
  <c r="L220" i="3" s="1"/>
  <c r="H220" i="3"/>
  <c r="I220" i="3" s="1"/>
  <c r="E220" i="3"/>
  <c r="F220" i="3" s="1"/>
  <c r="B220" i="3"/>
  <c r="C220" i="3" s="1"/>
  <c r="S219" i="3"/>
  <c r="T219" i="3" s="1"/>
  <c r="Q219" i="3"/>
  <c r="R219" i="3" s="1"/>
  <c r="O219" i="3"/>
  <c r="P219" i="3" s="1"/>
  <c r="M219" i="3"/>
  <c r="N219" i="3" s="1"/>
  <c r="K219" i="3"/>
  <c r="L219" i="3" s="1"/>
  <c r="H219" i="3"/>
  <c r="I219" i="3" s="1"/>
  <c r="E219" i="3"/>
  <c r="F219" i="3" s="1"/>
  <c r="B219" i="3"/>
  <c r="C219" i="3" s="1"/>
  <c r="S218" i="3"/>
  <c r="T218" i="3" s="1"/>
  <c r="Q218" i="3"/>
  <c r="R218" i="3" s="1"/>
  <c r="O218" i="3"/>
  <c r="P218" i="3" s="1"/>
  <c r="M218" i="3"/>
  <c r="N218" i="3" s="1"/>
  <c r="K218" i="3"/>
  <c r="L218" i="3" s="1"/>
  <c r="H218" i="3"/>
  <c r="I218" i="3" s="1"/>
  <c r="E218" i="3"/>
  <c r="F218" i="3" s="1"/>
  <c r="B218" i="3"/>
  <c r="C218" i="3" s="1"/>
  <c r="S217" i="3"/>
  <c r="T217" i="3" s="1"/>
  <c r="Q217" i="3"/>
  <c r="R217" i="3" s="1"/>
  <c r="O217" i="3"/>
  <c r="P217" i="3" s="1"/>
  <c r="M217" i="3"/>
  <c r="N217" i="3" s="1"/>
  <c r="K217" i="3"/>
  <c r="L217" i="3" s="1"/>
  <c r="H217" i="3"/>
  <c r="I217" i="3" s="1"/>
  <c r="E217" i="3"/>
  <c r="F217" i="3" s="1"/>
  <c r="B217" i="3"/>
  <c r="C217" i="3" s="1"/>
  <c r="S216" i="3"/>
  <c r="T216" i="3" s="1"/>
  <c r="Q216" i="3"/>
  <c r="R216" i="3" s="1"/>
  <c r="O216" i="3"/>
  <c r="P216" i="3" s="1"/>
  <c r="M216" i="3"/>
  <c r="N216" i="3" s="1"/>
  <c r="K216" i="3"/>
  <c r="L216" i="3" s="1"/>
  <c r="H216" i="3"/>
  <c r="I216" i="3" s="1"/>
  <c r="E216" i="3"/>
  <c r="F216" i="3" s="1"/>
  <c r="B216" i="3"/>
  <c r="C216" i="3" s="1"/>
  <c r="S215" i="3"/>
  <c r="T215" i="3" s="1"/>
  <c r="Q215" i="3"/>
  <c r="R215" i="3" s="1"/>
  <c r="O215" i="3"/>
  <c r="P215" i="3" s="1"/>
  <c r="M215" i="3"/>
  <c r="N215" i="3" s="1"/>
  <c r="K215" i="3"/>
  <c r="L215" i="3" s="1"/>
  <c r="H215" i="3"/>
  <c r="I215" i="3" s="1"/>
  <c r="E215" i="3"/>
  <c r="F215" i="3" s="1"/>
  <c r="B215" i="3"/>
  <c r="C215" i="3" s="1"/>
  <c r="S214" i="3"/>
  <c r="T214" i="3" s="1"/>
  <c r="Q214" i="3"/>
  <c r="R214" i="3" s="1"/>
  <c r="O214" i="3"/>
  <c r="P214" i="3" s="1"/>
  <c r="M214" i="3"/>
  <c r="N214" i="3" s="1"/>
  <c r="K214" i="3"/>
  <c r="L214" i="3" s="1"/>
  <c r="H214" i="3"/>
  <c r="I214" i="3" s="1"/>
  <c r="E214" i="3"/>
  <c r="F214" i="3" s="1"/>
  <c r="B214" i="3"/>
  <c r="C214" i="3" s="1"/>
  <c r="S213" i="3"/>
  <c r="T213" i="3" s="1"/>
  <c r="Q213" i="3"/>
  <c r="R213" i="3" s="1"/>
  <c r="O213" i="3"/>
  <c r="P213" i="3" s="1"/>
  <c r="M213" i="3"/>
  <c r="N213" i="3" s="1"/>
  <c r="K213" i="3"/>
  <c r="L213" i="3" s="1"/>
  <c r="H213" i="3"/>
  <c r="I213" i="3" s="1"/>
  <c r="E213" i="3"/>
  <c r="F213" i="3" s="1"/>
  <c r="B213" i="3"/>
  <c r="C213" i="3" s="1"/>
  <c r="S212" i="3"/>
  <c r="T212" i="3" s="1"/>
  <c r="Q212" i="3"/>
  <c r="R212" i="3" s="1"/>
  <c r="O212" i="3"/>
  <c r="P212" i="3" s="1"/>
  <c r="M212" i="3"/>
  <c r="N212" i="3" s="1"/>
  <c r="K212" i="3"/>
  <c r="L212" i="3" s="1"/>
  <c r="H212" i="3"/>
  <c r="I212" i="3" s="1"/>
  <c r="E212" i="3"/>
  <c r="F212" i="3" s="1"/>
  <c r="B212" i="3"/>
  <c r="C212" i="3" s="1"/>
  <c r="S211" i="3"/>
  <c r="T211" i="3" s="1"/>
  <c r="Q211" i="3"/>
  <c r="R211" i="3" s="1"/>
  <c r="O211" i="3"/>
  <c r="P211" i="3" s="1"/>
  <c r="M211" i="3"/>
  <c r="N211" i="3" s="1"/>
  <c r="K211" i="3"/>
  <c r="L211" i="3" s="1"/>
  <c r="H211" i="3"/>
  <c r="I211" i="3" s="1"/>
  <c r="E211" i="3"/>
  <c r="F211" i="3" s="1"/>
  <c r="B211" i="3"/>
  <c r="C211" i="3" s="1"/>
  <c r="S210" i="3"/>
  <c r="T210" i="3" s="1"/>
  <c r="Q210" i="3"/>
  <c r="R210" i="3" s="1"/>
  <c r="O210" i="3"/>
  <c r="P210" i="3" s="1"/>
  <c r="M210" i="3"/>
  <c r="N210" i="3" s="1"/>
  <c r="K210" i="3"/>
  <c r="L210" i="3" s="1"/>
  <c r="H210" i="3"/>
  <c r="I210" i="3" s="1"/>
  <c r="E210" i="3"/>
  <c r="F210" i="3" s="1"/>
  <c r="B210" i="3"/>
  <c r="C210" i="3" s="1"/>
  <c r="S209" i="3"/>
  <c r="T209" i="3" s="1"/>
  <c r="Q209" i="3"/>
  <c r="R209" i="3" s="1"/>
  <c r="O209" i="3"/>
  <c r="P209" i="3" s="1"/>
  <c r="M209" i="3"/>
  <c r="N209" i="3" s="1"/>
  <c r="K209" i="3"/>
  <c r="L209" i="3" s="1"/>
  <c r="H209" i="3"/>
  <c r="I209" i="3" s="1"/>
  <c r="E209" i="3"/>
  <c r="F209" i="3" s="1"/>
  <c r="B209" i="3"/>
  <c r="C209" i="3" s="1"/>
  <c r="S208" i="3"/>
  <c r="T208" i="3" s="1"/>
  <c r="Q208" i="3"/>
  <c r="R208" i="3" s="1"/>
  <c r="O208" i="3"/>
  <c r="P208" i="3" s="1"/>
  <c r="M208" i="3"/>
  <c r="N208" i="3" s="1"/>
  <c r="K208" i="3"/>
  <c r="L208" i="3" s="1"/>
  <c r="H208" i="3"/>
  <c r="I208" i="3" s="1"/>
  <c r="E208" i="3"/>
  <c r="F208" i="3" s="1"/>
  <c r="B208" i="3"/>
  <c r="C208" i="3" s="1"/>
  <c r="S207" i="3"/>
  <c r="T207" i="3" s="1"/>
  <c r="Q207" i="3"/>
  <c r="R207" i="3" s="1"/>
  <c r="O207" i="3"/>
  <c r="P207" i="3" s="1"/>
  <c r="M207" i="3"/>
  <c r="N207" i="3" s="1"/>
  <c r="K207" i="3"/>
  <c r="L207" i="3" s="1"/>
  <c r="H207" i="3"/>
  <c r="I207" i="3" s="1"/>
  <c r="E207" i="3"/>
  <c r="F207" i="3" s="1"/>
  <c r="B207" i="3"/>
  <c r="C207" i="3" s="1"/>
  <c r="S206" i="3"/>
  <c r="T206" i="3" s="1"/>
  <c r="Q206" i="3"/>
  <c r="R206" i="3" s="1"/>
  <c r="O206" i="3"/>
  <c r="P206" i="3" s="1"/>
  <c r="M206" i="3"/>
  <c r="N206" i="3" s="1"/>
  <c r="K206" i="3"/>
  <c r="L206" i="3" s="1"/>
  <c r="H206" i="3"/>
  <c r="I206" i="3" s="1"/>
  <c r="E206" i="3"/>
  <c r="F206" i="3" s="1"/>
  <c r="B206" i="3"/>
  <c r="C206" i="3" s="1"/>
  <c r="S205" i="3"/>
  <c r="T205" i="3" s="1"/>
  <c r="Q205" i="3"/>
  <c r="R205" i="3" s="1"/>
  <c r="O205" i="3"/>
  <c r="P205" i="3" s="1"/>
  <c r="M205" i="3"/>
  <c r="N205" i="3" s="1"/>
  <c r="K205" i="3"/>
  <c r="L205" i="3" s="1"/>
  <c r="H205" i="3"/>
  <c r="I205" i="3" s="1"/>
  <c r="E205" i="3"/>
  <c r="F205" i="3" s="1"/>
  <c r="B205" i="3"/>
  <c r="C205" i="3" s="1"/>
  <c r="S204" i="3"/>
  <c r="T204" i="3" s="1"/>
  <c r="Q204" i="3"/>
  <c r="R204" i="3" s="1"/>
  <c r="O204" i="3"/>
  <c r="P204" i="3" s="1"/>
  <c r="M204" i="3"/>
  <c r="N204" i="3" s="1"/>
  <c r="K204" i="3"/>
  <c r="L204" i="3" s="1"/>
  <c r="H204" i="3"/>
  <c r="I204" i="3" s="1"/>
  <c r="E204" i="3"/>
  <c r="F204" i="3" s="1"/>
  <c r="B204" i="3"/>
  <c r="C204" i="3" s="1"/>
  <c r="S203" i="3"/>
  <c r="T203" i="3" s="1"/>
  <c r="Q203" i="3"/>
  <c r="R203" i="3" s="1"/>
  <c r="O203" i="3"/>
  <c r="P203" i="3" s="1"/>
  <c r="M203" i="3"/>
  <c r="N203" i="3" s="1"/>
  <c r="K203" i="3"/>
  <c r="L203" i="3" s="1"/>
  <c r="H203" i="3"/>
  <c r="I203" i="3" s="1"/>
  <c r="E203" i="3"/>
  <c r="F203" i="3" s="1"/>
  <c r="B203" i="3"/>
  <c r="C203" i="3" s="1"/>
  <c r="S202" i="3"/>
  <c r="T202" i="3" s="1"/>
  <c r="Q202" i="3"/>
  <c r="R202" i="3" s="1"/>
  <c r="O202" i="3"/>
  <c r="P202" i="3" s="1"/>
  <c r="M202" i="3"/>
  <c r="N202" i="3" s="1"/>
  <c r="K202" i="3"/>
  <c r="L202" i="3" s="1"/>
  <c r="H202" i="3"/>
  <c r="I202" i="3" s="1"/>
  <c r="E202" i="3"/>
  <c r="F202" i="3" s="1"/>
  <c r="B202" i="3"/>
  <c r="C202" i="3" s="1"/>
  <c r="S201" i="3"/>
  <c r="T201" i="3" s="1"/>
  <c r="Q201" i="3"/>
  <c r="R201" i="3" s="1"/>
  <c r="O201" i="3"/>
  <c r="P201" i="3" s="1"/>
  <c r="M201" i="3"/>
  <c r="N201" i="3" s="1"/>
  <c r="K201" i="3"/>
  <c r="L201" i="3" s="1"/>
  <c r="H201" i="3"/>
  <c r="I201" i="3" s="1"/>
  <c r="E201" i="3"/>
  <c r="F201" i="3" s="1"/>
  <c r="B201" i="3"/>
  <c r="C201" i="3" s="1"/>
  <c r="S200" i="3"/>
  <c r="T200" i="3" s="1"/>
  <c r="Q200" i="3"/>
  <c r="R200" i="3" s="1"/>
  <c r="O200" i="3"/>
  <c r="P200" i="3" s="1"/>
  <c r="M200" i="3"/>
  <c r="N200" i="3" s="1"/>
  <c r="K200" i="3"/>
  <c r="L200" i="3" s="1"/>
  <c r="H200" i="3"/>
  <c r="I200" i="3" s="1"/>
  <c r="E200" i="3"/>
  <c r="F200" i="3" s="1"/>
  <c r="B200" i="3"/>
  <c r="C200" i="3" s="1"/>
  <c r="S199" i="3"/>
  <c r="T199" i="3" s="1"/>
  <c r="Q199" i="3"/>
  <c r="R199" i="3" s="1"/>
  <c r="O199" i="3"/>
  <c r="P199" i="3" s="1"/>
  <c r="M199" i="3"/>
  <c r="N199" i="3" s="1"/>
  <c r="K199" i="3"/>
  <c r="L199" i="3" s="1"/>
  <c r="H199" i="3"/>
  <c r="I199" i="3" s="1"/>
  <c r="E199" i="3"/>
  <c r="F199" i="3" s="1"/>
  <c r="B199" i="3"/>
  <c r="C199" i="3" s="1"/>
  <c r="S198" i="3"/>
  <c r="T198" i="3" s="1"/>
  <c r="Q198" i="3"/>
  <c r="R198" i="3" s="1"/>
  <c r="O198" i="3"/>
  <c r="P198" i="3" s="1"/>
  <c r="M198" i="3"/>
  <c r="N198" i="3" s="1"/>
  <c r="K198" i="3"/>
  <c r="L198" i="3" s="1"/>
  <c r="H198" i="3"/>
  <c r="I198" i="3" s="1"/>
  <c r="E198" i="3"/>
  <c r="F198" i="3" s="1"/>
  <c r="B198" i="3"/>
  <c r="C198" i="3" s="1"/>
  <c r="S197" i="3"/>
  <c r="T197" i="3" s="1"/>
  <c r="Q197" i="3"/>
  <c r="R197" i="3" s="1"/>
  <c r="O197" i="3"/>
  <c r="P197" i="3" s="1"/>
  <c r="M197" i="3"/>
  <c r="N197" i="3" s="1"/>
  <c r="K197" i="3"/>
  <c r="L197" i="3" s="1"/>
  <c r="H197" i="3"/>
  <c r="I197" i="3" s="1"/>
  <c r="E197" i="3"/>
  <c r="F197" i="3" s="1"/>
  <c r="B197" i="3"/>
  <c r="C197" i="3" s="1"/>
  <c r="S196" i="3"/>
  <c r="T196" i="3" s="1"/>
  <c r="Q196" i="3"/>
  <c r="R196" i="3" s="1"/>
  <c r="O196" i="3"/>
  <c r="P196" i="3" s="1"/>
  <c r="M196" i="3"/>
  <c r="N196" i="3" s="1"/>
  <c r="K196" i="3"/>
  <c r="L196" i="3" s="1"/>
  <c r="H196" i="3"/>
  <c r="I196" i="3" s="1"/>
  <c r="E196" i="3"/>
  <c r="F196" i="3" s="1"/>
  <c r="B196" i="3"/>
  <c r="C196" i="3" s="1"/>
  <c r="S195" i="3"/>
  <c r="T195" i="3" s="1"/>
  <c r="Q195" i="3"/>
  <c r="R195" i="3" s="1"/>
  <c r="O195" i="3"/>
  <c r="P195" i="3" s="1"/>
  <c r="M195" i="3"/>
  <c r="N195" i="3" s="1"/>
  <c r="K195" i="3"/>
  <c r="L195" i="3" s="1"/>
  <c r="H195" i="3"/>
  <c r="I195" i="3" s="1"/>
  <c r="E195" i="3"/>
  <c r="F195" i="3" s="1"/>
  <c r="B195" i="3"/>
  <c r="C195" i="3" s="1"/>
  <c r="S194" i="3"/>
  <c r="T194" i="3" s="1"/>
  <c r="Q194" i="3"/>
  <c r="R194" i="3" s="1"/>
  <c r="O194" i="3"/>
  <c r="P194" i="3" s="1"/>
  <c r="M194" i="3"/>
  <c r="N194" i="3" s="1"/>
  <c r="K194" i="3"/>
  <c r="L194" i="3" s="1"/>
  <c r="H194" i="3"/>
  <c r="I194" i="3" s="1"/>
  <c r="E194" i="3"/>
  <c r="F194" i="3" s="1"/>
  <c r="B194" i="3"/>
  <c r="C194" i="3" s="1"/>
  <c r="S193" i="3"/>
  <c r="T193" i="3" s="1"/>
  <c r="Q193" i="3"/>
  <c r="R193" i="3" s="1"/>
  <c r="O193" i="3"/>
  <c r="P193" i="3" s="1"/>
  <c r="M193" i="3"/>
  <c r="N193" i="3" s="1"/>
  <c r="K193" i="3"/>
  <c r="L193" i="3" s="1"/>
  <c r="H193" i="3"/>
  <c r="I193" i="3" s="1"/>
  <c r="E193" i="3"/>
  <c r="F193" i="3" s="1"/>
  <c r="B193" i="3"/>
  <c r="C193" i="3" s="1"/>
  <c r="S192" i="3"/>
  <c r="T192" i="3" s="1"/>
  <c r="Q192" i="3"/>
  <c r="R192" i="3" s="1"/>
  <c r="O192" i="3"/>
  <c r="P192" i="3" s="1"/>
  <c r="M192" i="3"/>
  <c r="N192" i="3" s="1"/>
  <c r="K192" i="3"/>
  <c r="L192" i="3" s="1"/>
  <c r="H192" i="3"/>
  <c r="I192" i="3" s="1"/>
  <c r="E192" i="3"/>
  <c r="F192" i="3" s="1"/>
  <c r="B192" i="3"/>
  <c r="C192" i="3" s="1"/>
  <c r="S191" i="3"/>
  <c r="T191" i="3" s="1"/>
  <c r="Q191" i="3"/>
  <c r="R191" i="3" s="1"/>
  <c r="O191" i="3"/>
  <c r="P191" i="3" s="1"/>
  <c r="M191" i="3"/>
  <c r="N191" i="3" s="1"/>
  <c r="K191" i="3"/>
  <c r="L191" i="3" s="1"/>
  <c r="H191" i="3"/>
  <c r="I191" i="3" s="1"/>
  <c r="E191" i="3"/>
  <c r="F191" i="3" s="1"/>
  <c r="B191" i="3"/>
  <c r="C191" i="3" s="1"/>
  <c r="S190" i="3"/>
  <c r="T190" i="3" s="1"/>
  <c r="Q190" i="3"/>
  <c r="R190" i="3" s="1"/>
  <c r="O190" i="3"/>
  <c r="P190" i="3" s="1"/>
  <c r="M190" i="3"/>
  <c r="N190" i="3" s="1"/>
  <c r="K190" i="3"/>
  <c r="L190" i="3" s="1"/>
  <c r="H190" i="3"/>
  <c r="I190" i="3" s="1"/>
  <c r="E190" i="3"/>
  <c r="F190" i="3" s="1"/>
  <c r="B190" i="3"/>
  <c r="C190" i="3" s="1"/>
  <c r="S189" i="3"/>
  <c r="T189" i="3" s="1"/>
  <c r="Q189" i="3"/>
  <c r="R189" i="3" s="1"/>
  <c r="O189" i="3"/>
  <c r="P189" i="3" s="1"/>
  <c r="M189" i="3"/>
  <c r="N189" i="3" s="1"/>
  <c r="K189" i="3"/>
  <c r="L189" i="3" s="1"/>
  <c r="H189" i="3"/>
  <c r="I189" i="3" s="1"/>
  <c r="E189" i="3"/>
  <c r="F189" i="3" s="1"/>
  <c r="B189" i="3"/>
  <c r="C189" i="3" s="1"/>
  <c r="S188" i="3"/>
  <c r="T188" i="3" s="1"/>
  <c r="Q188" i="3"/>
  <c r="R188" i="3" s="1"/>
  <c r="O188" i="3"/>
  <c r="P188" i="3" s="1"/>
  <c r="M188" i="3"/>
  <c r="N188" i="3" s="1"/>
  <c r="K188" i="3"/>
  <c r="L188" i="3" s="1"/>
  <c r="H188" i="3"/>
  <c r="I188" i="3" s="1"/>
  <c r="E188" i="3"/>
  <c r="F188" i="3" s="1"/>
  <c r="B188" i="3"/>
  <c r="C188" i="3" s="1"/>
  <c r="S187" i="3"/>
  <c r="T187" i="3" s="1"/>
  <c r="Q187" i="3"/>
  <c r="R187" i="3" s="1"/>
  <c r="O187" i="3"/>
  <c r="P187" i="3" s="1"/>
  <c r="M187" i="3"/>
  <c r="N187" i="3" s="1"/>
  <c r="K187" i="3"/>
  <c r="L187" i="3" s="1"/>
  <c r="H187" i="3"/>
  <c r="I187" i="3" s="1"/>
  <c r="E187" i="3"/>
  <c r="F187" i="3" s="1"/>
  <c r="B187" i="3"/>
  <c r="C187" i="3" s="1"/>
  <c r="S186" i="3"/>
  <c r="T186" i="3" s="1"/>
  <c r="Q186" i="3"/>
  <c r="R186" i="3" s="1"/>
  <c r="O186" i="3"/>
  <c r="P186" i="3" s="1"/>
  <c r="M186" i="3"/>
  <c r="N186" i="3" s="1"/>
  <c r="K186" i="3"/>
  <c r="L186" i="3" s="1"/>
  <c r="H186" i="3"/>
  <c r="I186" i="3" s="1"/>
  <c r="E186" i="3"/>
  <c r="F186" i="3" s="1"/>
  <c r="B186" i="3"/>
  <c r="C186" i="3" s="1"/>
  <c r="S185" i="3"/>
  <c r="T185" i="3" s="1"/>
  <c r="Q185" i="3"/>
  <c r="R185" i="3" s="1"/>
  <c r="O185" i="3"/>
  <c r="P185" i="3" s="1"/>
  <c r="M185" i="3"/>
  <c r="N185" i="3" s="1"/>
  <c r="K185" i="3"/>
  <c r="L185" i="3" s="1"/>
  <c r="H185" i="3"/>
  <c r="I185" i="3" s="1"/>
  <c r="E185" i="3"/>
  <c r="F185" i="3" s="1"/>
  <c r="B185" i="3"/>
  <c r="C185" i="3" s="1"/>
  <c r="S184" i="3"/>
  <c r="T184" i="3" s="1"/>
  <c r="Q184" i="3"/>
  <c r="R184" i="3" s="1"/>
  <c r="O184" i="3"/>
  <c r="P184" i="3" s="1"/>
  <c r="M184" i="3"/>
  <c r="N184" i="3" s="1"/>
  <c r="K184" i="3"/>
  <c r="L184" i="3" s="1"/>
  <c r="H184" i="3"/>
  <c r="I184" i="3" s="1"/>
  <c r="E184" i="3"/>
  <c r="F184" i="3" s="1"/>
  <c r="B184" i="3"/>
  <c r="C184" i="3" s="1"/>
  <c r="S183" i="3"/>
  <c r="T183" i="3" s="1"/>
  <c r="Q183" i="3"/>
  <c r="R183" i="3" s="1"/>
  <c r="O183" i="3"/>
  <c r="P183" i="3" s="1"/>
  <c r="M183" i="3"/>
  <c r="N183" i="3" s="1"/>
  <c r="K183" i="3"/>
  <c r="L183" i="3" s="1"/>
  <c r="H183" i="3"/>
  <c r="I183" i="3" s="1"/>
  <c r="E183" i="3"/>
  <c r="F183" i="3" s="1"/>
  <c r="B183" i="3"/>
  <c r="C183" i="3" s="1"/>
  <c r="S182" i="3"/>
  <c r="T182" i="3" s="1"/>
  <c r="Q182" i="3"/>
  <c r="R182" i="3" s="1"/>
  <c r="O182" i="3"/>
  <c r="P182" i="3" s="1"/>
  <c r="M182" i="3"/>
  <c r="N182" i="3" s="1"/>
  <c r="K182" i="3"/>
  <c r="L182" i="3" s="1"/>
  <c r="H182" i="3"/>
  <c r="I182" i="3" s="1"/>
  <c r="E182" i="3"/>
  <c r="F182" i="3" s="1"/>
  <c r="B182" i="3"/>
  <c r="C182" i="3" s="1"/>
  <c r="S181" i="3"/>
  <c r="T181" i="3" s="1"/>
  <c r="Q181" i="3"/>
  <c r="R181" i="3" s="1"/>
  <c r="O181" i="3"/>
  <c r="P181" i="3" s="1"/>
  <c r="M181" i="3"/>
  <c r="N181" i="3" s="1"/>
  <c r="K181" i="3"/>
  <c r="L181" i="3" s="1"/>
  <c r="H181" i="3"/>
  <c r="I181" i="3" s="1"/>
  <c r="E181" i="3"/>
  <c r="F181" i="3" s="1"/>
  <c r="B181" i="3"/>
  <c r="C181" i="3" s="1"/>
  <c r="S180" i="3"/>
  <c r="T180" i="3" s="1"/>
  <c r="Q180" i="3"/>
  <c r="R180" i="3" s="1"/>
  <c r="O180" i="3"/>
  <c r="P180" i="3" s="1"/>
  <c r="M180" i="3"/>
  <c r="N180" i="3" s="1"/>
  <c r="K180" i="3"/>
  <c r="L180" i="3" s="1"/>
  <c r="H180" i="3"/>
  <c r="I180" i="3" s="1"/>
  <c r="E180" i="3"/>
  <c r="F180" i="3" s="1"/>
  <c r="B180" i="3"/>
  <c r="C180" i="3" s="1"/>
  <c r="S179" i="3"/>
  <c r="T179" i="3" s="1"/>
  <c r="Q179" i="3"/>
  <c r="R179" i="3" s="1"/>
  <c r="O179" i="3"/>
  <c r="P179" i="3" s="1"/>
  <c r="M179" i="3"/>
  <c r="N179" i="3" s="1"/>
  <c r="K179" i="3"/>
  <c r="L179" i="3" s="1"/>
  <c r="H179" i="3"/>
  <c r="I179" i="3" s="1"/>
  <c r="E179" i="3"/>
  <c r="F179" i="3" s="1"/>
  <c r="B179" i="3"/>
  <c r="C179" i="3" s="1"/>
  <c r="S178" i="3"/>
  <c r="T178" i="3" s="1"/>
  <c r="Q178" i="3"/>
  <c r="R178" i="3" s="1"/>
  <c r="O178" i="3"/>
  <c r="P178" i="3" s="1"/>
  <c r="M178" i="3"/>
  <c r="N178" i="3" s="1"/>
  <c r="K178" i="3"/>
  <c r="L178" i="3" s="1"/>
  <c r="H178" i="3"/>
  <c r="I178" i="3" s="1"/>
  <c r="E178" i="3"/>
  <c r="F178" i="3" s="1"/>
  <c r="B178" i="3"/>
  <c r="C178" i="3" s="1"/>
  <c r="S177" i="3"/>
  <c r="T177" i="3" s="1"/>
  <c r="Q177" i="3"/>
  <c r="R177" i="3" s="1"/>
  <c r="O177" i="3"/>
  <c r="P177" i="3" s="1"/>
  <c r="M177" i="3"/>
  <c r="N177" i="3" s="1"/>
  <c r="K177" i="3"/>
  <c r="L177" i="3" s="1"/>
  <c r="H177" i="3"/>
  <c r="I177" i="3" s="1"/>
  <c r="E177" i="3"/>
  <c r="F177" i="3" s="1"/>
  <c r="B177" i="3"/>
  <c r="C177" i="3" s="1"/>
  <c r="S176" i="3"/>
  <c r="T176" i="3" s="1"/>
  <c r="Q176" i="3"/>
  <c r="R176" i="3" s="1"/>
  <c r="O176" i="3"/>
  <c r="P176" i="3" s="1"/>
  <c r="M176" i="3"/>
  <c r="N176" i="3" s="1"/>
  <c r="K176" i="3"/>
  <c r="L176" i="3" s="1"/>
  <c r="H176" i="3"/>
  <c r="I176" i="3" s="1"/>
  <c r="E176" i="3"/>
  <c r="F176" i="3" s="1"/>
  <c r="B176" i="3"/>
  <c r="C176" i="3" s="1"/>
  <c r="S175" i="3"/>
  <c r="T175" i="3" s="1"/>
  <c r="Q175" i="3"/>
  <c r="R175" i="3" s="1"/>
  <c r="O175" i="3"/>
  <c r="P175" i="3" s="1"/>
  <c r="M175" i="3"/>
  <c r="N175" i="3" s="1"/>
  <c r="K175" i="3"/>
  <c r="L175" i="3" s="1"/>
  <c r="H175" i="3"/>
  <c r="I175" i="3" s="1"/>
  <c r="E175" i="3"/>
  <c r="F175" i="3" s="1"/>
  <c r="B175" i="3"/>
  <c r="C175" i="3" s="1"/>
  <c r="S174" i="3"/>
  <c r="T174" i="3" s="1"/>
  <c r="Q174" i="3"/>
  <c r="R174" i="3" s="1"/>
  <c r="O174" i="3"/>
  <c r="P174" i="3" s="1"/>
  <c r="M174" i="3"/>
  <c r="N174" i="3" s="1"/>
  <c r="K174" i="3"/>
  <c r="L174" i="3" s="1"/>
  <c r="H174" i="3"/>
  <c r="I174" i="3" s="1"/>
  <c r="E174" i="3"/>
  <c r="F174" i="3" s="1"/>
  <c r="B174" i="3"/>
  <c r="C174" i="3" s="1"/>
  <c r="S173" i="3"/>
  <c r="T173" i="3" s="1"/>
  <c r="Q173" i="3"/>
  <c r="R173" i="3" s="1"/>
  <c r="O173" i="3"/>
  <c r="P173" i="3" s="1"/>
  <c r="M173" i="3"/>
  <c r="N173" i="3" s="1"/>
  <c r="K173" i="3"/>
  <c r="L173" i="3" s="1"/>
  <c r="H173" i="3"/>
  <c r="I173" i="3" s="1"/>
  <c r="E173" i="3"/>
  <c r="F173" i="3" s="1"/>
  <c r="B173" i="3"/>
  <c r="C173" i="3" s="1"/>
  <c r="S172" i="3"/>
  <c r="T172" i="3" s="1"/>
  <c r="Q172" i="3"/>
  <c r="R172" i="3" s="1"/>
  <c r="O172" i="3"/>
  <c r="P172" i="3" s="1"/>
  <c r="M172" i="3"/>
  <c r="N172" i="3" s="1"/>
  <c r="K172" i="3"/>
  <c r="L172" i="3" s="1"/>
  <c r="H172" i="3"/>
  <c r="I172" i="3" s="1"/>
  <c r="E172" i="3"/>
  <c r="F172" i="3" s="1"/>
  <c r="B172" i="3"/>
  <c r="C172" i="3" s="1"/>
  <c r="S171" i="3"/>
  <c r="T171" i="3" s="1"/>
  <c r="Q171" i="3"/>
  <c r="R171" i="3" s="1"/>
  <c r="O171" i="3"/>
  <c r="P171" i="3" s="1"/>
  <c r="M171" i="3"/>
  <c r="N171" i="3" s="1"/>
  <c r="K171" i="3"/>
  <c r="L171" i="3" s="1"/>
  <c r="H171" i="3"/>
  <c r="I171" i="3" s="1"/>
  <c r="E171" i="3"/>
  <c r="F171" i="3" s="1"/>
  <c r="B171" i="3"/>
  <c r="C171" i="3" s="1"/>
  <c r="S170" i="3"/>
  <c r="T170" i="3" s="1"/>
  <c r="Q170" i="3"/>
  <c r="R170" i="3" s="1"/>
  <c r="O170" i="3"/>
  <c r="P170" i="3" s="1"/>
  <c r="M170" i="3"/>
  <c r="N170" i="3" s="1"/>
  <c r="K170" i="3"/>
  <c r="L170" i="3" s="1"/>
  <c r="H170" i="3"/>
  <c r="I170" i="3" s="1"/>
  <c r="E170" i="3"/>
  <c r="F170" i="3" s="1"/>
  <c r="B170" i="3"/>
  <c r="C170" i="3" s="1"/>
  <c r="S169" i="3"/>
  <c r="T169" i="3" s="1"/>
  <c r="Q169" i="3"/>
  <c r="R169" i="3" s="1"/>
  <c r="O169" i="3"/>
  <c r="P169" i="3" s="1"/>
  <c r="M169" i="3"/>
  <c r="N169" i="3" s="1"/>
  <c r="K169" i="3"/>
  <c r="L169" i="3" s="1"/>
  <c r="H169" i="3"/>
  <c r="I169" i="3" s="1"/>
  <c r="E169" i="3"/>
  <c r="F169" i="3" s="1"/>
  <c r="B169" i="3"/>
  <c r="C169" i="3" s="1"/>
  <c r="S168" i="3"/>
  <c r="T168" i="3" s="1"/>
  <c r="Q168" i="3"/>
  <c r="R168" i="3" s="1"/>
  <c r="O168" i="3"/>
  <c r="P168" i="3" s="1"/>
  <c r="M168" i="3"/>
  <c r="N168" i="3" s="1"/>
  <c r="K168" i="3"/>
  <c r="L168" i="3" s="1"/>
  <c r="H168" i="3"/>
  <c r="I168" i="3" s="1"/>
  <c r="E168" i="3"/>
  <c r="F168" i="3" s="1"/>
  <c r="B168" i="3"/>
  <c r="C168" i="3" s="1"/>
  <c r="S167" i="3"/>
  <c r="T167" i="3" s="1"/>
  <c r="Q167" i="3"/>
  <c r="R167" i="3" s="1"/>
  <c r="O167" i="3"/>
  <c r="P167" i="3" s="1"/>
  <c r="M167" i="3"/>
  <c r="N167" i="3" s="1"/>
  <c r="K167" i="3"/>
  <c r="L167" i="3" s="1"/>
  <c r="H167" i="3"/>
  <c r="I167" i="3" s="1"/>
  <c r="E167" i="3"/>
  <c r="F167" i="3" s="1"/>
  <c r="B167" i="3"/>
  <c r="C167" i="3" s="1"/>
  <c r="S166" i="3"/>
  <c r="T166" i="3" s="1"/>
  <c r="Q166" i="3"/>
  <c r="R166" i="3" s="1"/>
  <c r="O166" i="3"/>
  <c r="P166" i="3" s="1"/>
  <c r="M166" i="3"/>
  <c r="N166" i="3" s="1"/>
  <c r="K166" i="3"/>
  <c r="L166" i="3" s="1"/>
  <c r="H166" i="3"/>
  <c r="I166" i="3" s="1"/>
  <c r="E166" i="3"/>
  <c r="F166" i="3" s="1"/>
  <c r="B166" i="3"/>
  <c r="C166" i="3" s="1"/>
  <c r="S165" i="3"/>
  <c r="T165" i="3" s="1"/>
  <c r="Q165" i="3"/>
  <c r="R165" i="3" s="1"/>
  <c r="O165" i="3"/>
  <c r="P165" i="3" s="1"/>
  <c r="M165" i="3"/>
  <c r="N165" i="3" s="1"/>
  <c r="K165" i="3"/>
  <c r="L165" i="3" s="1"/>
  <c r="H165" i="3"/>
  <c r="I165" i="3" s="1"/>
  <c r="E165" i="3"/>
  <c r="F165" i="3" s="1"/>
  <c r="B165" i="3"/>
  <c r="C165" i="3" s="1"/>
  <c r="S164" i="3"/>
  <c r="T164" i="3" s="1"/>
  <c r="Q164" i="3"/>
  <c r="R164" i="3" s="1"/>
  <c r="O164" i="3"/>
  <c r="P164" i="3" s="1"/>
  <c r="M164" i="3"/>
  <c r="N164" i="3" s="1"/>
  <c r="K164" i="3"/>
  <c r="L164" i="3" s="1"/>
  <c r="H164" i="3"/>
  <c r="I164" i="3" s="1"/>
  <c r="E164" i="3"/>
  <c r="F164" i="3" s="1"/>
  <c r="B164" i="3"/>
  <c r="C164" i="3" s="1"/>
  <c r="S163" i="3"/>
  <c r="T163" i="3" s="1"/>
  <c r="Q163" i="3"/>
  <c r="R163" i="3" s="1"/>
  <c r="O163" i="3"/>
  <c r="P163" i="3" s="1"/>
  <c r="M163" i="3"/>
  <c r="N163" i="3" s="1"/>
  <c r="K163" i="3"/>
  <c r="L163" i="3" s="1"/>
  <c r="H163" i="3"/>
  <c r="I163" i="3" s="1"/>
  <c r="E163" i="3"/>
  <c r="F163" i="3" s="1"/>
  <c r="B163" i="3"/>
  <c r="C163" i="3" s="1"/>
  <c r="S162" i="3"/>
  <c r="T162" i="3" s="1"/>
  <c r="Q162" i="3"/>
  <c r="R162" i="3" s="1"/>
  <c r="O162" i="3"/>
  <c r="P162" i="3" s="1"/>
  <c r="M162" i="3"/>
  <c r="N162" i="3" s="1"/>
  <c r="K162" i="3"/>
  <c r="L162" i="3" s="1"/>
  <c r="H162" i="3"/>
  <c r="I162" i="3" s="1"/>
  <c r="E162" i="3"/>
  <c r="F162" i="3" s="1"/>
  <c r="B162" i="3"/>
  <c r="C162" i="3" s="1"/>
  <c r="S161" i="3"/>
  <c r="T161" i="3" s="1"/>
  <c r="Q161" i="3"/>
  <c r="R161" i="3" s="1"/>
  <c r="O161" i="3"/>
  <c r="P161" i="3" s="1"/>
  <c r="M161" i="3"/>
  <c r="N161" i="3" s="1"/>
  <c r="K161" i="3"/>
  <c r="L161" i="3" s="1"/>
  <c r="H161" i="3"/>
  <c r="I161" i="3" s="1"/>
  <c r="E161" i="3"/>
  <c r="F161" i="3" s="1"/>
  <c r="B161" i="3"/>
  <c r="C161" i="3" s="1"/>
  <c r="S160" i="3"/>
  <c r="T160" i="3" s="1"/>
  <c r="Q160" i="3"/>
  <c r="R160" i="3" s="1"/>
  <c r="O160" i="3"/>
  <c r="P160" i="3" s="1"/>
  <c r="M160" i="3"/>
  <c r="N160" i="3" s="1"/>
  <c r="K160" i="3"/>
  <c r="L160" i="3" s="1"/>
  <c r="H160" i="3"/>
  <c r="I160" i="3" s="1"/>
  <c r="E160" i="3"/>
  <c r="F160" i="3" s="1"/>
  <c r="B160" i="3"/>
  <c r="C160" i="3" s="1"/>
  <c r="S159" i="3"/>
  <c r="T159" i="3" s="1"/>
  <c r="Q159" i="3"/>
  <c r="R159" i="3" s="1"/>
  <c r="O159" i="3"/>
  <c r="P159" i="3" s="1"/>
  <c r="M159" i="3"/>
  <c r="N159" i="3" s="1"/>
  <c r="K159" i="3"/>
  <c r="L159" i="3" s="1"/>
  <c r="H159" i="3"/>
  <c r="I159" i="3" s="1"/>
  <c r="E159" i="3"/>
  <c r="F159" i="3" s="1"/>
  <c r="B159" i="3"/>
  <c r="C159" i="3" s="1"/>
  <c r="S158" i="3"/>
  <c r="T158" i="3" s="1"/>
  <c r="Q158" i="3"/>
  <c r="R158" i="3" s="1"/>
  <c r="O158" i="3"/>
  <c r="P158" i="3" s="1"/>
  <c r="M158" i="3"/>
  <c r="N158" i="3" s="1"/>
  <c r="K158" i="3"/>
  <c r="L158" i="3" s="1"/>
  <c r="H158" i="3"/>
  <c r="I158" i="3" s="1"/>
  <c r="E158" i="3"/>
  <c r="F158" i="3" s="1"/>
  <c r="B158" i="3"/>
  <c r="C158" i="3" s="1"/>
  <c r="S157" i="3"/>
  <c r="T157" i="3" s="1"/>
  <c r="Q157" i="3"/>
  <c r="R157" i="3" s="1"/>
  <c r="O157" i="3"/>
  <c r="P157" i="3" s="1"/>
  <c r="M157" i="3"/>
  <c r="N157" i="3" s="1"/>
  <c r="K157" i="3"/>
  <c r="L157" i="3" s="1"/>
  <c r="H157" i="3"/>
  <c r="I157" i="3" s="1"/>
  <c r="E157" i="3"/>
  <c r="F157" i="3" s="1"/>
  <c r="B157" i="3"/>
  <c r="C157" i="3" s="1"/>
  <c r="S156" i="3"/>
  <c r="T156" i="3" s="1"/>
  <c r="Q156" i="3"/>
  <c r="R156" i="3" s="1"/>
  <c r="O156" i="3"/>
  <c r="P156" i="3" s="1"/>
  <c r="M156" i="3"/>
  <c r="N156" i="3" s="1"/>
  <c r="K156" i="3"/>
  <c r="L156" i="3" s="1"/>
  <c r="H156" i="3"/>
  <c r="I156" i="3" s="1"/>
  <c r="E156" i="3"/>
  <c r="F156" i="3" s="1"/>
  <c r="B156" i="3"/>
  <c r="C156" i="3" s="1"/>
  <c r="S155" i="3"/>
  <c r="T155" i="3" s="1"/>
  <c r="Q155" i="3"/>
  <c r="R155" i="3" s="1"/>
  <c r="O155" i="3"/>
  <c r="P155" i="3" s="1"/>
  <c r="M155" i="3"/>
  <c r="N155" i="3" s="1"/>
  <c r="K155" i="3"/>
  <c r="L155" i="3" s="1"/>
  <c r="H155" i="3"/>
  <c r="I155" i="3" s="1"/>
  <c r="E155" i="3"/>
  <c r="F155" i="3" s="1"/>
  <c r="B155" i="3"/>
  <c r="C155" i="3" s="1"/>
  <c r="S154" i="3"/>
  <c r="T154" i="3" s="1"/>
  <c r="Q154" i="3"/>
  <c r="R154" i="3" s="1"/>
  <c r="O154" i="3"/>
  <c r="P154" i="3" s="1"/>
  <c r="M154" i="3"/>
  <c r="N154" i="3" s="1"/>
  <c r="K154" i="3"/>
  <c r="L154" i="3" s="1"/>
  <c r="H154" i="3"/>
  <c r="I154" i="3" s="1"/>
  <c r="E154" i="3"/>
  <c r="F154" i="3" s="1"/>
  <c r="B154" i="3"/>
  <c r="C154" i="3" s="1"/>
  <c r="S153" i="3"/>
  <c r="T153" i="3" s="1"/>
  <c r="Q153" i="3"/>
  <c r="R153" i="3" s="1"/>
  <c r="O153" i="3"/>
  <c r="P153" i="3" s="1"/>
  <c r="M153" i="3"/>
  <c r="N153" i="3" s="1"/>
  <c r="K153" i="3"/>
  <c r="L153" i="3" s="1"/>
  <c r="H153" i="3"/>
  <c r="I153" i="3" s="1"/>
  <c r="E153" i="3"/>
  <c r="F153" i="3" s="1"/>
  <c r="B153" i="3"/>
  <c r="C153" i="3" s="1"/>
  <c r="S152" i="3"/>
  <c r="T152" i="3" s="1"/>
  <c r="Q152" i="3"/>
  <c r="R152" i="3" s="1"/>
  <c r="O152" i="3"/>
  <c r="P152" i="3" s="1"/>
  <c r="M152" i="3"/>
  <c r="N152" i="3" s="1"/>
  <c r="K152" i="3"/>
  <c r="L152" i="3" s="1"/>
  <c r="H152" i="3"/>
  <c r="I152" i="3" s="1"/>
  <c r="E152" i="3"/>
  <c r="F152" i="3" s="1"/>
  <c r="B152" i="3"/>
  <c r="C152" i="3" s="1"/>
  <c r="S151" i="3"/>
  <c r="T151" i="3" s="1"/>
  <c r="Q151" i="3"/>
  <c r="R151" i="3" s="1"/>
  <c r="O151" i="3"/>
  <c r="P151" i="3" s="1"/>
  <c r="M151" i="3"/>
  <c r="N151" i="3" s="1"/>
  <c r="K151" i="3"/>
  <c r="L151" i="3" s="1"/>
  <c r="H151" i="3"/>
  <c r="I151" i="3" s="1"/>
  <c r="E151" i="3"/>
  <c r="F151" i="3" s="1"/>
  <c r="B151" i="3"/>
  <c r="C151" i="3" s="1"/>
  <c r="S150" i="3"/>
  <c r="T150" i="3" s="1"/>
  <c r="Q150" i="3"/>
  <c r="R150" i="3" s="1"/>
  <c r="O150" i="3"/>
  <c r="P150" i="3" s="1"/>
  <c r="M150" i="3"/>
  <c r="N150" i="3" s="1"/>
  <c r="K150" i="3"/>
  <c r="L150" i="3" s="1"/>
  <c r="H150" i="3"/>
  <c r="I150" i="3" s="1"/>
  <c r="E150" i="3"/>
  <c r="F150" i="3" s="1"/>
  <c r="B150" i="3"/>
  <c r="C150" i="3" s="1"/>
  <c r="S149" i="3"/>
  <c r="T149" i="3" s="1"/>
  <c r="Q149" i="3"/>
  <c r="R149" i="3" s="1"/>
  <c r="O149" i="3"/>
  <c r="P149" i="3" s="1"/>
  <c r="M149" i="3"/>
  <c r="N149" i="3" s="1"/>
  <c r="K149" i="3"/>
  <c r="L149" i="3" s="1"/>
  <c r="H149" i="3"/>
  <c r="I149" i="3" s="1"/>
  <c r="E149" i="3"/>
  <c r="F149" i="3" s="1"/>
  <c r="B149" i="3"/>
  <c r="C149" i="3" s="1"/>
  <c r="S148" i="3"/>
  <c r="T148" i="3" s="1"/>
  <c r="Q148" i="3"/>
  <c r="R148" i="3" s="1"/>
  <c r="O148" i="3"/>
  <c r="P148" i="3" s="1"/>
  <c r="M148" i="3"/>
  <c r="N148" i="3" s="1"/>
  <c r="K148" i="3"/>
  <c r="L148" i="3" s="1"/>
  <c r="H148" i="3"/>
  <c r="I148" i="3" s="1"/>
  <c r="E148" i="3"/>
  <c r="F148" i="3" s="1"/>
  <c r="B148" i="3"/>
  <c r="C148" i="3" s="1"/>
  <c r="S147" i="3"/>
  <c r="T147" i="3" s="1"/>
  <c r="Q147" i="3"/>
  <c r="R147" i="3" s="1"/>
  <c r="O147" i="3"/>
  <c r="P147" i="3" s="1"/>
  <c r="M147" i="3"/>
  <c r="N147" i="3" s="1"/>
  <c r="K147" i="3"/>
  <c r="L147" i="3" s="1"/>
  <c r="H147" i="3"/>
  <c r="I147" i="3" s="1"/>
  <c r="E147" i="3"/>
  <c r="F147" i="3" s="1"/>
  <c r="B147" i="3"/>
  <c r="C147" i="3" s="1"/>
  <c r="S146" i="3"/>
  <c r="T146" i="3" s="1"/>
  <c r="Q146" i="3"/>
  <c r="R146" i="3" s="1"/>
  <c r="O146" i="3"/>
  <c r="P146" i="3" s="1"/>
  <c r="M146" i="3"/>
  <c r="N146" i="3" s="1"/>
  <c r="K146" i="3"/>
  <c r="L146" i="3" s="1"/>
  <c r="H146" i="3"/>
  <c r="I146" i="3" s="1"/>
  <c r="E146" i="3"/>
  <c r="F146" i="3" s="1"/>
  <c r="B146" i="3"/>
  <c r="C146" i="3" s="1"/>
  <c r="S145" i="3"/>
  <c r="T145" i="3" s="1"/>
  <c r="Q145" i="3"/>
  <c r="R145" i="3" s="1"/>
  <c r="O145" i="3"/>
  <c r="P145" i="3" s="1"/>
  <c r="M145" i="3"/>
  <c r="N145" i="3" s="1"/>
  <c r="K145" i="3"/>
  <c r="L145" i="3" s="1"/>
  <c r="H145" i="3"/>
  <c r="I145" i="3" s="1"/>
  <c r="E145" i="3"/>
  <c r="F145" i="3" s="1"/>
  <c r="B145" i="3"/>
  <c r="C145" i="3" s="1"/>
  <c r="S144" i="3"/>
  <c r="T144" i="3" s="1"/>
  <c r="Q144" i="3"/>
  <c r="R144" i="3" s="1"/>
  <c r="O144" i="3"/>
  <c r="P144" i="3" s="1"/>
  <c r="M144" i="3"/>
  <c r="N144" i="3" s="1"/>
  <c r="K144" i="3"/>
  <c r="L144" i="3" s="1"/>
  <c r="H144" i="3"/>
  <c r="I144" i="3" s="1"/>
  <c r="E144" i="3"/>
  <c r="F144" i="3" s="1"/>
  <c r="B144" i="3"/>
  <c r="C144" i="3" s="1"/>
  <c r="S143" i="3"/>
  <c r="T143" i="3" s="1"/>
  <c r="Q143" i="3"/>
  <c r="R143" i="3" s="1"/>
  <c r="O143" i="3"/>
  <c r="P143" i="3" s="1"/>
  <c r="M143" i="3"/>
  <c r="N143" i="3" s="1"/>
  <c r="K143" i="3"/>
  <c r="L143" i="3" s="1"/>
  <c r="H143" i="3"/>
  <c r="I143" i="3" s="1"/>
  <c r="E143" i="3"/>
  <c r="F143" i="3" s="1"/>
  <c r="B143" i="3"/>
  <c r="C143" i="3" s="1"/>
  <c r="S142" i="3"/>
  <c r="T142" i="3" s="1"/>
  <c r="Q142" i="3"/>
  <c r="R142" i="3" s="1"/>
  <c r="O142" i="3"/>
  <c r="P142" i="3" s="1"/>
  <c r="M142" i="3"/>
  <c r="N142" i="3" s="1"/>
  <c r="K142" i="3"/>
  <c r="L142" i="3" s="1"/>
  <c r="H142" i="3"/>
  <c r="I142" i="3" s="1"/>
  <c r="E142" i="3"/>
  <c r="F142" i="3" s="1"/>
  <c r="B142" i="3"/>
  <c r="C142" i="3" s="1"/>
  <c r="S141" i="3"/>
  <c r="T141" i="3" s="1"/>
  <c r="Q141" i="3"/>
  <c r="R141" i="3" s="1"/>
  <c r="O141" i="3"/>
  <c r="P141" i="3" s="1"/>
  <c r="M141" i="3"/>
  <c r="N141" i="3" s="1"/>
  <c r="K141" i="3"/>
  <c r="L141" i="3" s="1"/>
  <c r="H141" i="3"/>
  <c r="I141" i="3" s="1"/>
  <c r="E141" i="3"/>
  <c r="F141" i="3" s="1"/>
  <c r="B141" i="3"/>
  <c r="C141" i="3" s="1"/>
  <c r="S140" i="3"/>
  <c r="T140" i="3" s="1"/>
  <c r="Q140" i="3"/>
  <c r="R140" i="3" s="1"/>
  <c r="O140" i="3"/>
  <c r="P140" i="3" s="1"/>
  <c r="M140" i="3"/>
  <c r="N140" i="3" s="1"/>
  <c r="K140" i="3"/>
  <c r="L140" i="3" s="1"/>
  <c r="H140" i="3"/>
  <c r="I140" i="3" s="1"/>
  <c r="E140" i="3"/>
  <c r="F140" i="3" s="1"/>
  <c r="B140" i="3"/>
  <c r="C140" i="3" s="1"/>
  <c r="S139" i="3"/>
  <c r="T139" i="3" s="1"/>
  <c r="Q139" i="3"/>
  <c r="R139" i="3" s="1"/>
  <c r="O139" i="3"/>
  <c r="P139" i="3" s="1"/>
  <c r="M139" i="3"/>
  <c r="N139" i="3" s="1"/>
  <c r="K139" i="3"/>
  <c r="L139" i="3" s="1"/>
  <c r="H139" i="3"/>
  <c r="I139" i="3" s="1"/>
  <c r="E139" i="3"/>
  <c r="F139" i="3" s="1"/>
  <c r="B139" i="3"/>
  <c r="C139" i="3" s="1"/>
  <c r="S138" i="3"/>
  <c r="T138" i="3" s="1"/>
  <c r="Q138" i="3"/>
  <c r="R138" i="3" s="1"/>
  <c r="O138" i="3"/>
  <c r="P138" i="3" s="1"/>
  <c r="M138" i="3"/>
  <c r="N138" i="3" s="1"/>
  <c r="K138" i="3"/>
  <c r="L138" i="3" s="1"/>
  <c r="H138" i="3"/>
  <c r="I138" i="3" s="1"/>
  <c r="E138" i="3"/>
  <c r="F138" i="3" s="1"/>
  <c r="B138" i="3"/>
  <c r="C138" i="3" s="1"/>
  <c r="S137" i="3"/>
  <c r="T137" i="3" s="1"/>
  <c r="Q137" i="3"/>
  <c r="R137" i="3" s="1"/>
  <c r="O137" i="3"/>
  <c r="P137" i="3" s="1"/>
  <c r="M137" i="3"/>
  <c r="N137" i="3" s="1"/>
  <c r="K137" i="3"/>
  <c r="L137" i="3" s="1"/>
  <c r="H137" i="3"/>
  <c r="I137" i="3" s="1"/>
  <c r="E137" i="3"/>
  <c r="F137" i="3" s="1"/>
  <c r="B137" i="3"/>
  <c r="C137" i="3" s="1"/>
  <c r="S136" i="3"/>
  <c r="T136" i="3" s="1"/>
  <c r="Q136" i="3"/>
  <c r="R136" i="3" s="1"/>
  <c r="O136" i="3"/>
  <c r="P136" i="3" s="1"/>
  <c r="M136" i="3"/>
  <c r="N136" i="3" s="1"/>
  <c r="K136" i="3"/>
  <c r="L136" i="3" s="1"/>
  <c r="H136" i="3"/>
  <c r="I136" i="3" s="1"/>
  <c r="E136" i="3"/>
  <c r="F136" i="3" s="1"/>
  <c r="B136" i="3"/>
  <c r="C136" i="3" s="1"/>
  <c r="S135" i="3"/>
  <c r="T135" i="3" s="1"/>
  <c r="Q135" i="3"/>
  <c r="R135" i="3" s="1"/>
  <c r="O135" i="3"/>
  <c r="P135" i="3" s="1"/>
  <c r="M135" i="3"/>
  <c r="N135" i="3" s="1"/>
  <c r="K135" i="3"/>
  <c r="L135" i="3" s="1"/>
  <c r="H135" i="3"/>
  <c r="I135" i="3" s="1"/>
  <c r="E135" i="3"/>
  <c r="F135" i="3" s="1"/>
  <c r="B135" i="3"/>
  <c r="C135" i="3" s="1"/>
  <c r="S134" i="3"/>
  <c r="T134" i="3" s="1"/>
  <c r="Q134" i="3"/>
  <c r="R134" i="3" s="1"/>
  <c r="O134" i="3"/>
  <c r="P134" i="3" s="1"/>
  <c r="M134" i="3"/>
  <c r="N134" i="3" s="1"/>
  <c r="K134" i="3"/>
  <c r="L134" i="3" s="1"/>
  <c r="H134" i="3"/>
  <c r="I134" i="3" s="1"/>
  <c r="E134" i="3"/>
  <c r="F134" i="3" s="1"/>
  <c r="B134" i="3"/>
  <c r="C134" i="3" s="1"/>
  <c r="S133" i="3"/>
  <c r="T133" i="3" s="1"/>
  <c r="Q133" i="3"/>
  <c r="R133" i="3" s="1"/>
  <c r="O133" i="3"/>
  <c r="P133" i="3" s="1"/>
  <c r="M133" i="3"/>
  <c r="N133" i="3" s="1"/>
  <c r="K133" i="3"/>
  <c r="L133" i="3" s="1"/>
  <c r="H133" i="3"/>
  <c r="I133" i="3" s="1"/>
  <c r="E133" i="3"/>
  <c r="F133" i="3" s="1"/>
  <c r="B133" i="3"/>
  <c r="C133" i="3" s="1"/>
  <c r="S132" i="3"/>
  <c r="T132" i="3" s="1"/>
  <c r="Q132" i="3"/>
  <c r="R132" i="3" s="1"/>
  <c r="O132" i="3"/>
  <c r="P132" i="3" s="1"/>
  <c r="M132" i="3"/>
  <c r="N132" i="3" s="1"/>
  <c r="K132" i="3"/>
  <c r="L132" i="3" s="1"/>
  <c r="H132" i="3"/>
  <c r="I132" i="3" s="1"/>
  <c r="E132" i="3"/>
  <c r="F132" i="3" s="1"/>
  <c r="B132" i="3"/>
  <c r="C132" i="3" s="1"/>
  <c r="S131" i="3"/>
  <c r="T131" i="3" s="1"/>
  <c r="Q131" i="3"/>
  <c r="R131" i="3" s="1"/>
  <c r="O131" i="3"/>
  <c r="P131" i="3" s="1"/>
  <c r="M131" i="3"/>
  <c r="N131" i="3" s="1"/>
  <c r="K131" i="3"/>
  <c r="L131" i="3" s="1"/>
  <c r="H131" i="3"/>
  <c r="I131" i="3" s="1"/>
  <c r="E131" i="3"/>
  <c r="F131" i="3" s="1"/>
  <c r="B131" i="3"/>
  <c r="C131" i="3" s="1"/>
  <c r="H130" i="3"/>
  <c r="I130" i="3" s="1"/>
  <c r="E130" i="3"/>
  <c r="F130" i="3" s="1"/>
  <c r="B130" i="3"/>
  <c r="C130" i="3" s="1"/>
  <c r="H129" i="3"/>
  <c r="I129" i="3" s="1"/>
  <c r="E129" i="3"/>
  <c r="F129" i="3" s="1"/>
  <c r="B129" i="3"/>
  <c r="C129" i="3" s="1"/>
  <c r="H128" i="3"/>
  <c r="I128" i="3" s="1"/>
  <c r="E128" i="3"/>
  <c r="F128" i="3" s="1"/>
  <c r="B128" i="3"/>
  <c r="C128" i="3" s="1"/>
  <c r="E127" i="3"/>
  <c r="F127" i="3" s="1"/>
  <c r="B127" i="3"/>
  <c r="C127" i="3" s="1"/>
  <c r="E126" i="3"/>
  <c r="F126" i="3" s="1"/>
  <c r="B126" i="3"/>
  <c r="C126" i="3" s="1"/>
  <c r="B125" i="3"/>
  <c r="C125" i="3" s="1"/>
  <c r="B124" i="3"/>
  <c r="C124" i="3" s="1"/>
  <c r="B123" i="3"/>
  <c r="C123" i="3" s="1"/>
  <c r="B122" i="3"/>
  <c r="C122" i="3" s="1"/>
  <c r="B121" i="3"/>
  <c r="C121" i="3" s="1"/>
  <c r="K95" i="7" l="1"/>
  <c r="M95" i="7" s="1"/>
  <c r="K47" i="5"/>
  <c r="M47" i="5" s="1"/>
  <c r="K53" i="7"/>
  <c r="M53" i="7" s="1"/>
  <c r="K29" i="6"/>
  <c r="M29" i="6" s="1"/>
  <c r="K64" i="7"/>
  <c r="M64" i="7" s="1"/>
  <c r="K50" i="5"/>
  <c r="M50" i="5" s="1"/>
  <c r="K23" i="5"/>
  <c r="M23" i="5" s="1"/>
  <c r="K27" i="6"/>
  <c r="M27" i="6" s="1"/>
  <c r="O9" i="7"/>
  <c r="K36" i="7"/>
  <c r="M36" i="7" s="1"/>
  <c r="K37" i="6"/>
  <c r="M37" i="6" s="1"/>
  <c r="K22" i="6"/>
  <c r="M22" i="6" s="1"/>
  <c r="K70" i="7"/>
  <c r="M70" i="7" s="1"/>
  <c r="D70" i="7"/>
  <c r="G70" i="7" s="1"/>
  <c r="K19" i="6"/>
  <c r="M19" i="6" s="1"/>
  <c r="K96" i="7"/>
  <c r="M96" i="7" s="1"/>
  <c r="K93" i="7"/>
  <c r="M93" i="7" s="1"/>
  <c r="K66" i="6"/>
  <c r="M66" i="6" s="1"/>
  <c r="K42" i="7"/>
  <c r="M42" i="7" s="1"/>
  <c r="K90" i="7"/>
  <c r="M90" i="7" s="1"/>
  <c r="K94" i="7"/>
  <c r="M94" i="7" s="1"/>
  <c r="K46" i="5"/>
  <c r="M46" i="5" s="1"/>
  <c r="O11" i="7"/>
  <c r="K34" i="7"/>
  <c r="M34" i="7" s="1"/>
  <c r="K17" i="6"/>
  <c r="M17" i="6" s="1"/>
  <c r="K91" i="6"/>
  <c r="M91" i="6" s="1"/>
  <c r="K50" i="7"/>
  <c r="M50" i="7" s="1"/>
  <c r="O10" i="7"/>
  <c r="K55" i="7"/>
  <c r="M55" i="7" s="1"/>
  <c r="K62" i="7"/>
  <c r="M62" i="7" s="1"/>
  <c r="K66" i="7"/>
  <c r="M66" i="7" s="1"/>
  <c r="K54" i="6"/>
  <c r="M54" i="6" s="1"/>
  <c r="K30" i="7"/>
  <c r="M30" i="7" s="1"/>
  <c r="K60" i="7"/>
  <c r="M60" i="7" s="1"/>
  <c r="K18" i="7"/>
  <c r="M18" i="7" s="1"/>
  <c r="K58" i="7"/>
  <c r="M58" i="7" s="1"/>
  <c r="K56" i="7"/>
  <c r="M56" i="7" s="1"/>
  <c r="K110" i="7"/>
  <c r="M110" i="7" s="1"/>
  <c r="K46" i="7"/>
  <c r="M46" i="7" s="1"/>
  <c r="K20" i="7"/>
  <c r="M20" i="7" s="1"/>
  <c r="K78" i="7"/>
  <c r="M78" i="7" s="1"/>
  <c r="K100" i="7"/>
  <c r="M100" i="7" s="1"/>
  <c r="K26" i="7"/>
  <c r="M26" i="7" s="1"/>
  <c r="K77" i="7"/>
  <c r="M77" i="7" s="1"/>
  <c r="O3" i="7"/>
  <c r="O13" i="7"/>
  <c r="K32" i="5"/>
  <c r="M32" i="5" s="1"/>
  <c r="K61" i="5"/>
  <c r="M61" i="5" s="1"/>
  <c r="K28" i="5"/>
  <c r="M28" i="5" s="1"/>
  <c r="K41" i="5"/>
  <c r="M41" i="5" s="1"/>
  <c r="K42" i="5"/>
  <c r="M42" i="5" s="1"/>
  <c r="K29" i="5"/>
  <c r="M29" i="5" s="1"/>
  <c r="K25" i="6"/>
  <c r="M25" i="6" s="1"/>
  <c r="K52" i="6"/>
  <c r="M52" i="6" s="1"/>
  <c r="K44" i="6"/>
  <c r="M44" i="6" s="1"/>
  <c r="K21" i="6"/>
  <c r="M21" i="6" s="1"/>
  <c r="K45" i="6"/>
  <c r="M45" i="6" s="1"/>
  <c r="K90" i="6"/>
  <c r="M90" i="6" s="1"/>
  <c r="K103" i="6"/>
  <c r="M103" i="6" s="1"/>
  <c r="K33" i="6"/>
  <c r="M33" i="6" s="1"/>
  <c r="K43" i="6"/>
  <c r="M43" i="6" s="1"/>
  <c r="K95" i="6"/>
  <c r="M95" i="6" s="1"/>
  <c r="K21" i="5"/>
  <c r="M21" i="5" s="1"/>
  <c r="K17" i="5"/>
  <c r="M17" i="5" s="1"/>
  <c r="K81" i="5"/>
  <c r="M81" i="5" s="1"/>
  <c r="D54" i="7"/>
  <c r="G54" i="7" s="1"/>
  <c r="K54" i="7"/>
  <c r="M54" i="7" s="1"/>
  <c r="K33" i="5"/>
  <c r="M33" i="5" s="1"/>
  <c r="K28" i="6"/>
  <c r="M28" i="6" s="1"/>
  <c r="K34" i="5"/>
  <c r="M34" i="5" s="1"/>
  <c r="K23" i="7"/>
  <c r="M23" i="7" s="1"/>
  <c r="K41" i="7"/>
  <c r="M41" i="7" s="1"/>
  <c r="K102" i="7"/>
  <c r="M102" i="7" s="1"/>
  <c r="D29" i="6"/>
  <c r="G29" i="6" s="1"/>
  <c r="K82" i="6"/>
  <c r="M82" i="6" s="1"/>
  <c r="K86" i="6"/>
  <c r="M86" i="6" s="1"/>
  <c r="K37" i="7"/>
  <c r="M37" i="7" s="1"/>
  <c r="K45" i="7"/>
  <c r="M45" i="7" s="1"/>
  <c r="K106" i="7"/>
  <c r="M106" i="7" s="1"/>
  <c r="K108" i="7"/>
  <c r="M108" i="7" s="1"/>
  <c r="K20" i="6"/>
  <c r="M20" i="6" s="1"/>
  <c r="K76" i="7"/>
  <c r="M76" i="7" s="1"/>
  <c r="K81" i="7"/>
  <c r="M81" i="7" s="1"/>
  <c r="K42" i="6"/>
  <c r="M42" i="6" s="1"/>
  <c r="K65" i="6"/>
  <c r="M65" i="6" s="1"/>
  <c r="K69" i="6"/>
  <c r="M69" i="6" s="1"/>
  <c r="K107" i="6"/>
  <c r="M107" i="6" s="1"/>
  <c r="K16" i="7"/>
  <c r="M16" i="7" s="1"/>
  <c r="K24" i="7"/>
  <c r="M24" i="7" s="1"/>
  <c r="K31" i="7"/>
  <c r="M31" i="7" s="1"/>
  <c r="K40" i="7"/>
  <c r="M40" i="7" s="1"/>
  <c r="K26" i="5"/>
  <c r="M26" i="5" s="1"/>
  <c r="K31" i="5"/>
  <c r="M31" i="5" s="1"/>
  <c r="D21" i="6"/>
  <c r="G21" i="6" s="1"/>
  <c r="K53" i="6"/>
  <c r="M53" i="6" s="1"/>
  <c r="K81" i="6"/>
  <c r="M81" i="6" s="1"/>
  <c r="K102" i="6"/>
  <c r="M102" i="6" s="1"/>
  <c r="K21" i="7"/>
  <c r="M21" i="7" s="1"/>
  <c r="K38" i="7"/>
  <c r="M38" i="7" s="1"/>
  <c r="K71" i="7"/>
  <c r="M71" i="7" s="1"/>
  <c r="K89" i="7"/>
  <c r="M89" i="7" s="1"/>
  <c r="K107" i="7"/>
  <c r="M107" i="7" s="1"/>
  <c r="K49" i="6"/>
  <c r="M49" i="6" s="1"/>
  <c r="K76" i="6"/>
  <c r="M76" i="6" s="1"/>
  <c r="K89" i="6"/>
  <c r="M89" i="6" s="1"/>
  <c r="K28" i="7"/>
  <c r="M28" i="7" s="1"/>
  <c r="K82" i="7"/>
  <c r="M82" i="7" s="1"/>
  <c r="K97" i="6"/>
  <c r="M97" i="6" s="1"/>
  <c r="K30" i="5"/>
  <c r="M30" i="5" s="1"/>
  <c r="K31" i="6"/>
  <c r="M31" i="6" s="1"/>
  <c r="K56" i="6"/>
  <c r="M56" i="6" s="1"/>
  <c r="K84" i="6"/>
  <c r="M84" i="6" s="1"/>
  <c r="K101" i="6"/>
  <c r="M101" i="6" s="1"/>
  <c r="O5" i="7"/>
  <c r="K32" i="7"/>
  <c r="M32" i="7" s="1"/>
  <c r="K88" i="7"/>
  <c r="M88" i="7" s="1"/>
  <c r="K104" i="5"/>
  <c r="M104" i="5" s="1"/>
  <c r="K35" i="6"/>
  <c r="M35" i="6" s="1"/>
  <c r="K48" i="6"/>
  <c r="M48" i="6" s="1"/>
  <c r="K59" i="6"/>
  <c r="M59" i="6" s="1"/>
  <c r="K92" i="6"/>
  <c r="M92" i="6" s="1"/>
  <c r="O4" i="7"/>
  <c r="O7" i="7"/>
  <c r="K22" i="7"/>
  <c r="M22" i="7" s="1"/>
  <c r="K61" i="7"/>
  <c r="M61" i="7" s="1"/>
  <c r="K83" i="7"/>
  <c r="M83" i="7" s="1"/>
  <c r="K101" i="7"/>
  <c r="M101" i="7" s="1"/>
  <c r="K35" i="5"/>
  <c r="M35" i="5" s="1"/>
  <c r="K23" i="6"/>
  <c r="M23" i="6" s="1"/>
  <c r="K47" i="7"/>
  <c r="M47" i="7" s="1"/>
  <c r="K52" i="7"/>
  <c r="M52" i="7" s="1"/>
  <c r="K69" i="7"/>
  <c r="M69" i="7" s="1"/>
  <c r="K105" i="7"/>
  <c r="M105" i="7" s="1"/>
  <c r="D110" i="7"/>
  <c r="G110" i="7" s="1"/>
  <c r="K104" i="7"/>
  <c r="M104" i="7" s="1"/>
  <c r="K103" i="7"/>
  <c r="M103" i="7" s="1"/>
  <c r="K109" i="7"/>
  <c r="M109" i="7" s="1"/>
  <c r="K99" i="7"/>
  <c r="M99" i="7" s="1"/>
  <c r="K110" i="6"/>
  <c r="M110" i="6" s="1"/>
  <c r="K106" i="6"/>
  <c r="M106" i="6" s="1"/>
  <c r="K100" i="6"/>
  <c r="M100" i="6" s="1"/>
  <c r="K105" i="6"/>
  <c r="M105" i="6" s="1"/>
  <c r="K109" i="6"/>
  <c r="M109" i="6" s="1"/>
  <c r="K104" i="6"/>
  <c r="M104" i="6" s="1"/>
  <c r="K108" i="6"/>
  <c r="M108" i="6" s="1"/>
  <c r="K99" i="6"/>
  <c r="M99" i="6" s="1"/>
  <c r="K100" i="5"/>
  <c r="M100" i="5" s="1"/>
  <c r="K98" i="7"/>
  <c r="M98" i="7" s="1"/>
  <c r="K92" i="7"/>
  <c r="M92" i="7" s="1"/>
  <c r="K97" i="7"/>
  <c r="M97" i="7" s="1"/>
  <c r="K91" i="7"/>
  <c r="M91" i="7" s="1"/>
  <c r="K87" i="7"/>
  <c r="M87" i="7" s="1"/>
  <c r="K94" i="6"/>
  <c r="M94" i="6" s="1"/>
  <c r="K98" i="6"/>
  <c r="M98" i="6" s="1"/>
  <c r="K88" i="6"/>
  <c r="M88" i="6" s="1"/>
  <c r="K93" i="6"/>
  <c r="M93" i="6" s="1"/>
  <c r="K96" i="6"/>
  <c r="M96" i="6" s="1"/>
  <c r="K87" i="6"/>
  <c r="M87" i="6" s="1"/>
  <c r="K90" i="5"/>
  <c r="M90" i="5" s="1"/>
  <c r="K86" i="7"/>
  <c r="M86" i="7" s="1"/>
  <c r="K80" i="7"/>
  <c r="M80" i="7" s="1"/>
  <c r="D82" i="7"/>
  <c r="G82" i="7" s="1"/>
  <c r="K85" i="7"/>
  <c r="M85" i="7" s="1"/>
  <c r="K79" i="7"/>
  <c r="M79" i="7" s="1"/>
  <c r="K84" i="7"/>
  <c r="M84" i="7" s="1"/>
  <c r="K75" i="7"/>
  <c r="M75" i="7" s="1"/>
  <c r="K77" i="6"/>
  <c r="M77" i="6" s="1"/>
  <c r="K80" i="6"/>
  <c r="M80" i="6" s="1"/>
  <c r="K85" i="6"/>
  <c r="M85" i="6" s="1"/>
  <c r="K79" i="6"/>
  <c r="M79" i="6" s="1"/>
  <c r="K78" i="6"/>
  <c r="M78" i="6" s="1"/>
  <c r="K83" i="6"/>
  <c r="M83" i="6" s="1"/>
  <c r="K75" i="6"/>
  <c r="M75" i="6" s="1"/>
  <c r="K74" i="7"/>
  <c r="M74" i="7" s="1"/>
  <c r="K68" i="7"/>
  <c r="M68" i="7" s="1"/>
  <c r="K67" i="7"/>
  <c r="M67" i="7" s="1"/>
  <c r="K73" i="7"/>
  <c r="M73" i="7" s="1"/>
  <c r="K72" i="7"/>
  <c r="M72" i="7" s="1"/>
  <c r="K65" i="7"/>
  <c r="M65" i="7" s="1"/>
  <c r="K63" i="7"/>
  <c r="M63" i="7" s="1"/>
  <c r="K64" i="6"/>
  <c r="M64" i="6" s="1"/>
  <c r="K73" i="6"/>
  <c r="M73" i="6" s="1"/>
  <c r="K68" i="6"/>
  <c r="M68" i="6" s="1"/>
  <c r="K72" i="6"/>
  <c r="M72" i="6" s="1"/>
  <c r="K67" i="6"/>
  <c r="M67" i="6" s="1"/>
  <c r="K71" i="6"/>
  <c r="M71" i="6" s="1"/>
  <c r="K70" i="6"/>
  <c r="M70" i="6" s="1"/>
  <c r="K74" i="6"/>
  <c r="M74" i="6" s="1"/>
  <c r="K63" i="6"/>
  <c r="M63" i="6" s="1"/>
  <c r="K78" i="5"/>
  <c r="M78" i="5" s="1"/>
  <c r="K74" i="5"/>
  <c r="M74" i="5" s="1"/>
  <c r="K103" i="5"/>
  <c r="M103" i="5" s="1"/>
  <c r="K95" i="5"/>
  <c r="M95" i="5" s="1"/>
  <c r="K87" i="5"/>
  <c r="M87" i="5" s="1"/>
  <c r="K86" i="5"/>
  <c r="M86" i="5" s="1"/>
  <c r="D62" i="7"/>
  <c r="G62" i="7" s="1"/>
  <c r="K59" i="7"/>
  <c r="M59" i="7" s="1"/>
  <c r="K57" i="7"/>
  <c r="M57" i="7" s="1"/>
  <c r="K51" i="7"/>
  <c r="M51" i="7" s="1"/>
  <c r="K58" i="6"/>
  <c r="M58" i="6" s="1"/>
  <c r="K62" i="6"/>
  <c r="M62" i="6" s="1"/>
  <c r="K57" i="6"/>
  <c r="M57" i="6" s="1"/>
  <c r="K61" i="6"/>
  <c r="M61" i="6" s="1"/>
  <c r="K60" i="6"/>
  <c r="M60" i="6" s="1"/>
  <c r="K55" i="6"/>
  <c r="M55" i="6" s="1"/>
  <c r="K51" i="6"/>
  <c r="M51" i="6" s="1"/>
  <c r="K55" i="5"/>
  <c r="M55" i="5" s="1"/>
  <c r="K58" i="5"/>
  <c r="M58" i="5" s="1"/>
  <c r="K62" i="5"/>
  <c r="M62" i="5" s="1"/>
  <c r="K54" i="5"/>
  <c r="M54" i="5" s="1"/>
  <c r="K70" i="5"/>
  <c r="M70" i="5" s="1"/>
  <c r="K82" i="5"/>
  <c r="M82" i="5" s="1"/>
  <c r="K52" i="5"/>
  <c r="M52" i="5" s="1"/>
  <c r="K64" i="5"/>
  <c r="M64" i="5" s="1"/>
  <c r="K68" i="5"/>
  <c r="M68" i="5" s="1"/>
  <c r="K110" i="5"/>
  <c r="M110" i="5" s="1"/>
  <c r="K93" i="5"/>
  <c r="M93" i="5" s="1"/>
  <c r="K97" i="5"/>
  <c r="M97" i="5" s="1"/>
  <c r="K101" i="5"/>
  <c r="M101" i="5" s="1"/>
  <c r="K77" i="5"/>
  <c r="M77" i="5" s="1"/>
  <c r="K79" i="5"/>
  <c r="M79" i="5" s="1"/>
  <c r="K83" i="5"/>
  <c r="M83" i="5" s="1"/>
  <c r="K85" i="5"/>
  <c r="M85" i="5" s="1"/>
  <c r="K53" i="5"/>
  <c r="M53" i="5" s="1"/>
  <c r="K65" i="5"/>
  <c r="M65" i="5" s="1"/>
  <c r="K69" i="5"/>
  <c r="M69" i="5" s="1"/>
  <c r="K71" i="5"/>
  <c r="M71" i="5" s="1"/>
  <c r="K106" i="5"/>
  <c r="M106" i="5" s="1"/>
  <c r="K57" i="5"/>
  <c r="M57" i="5" s="1"/>
  <c r="K59" i="5"/>
  <c r="M59" i="5" s="1"/>
  <c r="K72" i="5"/>
  <c r="M72" i="5" s="1"/>
  <c r="K94" i="5"/>
  <c r="M94" i="5" s="1"/>
  <c r="K105" i="5"/>
  <c r="M105" i="5" s="1"/>
  <c r="K107" i="5"/>
  <c r="M107" i="5" s="1"/>
  <c r="K109" i="5"/>
  <c r="M109" i="5" s="1"/>
  <c r="K63" i="5"/>
  <c r="M63" i="5" s="1"/>
  <c r="K76" i="5"/>
  <c r="M76" i="5" s="1"/>
  <c r="K98" i="5"/>
  <c r="M98" i="5" s="1"/>
  <c r="K67" i="5"/>
  <c r="M67" i="5" s="1"/>
  <c r="K80" i="5"/>
  <c r="M80" i="5" s="1"/>
  <c r="K102" i="5"/>
  <c r="M102" i="5" s="1"/>
  <c r="K84" i="5"/>
  <c r="M84" i="5" s="1"/>
  <c r="K73" i="5"/>
  <c r="M73" i="5" s="1"/>
  <c r="K75" i="5"/>
  <c r="M75" i="5" s="1"/>
  <c r="K88" i="5"/>
  <c r="M88" i="5" s="1"/>
  <c r="K66" i="5"/>
  <c r="M66" i="5" s="1"/>
  <c r="K92" i="5"/>
  <c r="M92" i="5" s="1"/>
  <c r="K96" i="5"/>
  <c r="M96" i="5" s="1"/>
  <c r="K56" i="5"/>
  <c r="M56" i="5" s="1"/>
  <c r="K89" i="5"/>
  <c r="M89" i="5" s="1"/>
  <c r="K91" i="5"/>
  <c r="M91" i="5" s="1"/>
  <c r="K108" i="5"/>
  <c r="M108" i="5" s="1"/>
  <c r="K60" i="5"/>
  <c r="M60" i="5" s="1"/>
  <c r="K51" i="5"/>
  <c r="M51" i="5" s="1"/>
  <c r="K99" i="5"/>
  <c r="M99" i="5" s="1"/>
  <c r="K44" i="7"/>
  <c r="M44" i="7" s="1"/>
  <c r="K43" i="7"/>
  <c r="M43" i="7" s="1"/>
  <c r="K49" i="7"/>
  <c r="M49" i="7" s="1"/>
  <c r="K48" i="7"/>
  <c r="M48" i="7" s="1"/>
  <c r="K39" i="7"/>
  <c r="M39" i="7" s="1"/>
  <c r="K41" i="6"/>
  <c r="M41" i="6" s="1"/>
  <c r="D45" i="6"/>
  <c r="G45" i="6" s="1"/>
  <c r="K47" i="6"/>
  <c r="M47" i="6" s="1"/>
  <c r="K40" i="6"/>
  <c r="M40" i="6" s="1"/>
  <c r="K46" i="6"/>
  <c r="M46" i="6" s="1"/>
  <c r="K50" i="6"/>
  <c r="M50" i="6" s="1"/>
  <c r="K39" i="6"/>
  <c r="M39" i="6" s="1"/>
  <c r="K45" i="5"/>
  <c r="M45" i="5" s="1"/>
  <c r="K49" i="5"/>
  <c r="M49" i="5" s="1"/>
  <c r="K40" i="5"/>
  <c r="M40" i="5" s="1"/>
  <c r="K44" i="5"/>
  <c r="M44" i="5" s="1"/>
  <c r="K48" i="5"/>
  <c r="M48" i="5" s="1"/>
  <c r="K43" i="5"/>
  <c r="M43" i="5" s="1"/>
  <c r="K39" i="5"/>
  <c r="M39" i="5" s="1"/>
  <c r="D28" i="7"/>
  <c r="G28" i="7" s="1"/>
  <c r="K29" i="7"/>
  <c r="M29" i="7" s="1"/>
  <c r="K35" i="7"/>
  <c r="M35" i="7" s="1"/>
  <c r="D38" i="7"/>
  <c r="G38" i="7" s="1"/>
  <c r="K33" i="7"/>
  <c r="M33" i="7" s="1"/>
  <c r="K27" i="7"/>
  <c r="M27" i="7" s="1"/>
  <c r="K38" i="6"/>
  <c r="M38" i="6" s="1"/>
  <c r="K36" i="6"/>
  <c r="M36" i="6" s="1"/>
  <c r="D31" i="6"/>
  <c r="G31" i="6" s="1"/>
  <c r="D37" i="6"/>
  <c r="G37" i="6" s="1"/>
  <c r="K38" i="5"/>
  <c r="M38" i="5" s="1"/>
  <c r="K36" i="5"/>
  <c r="M36" i="5" s="1"/>
  <c r="K37" i="5"/>
  <c r="M37" i="5" s="1"/>
  <c r="K27" i="5"/>
  <c r="M27" i="5" s="1"/>
  <c r="K17" i="7"/>
  <c r="M17" i="7" s="1"/>
  <c r="K19" i="7"/>
  <c r="M19" i="7" s="1"/>
  <c r="D26" i="7"/>
  <c r="G26" i="7" s="1"/>
  <c r="D24" i="7"/>
  <c r="G24" i="7" s="1"/>
  <c r="K25" i="7"/>
  <c r="M25" i="7" s="1"/>
  <c r="K15" i="7"/>
  <c r="M15" i="7" s="1"/>
  <c r="K24" i="6"/>
  <c r="M24" i="6" s="1"/>
  <c r="D25" i="6"/>
  <c r="G25" i="6" s="1"/>
  <c r="K15" i="6"/>
  <c r="M15" i="6" s="1"/>
  <c r="O8" i="7"/>
  <c r="O14" i="7"/>
  <c r="O6" i="7"/>
  <c r="O12" i="7"/>
  <c r="K26" i="6"/>
  <c r="M26" i="6" s="1"/>
  <c r="K34" i="6"/>
  <c r="M34" i="6" s="1"/>
  <c r="K32" i="6"/>
  <c r="M32" i="6" s="1"/>
  <c r="K30" i="6"/>
  <c r="M30" i="6" s="1"/>
  <c r="K16" i="6"/>
  <c r="M16" i="6" s="1"/>
  <c r="K18" i="6"/>
  <c r="M18" i="6" s="1"/>
  <c r="K19" i="5"/>
  <c r="M19" i="5" s="1"/>
  <c r="D17" i="5"/>
  <c r="G17" i="5" s="1"/>
  <c r="K25" i="5"/>
  <c r="M25" i="5" s="1"/>
  <c r="K15" i="5"/>
  <c r="M15" i="5" s="1"/>
  <c r="K24" i="5"/>
  <c r="M24" i="5" s="1"/>
  <c r="K22" i="5"/>
  <c r="M22" i="5" s="1"/>
  <c r="K20" i="5"/>
  <c r="M20" i="5" s="1"/>
  <c r="K16" i="5"/>
  <c r="M16" i="5" s="1"/>
  <c r="K18" i="5"/>
  <c r="M18" i="5" s="1"/>
  <c r="Q4" i="4"/>
  <c r="Q5" i="4"/>
  <c r="Q6" i="4"/>
  <c r="Q7" i="4"/>
  <c r="Q8" i="4"/>
  <c r="Q9" i="4"/>
  <c r="Q10" i="4"/>
  <c r="Q11" i="4"/>
  <c r="Q12" i="4"/>
  <c r="Q13" i="4"/>
  <c r="Q14" i="4"/>
  <c r="Q3" i="4"/>
  <c r="W110" i="4" l="1"/>
  <c r="V110" i="4"/>
  <c r="U110" i="4"/>
  <c r="B110" i="4" s="1"/>
  <c r="T110" i="4"/>
  <c r="O110" i="4" s="1"/>
  <c r="S110" i="4"/>
  <c r="P110" i="4"/>
  <c r="W109" i="4"/>
  <c r="V109" i="4"/>
  <c r="U109" i="4"/>
  <c r="B109" i="4" s="1"/>
  <c r="T109" i="4"/>
  <c r="O109" i="4" s="1"/>
  <c r="S109" i="4"/>
  <c r="P109" i="4"/>
  <c r="W108" i="4"/>
  <c r="V108" i="4"/>
  <c r="U108" i="4"/>
  <c r="B108" i="4" s="1"/>
  <c r="T108" i="4"/>
  <c r="O108" i="4" s="1"/>
  <c r="S108" i="4"/>
  <c r="P108" i="4"/>
  <c r="W107" i="4"/>
  <c r="V107" i="4"/>
  <c r="U107" i="4"/>
  <c r="B107" i="4" s="1"/>
  <c r="T107" i="4"/>
  <c r="O107" i="4" s="1"/>
  <c r="S107" i="4"/>
  <c r="P107" i="4"/>
  <c r="W106" i="4"/>
  <c r="V106" i="4"/>
  <c r="U106" i="4"/>
  <c r="B106" i="4" s="1"/>
  <c r="T106" i="4"/>
  <c r="O106" i="4" s="1"/>
  <c r="S106" i="4"/>
  <c r="P106" i="4"/>
  <c r="W105" i="4"/>
  <c r="V105" i="4"/>
  <c r="U105" i="4"/>
  <c r="B105" i="4" s="1"/>
  <c r="T105" i="4"/>
  <c r="O105" i="4" s="1"/>
  <c r="S105" i="4"/>
  <c r="P105" i="4"/>
  <c r="W104" i="4"/>
  <c r="V104" i="4"/>
  <c r="U104" i="4"/>
  <c r="B104" i="4" s="1"/>
  <c r="T104" i="4"/>
  <c r="O104" i="4" s="1"/>
  <c r="S104" i="4"/>
  <c r="P104" i="4"/>
  <c r="W103" i="4"/>
  <c r="V103" i="4"/>
  <c r="U103" i="4"/>
  <c r="B103" i="4" s="1"/>
  <c r="T103" i="4"/>
  <c r="O103" i="4" s="1"/>
  <c r="S103" i="4"/>
  <c r="P103" i="4"/>
  <c r="W102" i="4"/>
  <c r="V102" i="4"/>
  <c r="U102" i="4"/>
  <c r="B102" i="4" s="1"/>
  <c r="T102" i="4"/>
  <c r="O102" i="4" s="1"/>
  <c r="S102" i="4"/>
  <c r="P102" i="4"/>
  <c r="W101" i="4"/>
  <c r="V101" i="4"/>
  <c r="U101" i="4"/>
  <c r="B101" i="4" s="1"/>
  <c r="T101" i="4"/>
  <c r="O101" i="4" s="1"/>
  <c r="S101" i="4"/>
  <c r="P101" i="4"/>
  <c r="W100" i="4"/>
  <c r="V100" i="4"/>
  <c r="U100" i="4"/>
  <c r="B100" i="4" s="1"/>
  <c r="T100" i="4"/>
  <c r="O100" i="4" s="1"/>
  <c r="S100" i="4"/>
  <c r="P100" i="4"/>
  <c r="W99" i="4"/>
  <c r="V99" i="4"/>
  <c r="U99" i="4"/>
  <c r="B99" i="4" s="1"/>
  <c r="T99" i="4"/>
  <c r="O99" i="4" s="1"/>
  <c r="S99" i="4"/>
  <c r="P99" i="4"/>
  <c r="W98" i="4"/>
  <c r="V98" i="4"/>
  <c r="U98" i="4"/>
  <c r="B98" i="4" s="1"/>
  <c r="T98" i="4"/>
  <c r="O98" i="4" s="1"/>
  <c r="S98" i="4"/>
  <c r="P98" i="4"/>
  <c r="W97" i="4"/>
  <c r="V97" i="4"/>
  <c r="U97" i="4"/>
  <c r="B97" i="4" s="1"/>
  <c r="T97" i="4"/>
  <c r="O97" i="4" s="1"/>
  <c r="S97" i="4"/>
  <c r="P97" i="4"/>
  <c r="W96" i="4"/>
  <c r="V96" i="4"/>
  <c r="U96" i="4"/>
  <c r="B96" i="4" s="1"/>
  <c r="T96" i="4"/>
  <c r="O96" i="4" s="1"/>
  <c r="S96" i="4"/>
  <c r="P96" i="4"/>
  <c r="W95" i="4"/>
  <c r="V95" i="4"/>
  <c r="U95" i="4"/>
  <c r="B95" i="4" s="1"/>
  <c r="T95" i="4"/>
  <c r="O95" i="4" s="1"/>
  <c r="S95" i="4"/>
  <c r="P95" i="4"/>
  <c r="W94" i="4"/>
  <c r="V94" i="4"/>
  <c r="U94" i="4"/>
  <c r="B94" i="4" s="1"/>
  <c r="T94" i="4"/>
  <c r="O94" i="4" s="1"/>
  <c r="S94" i="4"/>
  <c r="P94" i="4"/>
  <c r="W93" i="4"/>
  <c r="V93" i="4"/>
  <c r="U93" i="4"/>
  <c r="B93" i="4" s="1"/>
  <c r="T93" i="4"/>
  <c r="O93" i="4" s="1"/>
  <c r="S93" i="4"/>
  <c r="P93" i="4"/>
  <c r="W92" i="4"/>
  <c r="V92" i="4"/>
  <c r="U92" i="4"/>
  <c r="B92" i="4" s="1"/>
  <c r="T92" i="4"/>
  <c r="O92" i="4" s="1"/>
  <c r="S92" i="4"/>
  <c r="P92" i="4"/>
  <c r="W91" i="4"/>
  <c r="V91" i="4"/>
  <c r="U91" i="4"/>
  <c r="B91" i="4" s="1"/>
  <c r="T91" i="4"/>
  <c r="O91" i="4" s="1"/>
  <c r="S91" i="4"/>
  <c r="P91" i="4"/>
  <c r="W90" i="4"/>
  <c r="V90" i="4"/>
  <c r="U90" i="4"/>
  <c r="B90" i="4" s="1"/>
  <c r="T90" i="4"/>
  <c r="O90" i="4" s="1"/>
  <c r="S90" i="4"/>
  <c r="P90" i="4"/>
  <c r="W89" i="4"/>
  <c r="V89" i="4"/>
  <c r="U89" i="4"/>
  <c r="B89" i="4" s="1"/>
  <c r="T89" i="4"/>
  <c r="O89" i="4" s="1"/>
  <c r="S89" i="4"/>
  <c r="P89" i="4"/>
  <c r="W88" i="4"/>
  <c r="V88" i="4"/>
  <c r="U88" i="4"/>
  <c r="B88" i="4" s="1"/>
  <c r="T88" i="4"/>
  <c r="O88" i="4" s="1"/>
  <c r="S88" i="4"/>
  <c r="P88" i="4"/>
  <c r="W87" i="4"/>
  <c r="V87" i="4"/>
  <c r="U87" i="4"/>
  <c r="B87" i="4" s="1"/>
  <c r="T87" i="4"/>
  <c r="O87" i="4" s="1"/>
  <c r="S87" i="4"/>
  <c r="P87" i="4"/>
  <c r="W86" i="4"/>
  <c r="V86" i="4"/>
  <c r="U86" i="4"/>
  <c r="B86" i="4" s="1"/>
  <c r="T86" i="4"/>
  <c r="O86" i="4" s="1"/>
  <c r="S86" i="4"/>
  <c r="P86" i="4"/>
  <c r="W85" i="4"/>
  <c r="V85" i="4"/>
  <c r="U85" i="4"/>
  <c r="B85" i="4" s="1"/>
  <c r="T85" i="4"/>
  <c r="O85" i="4" s="1"/>
  <c r="S85" i="4"/>
  <c r="P85" i="4"/>
  <c r="W84" i="4"/>
  <c r="V84" i="4"/>
  <c r="U84" i="4"/>
  <c r="B84" i="4" s="1"/>
  <c r="T84" i="4"/>
  <c r="O84" i="4" s="1"/>
  <c r="S84" i="4"/>
  <c r="P84" i="4"/>
  <c r="W83" i="4"/>
  <c r="V83" i="4"/>
  <c r="U83" i="4"/>
  <c r="B83" i="4" s="1"/>
  <c r="T83" i="4"/>
  <c r="O83" i="4" s="1"/>
  <c r="S83" i="4"/>
  <c r="P83" i="4"/>
  <c r="W82" i="4"/>
  <c r="V82" i="4"/>
  <c r="U82" i="4"/>
  <c r="B82" i="4" s="1"/>
  <c r="T82" i="4"/>
  <c r="O82" i="4" s="1"/>
  <c r="S82" i="4"/>
  <c r="P82" i="4"/>
  <c r="W81" i="4"/>
  <c r="V81" i="4"/>
  <c r="U81" i="4"/>
  <c r="B81" i="4" s="1"/>
  <c r="T81" i="4"/>
  <c r="O81" i="4" s="1"/>
  <c r="S81" i="4"/>
  <c r="P81" i="4"/>
  <c r="W80" i="4"/>
  <c r="V80" i="4"/>
  <c r="U80" i="4"/>
  <c r="B80" i="4" s="1"/>
  <c r="T80" i="4"/>
  <c r="O80" i="4" s="1"/>
  <c r="S80" i="4"/>
  <c r="P80" i="4"/>
  <c r="W79" i="4"/>
  <c r="V79" i="4"/>
  <c r="U79" i="4"/>
  <c r="B79" i="4" s="1"/>
  <c r="T79" i="4"/>
  <c r="O79" i="4" s="1"/>
  <c r="S79" i="4"/>
  <c r="P79" i="4"/>
  <c r="W78" i="4"/>
  <c r="V78" i="4"/>
  <c r="U78" i="4"/>
  <c r="B78" i="4" s="1"/>
  <c r="T78" i="4"/>
  <c r="O78" i="4" s="1"/>
  <c r="S78" i="4"/>
  <c r="P78" i="4"/>
  <c r="W77" i="4"/>
  <c r="V77" i="4"/>
  <c r="U77" i="4"/>
  <c r="B77" i="4" s="1"/>
  <c r="T77" i="4"/>
  <c r="O77" i="4" s="1"/>
  <c r="S77" i="4"/>
  <c r="P77" i="4"/>
  <c r="W76" i="4"/>
  <c r="V76" i="4"/>
  <c r="U76" i="4"/>
  <c r="B76" i="4" s="1"/>
  <c r="T76" i="4"/>
  <c r="O76" i="4" s="1"/>
  <c r="S76" i="4"/>
  <c r="P76" i="4"/>
  <c r="W75" i="4"/>
  <c r="V75" i="4"/>
  <c r="U75" i="4"/>
  <c r="B75" i="4" s="1"/>
  <c r="T75" i="4"/>
  <c r="O75" i="4" s="1"/>
  <c r="S75" i="4"/>
  <c r="P75" i="4"/>
  <c r="W74" i="4"/>
  <c r="V74" i="4"/>
  <c r="U74" i="4"/>
  <c r="B74" i="4" s="1"/>
  <c r="T74" i="4"/>
  <c r="O74" i="4" s="1"/>
  <c r="S74" i="4"/>
  <c r="P74" i="4"/>
  <c r="W73" i="4"/>
  <c r="V73" i="4"/>
  <c r="U73" i="4"/>
  <c r="B73" i="4" s="1"/>
  <c r="T73" i="4"/>
  <c r="O73" i="4" s="1"/>
  <c r="S73" i="4"/>
  <c r="P73" i="4"/>
  <c r="W72" i="4"/>
  <c r="V72" i="4"/>
  <c r="U72" i="4"/>
  <c r="B72" i="4" s="1"/>
  <c r="T72" i="4"/>
  <c r="O72" i="4" s="1"/>
  <c r="S72" i="4"/>
  <c r="P72" i="4"/>
  <c r="W71" i="4"/>
  <c r="V71" i="4"/>
  <c r="U71" i="4"/>
  <c r="B71" i="4" s="1"/>
  <c r="T71" i="4"/>
  <c r="O71" i="4" s="1"/>
  <c r="S71" i="4"/>
  <c r="P71" i="4"/>
  <c r="W70" i="4"/>
  <c r="V70" i="4"/>
  <c r="U70" i="4"/>
  <c r="B70" i="4" s="1"/>
  <c r="T70" i="4"/>
  <c r="O70" i="4" s="1"/>
  <c r="S70" i="4"/>
  <c r="P70" i="4"/>
  <c r="W69" i="4"/>
  <c r="V69" i="4"/>
  <c r="U69" i="4"/>
  <c r="B69" i="4" s="1"/>
  <c r="T69" i="4"/>
  <c r="O69" i="4" s="1"/>
  <c r="S69" i="4"/>
  <c r="P69" i="4"/>
  <c r="W68" i="4"/>
  <c r="V68" i="4"/>
  <c r="U68" i="4"/>
  <c r="B68" i="4" s="1"/>
  <c r="T68" i="4"/>
  <c r="O68" i="4" s="1"/>
  <c r="S68" i="4"/>
  <c r="P68" i="4"/>
  <c r="W67" i="4"/>
  <c r="V67" i="4"/>
  <c r="U67" i="4"/>
  <c r="B67" i="4" s="1"/>
  <c r="T67" i="4"/>
  <c r="O67" i="4" s="1"/>
  <c r="S67" i="4"/>
  <c r="P67" i="4"/>
  <c r="W66" i="4"/>
  <c r="V66" i="4"/>
  <c r="U66" i="4"/>
  <c r="B66" i="4" s="1"/>
  <c r="T66" i="4"/>
  <c r="O66" i="4" s="1"/>
  <c r="S66" i="4"/>
  <c r="P66" i="4"/>
  <c r="W65" i="4"/>
  <c r="V65" i="4"/>
  <c r="U65" i="4"/>
  <c r="B65" i="4" s="1"/>
  <c r="T65" i="4"/>
  <c r="O65" i="4" s="1"/>
  <c r="S65" i="4"/>
  <c r="P65" i="4"/>
  <c r="W64" i="4"/>
  <c r="V64" i="4"/>
  <c r="U64" i="4"/>
  <c r="B64" i="4" s="1"/>
  <c r="T64" i="4"/>
  <c r="O64" i="4" s="1"/>
  <c r="S64" i="4"/>
  <c r="P64" i="4"/>
  <c r="W63" i="4"/>
  <c r="V63" i="4"/>
  <c r="U63" i="4"/>
  <c r="B63" i="4" s="1"/>
  <c r="T63" i="4"/>
  <c r="O63" i="4" s="1"/>
  <c r="S63" i="4"/>
  <c r="P63" i="4"/>
  <c r="W62" i="4"/>
  <c r="V62" i="4"/>
  <c r="U62" i="4"/>
  <c r="B62" i="4" s="1"/>
  <c r="T62" i="4"/>
  <c r="O62" i="4" s="1"/>
  <c r="S62" i="4"/>
  <c r="P62" i="4"/>
  <c r="W61" i="4"/>
  <c r="V61" i="4"/>
  <c r="U61" i="4"/>
  <c r="B61" i="4" s="1"/>
  <c r="T61" i="4"/>
  <c r="O61" i="4" s="1"/>
  <c r="S61" i="4"/>
  <c r="P61" i="4"/>
  <c r="W60" i="4"/>
  <c r="V60" i="4"/>
  <c r="U60" i="4"/>
  <c r="B60" i="4" s="1"/>
  <c r="T60" i="4"/>
  <c r="O60" i="4" s="1"/>
  <c r="S60" i="4"/>
  <c r="P60" i="4"/>
  <c r="W59" i="4"/>
  <c r="V59" i="4"/>
  <c r="U59" i="4"/>
  <c r="B59" i="4" s="1"/>
  <c r="T59" i="4"/>
  <c r="O59" i="4" s="1"/>
  <c r="S59" i="4"/>
  <c r="P59" i="4"/>
  <c r="W58" i="4"/>
  <c r="V58" i="4"/>
  <c r="U58" i="4"/>
  <c r="B58" i="4" s="1"/>
  <c r="T58" i="4"/>
  <c r="O58" i="4" s="1"/>
  <c r="S58" i="4"/>
  <c r="P58" i="4"/>
  <c r="W57" i="4"/>
  <c r="V57" i="4"/>
  <c r="U57" i="4"/>
  <c r="B57" i="4" s="1"/>
  <c r="T57" i="4"/>
  <c r="O57" i="4" s="1"/>
  <c r="S57" i="4"/>
  <c r="P57" i="4"/>
  <c r="W56" i="4"/>
  <c r="V56" i="4"/>
  <c r="U56" i="4"/>
  <c r="B56" i="4" s="1"/>
  <c r="T56" i="4"/>
  <c r="O56" i="4" s="1"/>
  <c r="S56" i="4"/>
  <c r="P56" i="4"/>
  <c r="W55" i="4"/>
  <c r="V55" i="4"/>
  <c r="U55" i="4"/>
  <c r="B55" i="4" s="1"/>
  <c r="T55" i="4"/>
  <c r="O55" i="4" s="1"/>
  <c r="S55" i="4"/>
  <c r="P55" i="4"/>
  <c r="W54" i="4"/>
  <c r="V54" i="4"/>
  <c r="U54" i="4"/>
  <c r="B54" i="4" s="1"/>
  <c r="T54" i="4"/>
  <c r="O54" i="4" s="1"/>
  <c r="S54" i="4"/>
  <c r="P54" i="4"/>
  <c r="W53" i="4"/>
  <c r="V53" i="4"/>
  <c r="U53" i="4"/>
  <c r="B53" i="4" s="1"/>
  <c r="T53" i="4"/>
  <c r="O53" i="4" s="1"/>
  <c r="S53" i="4"/>
  <c r="P53" i="4"/>
  <c r="W52" i="4"/>
  <c r="V52" i="4"/>
  <c r="U52" i="4"/>
  <c r="B52" i="4" s="1"/>
  <c r="T52" i="4"/>
  <c r="O52" i="4" s="1"/>
  <c r="S52" i="4"/>
  <c r="P52" i="4"/>
  <c r="W51" i="4"/>
  <c r="V51" i="4"/>
  <c r="U51" i="4"/>
  <c r="B51" i="4" s="1"/>
  <c r="T51" i="4"/>
  <c r="O51" i="4" s="1"/>
  <c r="S51" i="4"/>
  <c r="P51" i="4"/>
  <c r="W50" i="4"/>
  <c r="V50" i="4"/>
  <c r="U50" i="4"/>
  <c r="B50" i="4" s="1"/>
  <c r="T50" i="4"/>
  <c r="O50" i="4" s="1"/>
  <c r="S50" i="4"/>
  <c r="P50" i="4"/>
  <c r="W49" i="4"/>
  <c r="V49" i="4"/>
  <c r="U49" i="4"/>
  <c r="B49" i="4" s="1"/>
  <c r="T49" i="4"/>
  <c r="O49" i="4" s="1"/>
  <c r="S49" i="4"/>
  <c r="P49" i="4"/>
  <c r="W48" i="4"/>
  <c r="V48" i="4"/>
  <c r="U48" i="4"/>
  <c r="B48" i="4" s="1"/>
  <c r="T48" i="4"/>
  <c r="O48" i="4" s="1"/>
  <c r="S48" i="4"/>
  <c r="P48" i="4"/>
  <c r="W47" i="4"/>
  <c r="V47" i="4"/>
  <c r="U47" i="4"/>
  <c r="B47" i="4" s="1"/>
  <c r="T47" i="4"/>
  <c r="O47" i="4" s="1"/>
  <c r="S47" i="4"/>
  <c r="P47" i="4"/>
  <c r="W46" i="4"/>
  <c r="V46" i="4"/>
  <c r="U46" i="4"/>
  <c r="B46" i="4" s="1"/>
  <c r="T46" i="4"/>
  <c r="O46" i="4" s="1"/>
  <c r="S46" i="4"/>
  <c r="P46" i="4"/>
  <c r="W45" i="4"/>
  <c r="V45" i="4"/>
  <c r="U45" i="4"/>
  <c r="B45" i="4" s="1"/>
  <c r="T45" i="4"/>
  <c r="O45" i="4" s="1"/>
  <c r="S45" i="4"/>
  <c r="P45" i="4"/>
  <c r="W44" i="4"/>
  <c r="V44" i="4"/>
  <c r="U44" i="4"/>
  <c r="B44" i="4" s="1"/>
  <c r="T44" i="4"/>
  <c r="O44" i="4" s="1"/>
  <c r="S44" i="4"/>
  <c r="P44" i="4"/>
  <c r="W43" i="4"/>
  <c r="V43" i="4"/>
  <c r="U43" i="4"/>
  <c r="B43" i="4" s="1"/>
  <c r="T43" i="4"/>
  <c r="O43" i="4" s="1"/>
  <c r="S43" i="4"/>
  <c r="P43" i="4"/>
  <c r="W42" i="4"/>
  <c r="V42" i="4"/>
  <c r="U42" i="4"/>
  <c r="B42" i="4" s="1"/>
  <c r="T42" i="4"/>
  <c r="O42" i="4" s="1"/>
  <c r="S42" i="4"/>
  <c r="P42" i="4"/>
  <c r="W41" i="4"/>
  <c r="V41" i="4"/>
  <c r="U41" i="4"/>
  <c r="B41" i="4" s="1"/>
  <c r="T41" i="4"/>
  <c r="O41" i="4" s="1"/>
  <c r="S41" i="4"/>
  <c r="P41" i="4"/>
  <c r="W40" i="4"/>
  <c r="V40" i="4"/>
  <c r="U40" i="4"/>
  <c r="B40" i="4" s="1"/>
  <c r="T40" i="4"/>
  <c r="O40" i="4" s="1"/>
  <c r="S40" i="4"/>
  <c r="P40" i="4"/>
  <c r="W39" i="4"/>
  <c r="V39" i="4"/>
  <c r="U39" i="4"/>
  <c r="B39" i="4" s="1"/>
  <c r="T39" i="4"/>
  <c r="O39" i="4" s="1"/>
  <c r="S39" i="4"/>
  <c r="P39" i="4"/>
  <c r="W38" i="4"/>
  <c r="V38" i="4"/>
  <c r="U38" i="4"/>
  <c r="B38" i="4" s="1"/>
  <c r="T38" i="4"/>
  <c r="O38" i="4" s="1"/>
  <c r="S38" i="4"/>
  <c r="P38" i="4"/>
  <c r="W37" i="4"/>
  <c r="V37" i="4"/>
  <c r="U37" i="4"/>
  <c r="B37" i="4" s="1"/>
  <c r="T37" i="4"/>
  <c r="O37" i="4" s="1"/>
  <c r="S37" i="4"/>
  <c r="P37" i="4"/>
  <c r="W36" i="4"/>
  <c r="V36" i="4"/>
  <c r="U36" i="4"/>
  <c r="B36" i="4" s="1"/>
  <c r="T36" i="4"/>
  <c r="O36" i="4" s="1"/>
  <c r="S36" i="4"/>
  <c r="P36" i="4"/>
  <c r="W35" i="4"/>
  <c r="V35" i="4"/>
  <c r="U35" i="4"/>
  <c r="B35" i="4" s="1"/>
  <c r="T35" i="4"/>
  <c r="O35" i="4" s="1"/>
  <c r="S35" i="4"/>
  <c r="P35" i="4"/>
  <c r="W34" i="4"/>
  <c r="V34" i="4"/>
  <c r="U34" i="4"/>
  <c r="B34" i="4" s="1"/>
  <c r="T34" i="4"/>
  <c r="O34" i="4" s="1"/>
  <c r="S34" i="4"/>
  <c r="P34" i="4"/>
  <c r="W33" i="4"/>
  <c r="V33" i="4"/>
  <c r="U33" i="4"/>
  <c r="B33" i="4" s="1"/>
  <c r="T33" i="4"/>
  <c r="O33" i="4" s="1"/>
  <c r="S33" i="4"/>
  <c r="P33" i="4"/>
  <c r="W32" i="4"/>
  <c r="V32" i="4"/>
  <c r="U32" i="4"/>
  <c r="B32" i="4" s="1"/>
  <c r="T32" i="4"/>
  <c r="O32" i="4" s="1"/>
  <c r="S32" i="4"/>
  <c r="P32" i="4"/>
  <c r="W31" i="4"/>
  <c r="V31" i="4"/>
  <c r="U31" i="4"/>
  <c r="B31" i="4" s="1"/>
  <c r="T31" i="4"/>
  <c r="O31" i="4" s="1"/>
  <c r="S31" i="4"/>
  <c r="P31" i="4"/>
  <c r="W30" i="4"/>
  <c r="V30" i="4"/>
  <c r="U30" i="4"/>
  <c r="B30" i="4" s="1"/>
  <c r="T30" i="4"/>
  <c r="O30" i="4" s="1"/>
  <c r="S30" i="4"/>
  <c r="P30" i="4"/>
  <c r="W29" i="4"/>
  <c r="V29" i="4"/>
  <c r="U29" i="4"/>
  <c r="B29" i="4" s="1"/>
  <c r="T29" i="4"/>
  <c r="O29" i="4" s="1"/>
  <c r="S29" i="4"/>
  <c r="P29" i="4"/>
  <c r="W28" i="4"/>
  <c r="V28" i="4"/>
  <c r="U28" i="4"/>
  <c r="B28" i="4" s="1"/>
  <c r="T28" i="4"/>
  <c r="O28" i="4" s="1"/>
  <c r="S28" i="4"/>
  <c r="P28" i="4"/>
  <c r="W27" i="4"/>
  <c r="V27" i="4"/>
  <c r="U27" i="4"/>
  <c r="B27" i="4" s="1"/>
  <c r="T27" i="4"/>
  <c r="O27" i="4" s="1"/>
  <c r="S27" i="4"/>
  <c r="P27" i="4"/>
  <c r="W26" i="4"/>
  <c r="V26" i="4"/>
  <c r="U26" i="4"/>
  <c r="B26" i="4" s="1"/>
  <c r="T26" i="4"/>
  <c r="O26" i="4" s="1"/>
  <c r="S26" i="4"/>
  <c r="P26" i="4"/>
  <c r="H26" i="4"/>
  <c r="H38" i="4" s="1"/>
  <c r="H50" i="4" s="1"/>
  <c r="H62" i="4" s="1"/>
  <c r="H74" i="4" s="1"/>
  <c r="H86" i="4" s="1"/>
  <c r="H98" i="4" s="1"/>
  <c r="H110" i="4" s="1"/>
  <c r="F26" i="4"/>
  <c r="D26" i="4" s="1"/>
  <c r="G26" i="4" s="1"/>
  <c r="W25" i="4"/>
  <c r="V25" i="4"/>
  <c r="U25" i="4"/>
  <c r="B25" i="4" s="1"/>
  <c r="T25" i="4"/>
  <c r="O25" i="4" s="1"/>
  <c r="S25" i="4"/>
  <c r="P25" i="4"/>
  <c r="H25" i="4"/>
  <c r="H37" i="4" s="1"/>
  <c r="H49" i="4" s="1"/>
  <c r="H61" i="4" s="1"/>
  <c r="H73" i="4" s="1"/>
  <c r="H85" i="4" s="1"/>
  <c r="H97" i="4" s="1"/>
  <c r="H109" i="4" s="1"/>
  <c r="F25" i="4"/>
  <c r="D25" i="4" s="1"/>
  <c r="G25" i="4" s="1"/>
  <c r="W24" i="4"/>
  <c r="V24" i="4"/>
  <c r="U24" i="4"/>
  <c r="B24" i="4" s="1"/>
  <c r="T24" i="4"/>
  <c r="O24" i="4" s="1"/>
  <c r="S24" i="4"/>
  <c r="P24" i="4"/>
  <c r="H24" i="4"/>
  <c r="H36" i="4" s="1"/>
  <c r="H48" i="4" s="1"/>
  <c r="H60" i="4" s="1"/>
  <c r="H72" i="4" s="1"/>
  <c r="H84" i="4" s="1"/>
  <c r="H96" i="4" s="1"/>
  <c r="H108" i="4" s="1"/>
  <c r="F24" i="4"/>
  <c r="D24" i="4" s="1"/>
  <c r="G24" i="4" s="1"/>
  <c r="W23" i="4"/>
  <c r="V23" i="4"/>
  <c r="U23" i="4"/>
  <c r="B23" i="4" s="1"/>
  <c r="T23" i="4"/>
  <c r="O23" i="4" s="1"/>
  <c r="S23" i="4"/>
  <c r="P23" i="4"/>
  <c r="H23" i="4"/>
  <c r="H35" i="4" s="1"/>
  <c r="H47" i="4" s="1"/>
  <c r="H59" i="4" s="1"/>
  <c r="H71" i="4" s="1"/>
  <c r="H83" i="4" s="1"/>
  <c r="H95" i="4" s="1"/>
  <c r="H107" i="4" s="1"/>
  <c r="F23" i="4"/>
  <c r="D23" i="4" s="1"/>
  <c r="G23" i="4" s="1"/>
  <c r="W22" i="4"/>
  <c r="V22" i="4"/>
  <c r="U22" i="4"/>
  <c r="B22" i="4" s="1"/>
  <c r="T22" i="4"/>
  <c r="O22" i="4" s="1"/>
  <c r="S22" i="4"/>
  <c r="P22" i="4"/>
  <c r="H22" i="4"/>
  <c r="H34" i="4" s="1"/>
  <c r="H46" i="4" s="1"/>
  <c r="H58" i="4" s="1"/>
  <c r="H70" i="4" s="1"/>
  <c r="H82" i="4" s="1"/>
  <c r="H94" i="4" s="1"/>
  <c r="H106" i="4" s="1"/>
  <c r="F22" i="4"/>
  <c r="D22" i="4" s="1"/>
  <c r="G22" i="4" s="1"/>
  <c r="W21" i="4"/>
  <c r="V21" i="4"/>
  <c r="U21" i="4"/>
  <c r="B21" i="4" s="1"/>
  <c r="T21" i="4"/>
  <c r="O21" i="4" s="1"/>
  <c r="S21" i="4"/>
  <c r="P21" i="4"/>
  <c r="H21" i="4"/>
  <c r="H33" i="4" s="1"/>
  <c r="H45" i="4" s="1"/>
  <c r="H57" i="4" s="1"/>
  <c r="H69" i="4" s="1"/>
  <c r="H81" i="4" s="1"/>
  <c r="H93" i="4" s="1"/>
  <c r="H105" i="4" s="1"/>
  <c r="F21" i="4"/>
  <c r="D21" i="4" s="1"/>
  <c r="G21" i="4" s="1"/>
  <c r="W20" i="4"/>
  <c r="V20" i="4"/>
  <c r="U20" i="4"/>
  <c r="B20" i="4" s="1"/>
  <c r="T20" i="4"/>
  <c r="O20" i="4" s="1"/>
  <c r="S20" i="4"/>
  <c r="P20" i="4"/>
  <c r="H20" i="4"/>
  <c r="H32" i="4" s="1"/>
  <c r="H44" i="4" s="1"/>
  <c r="H56" i="4" s="1"/>
  <c r="H68" i="4" s="1"/>
  <c r="H80" i="4" s="1"/>
  <c r="H92" i="4" s="1"/>
  <c r="H104" i="4" s="1"/>
  <c r="F20" i="4"/>
  <c r="D20" i="4" s="1"/>
  <c r="G20" i="4" s="1"/>
  <c r="W19" i="4"/>
  <c r="V19" i="4"/>
  <c r="U19" i="4"/>
  <c r="B19" i="4" s="1"/>
  <c r="T19" i="4"/>
  <c r="O19" i="4" s="1"/>
  <c r="S19" i="4"/>
  <c r="P19" i="4"/>
  <c r="H19" i="4"/>
  <c r="H31" i="4" s="1"/>
  <c r="H43" i="4" s="1"/>
  <c r="H55" i="4" s="1"/>
  <c r="H67" i="4" s="1"/>
  <c r="H79" i="4" s="1"/>
  <c r="H91" i="4" s="1"/>
  <c r="H103" i="4" s="1"/>
  <c r="F19" i="4"/>
  <c r="D19" i="4" s="1"/>
  <c r="G19" i="4" s="1"/>
  <c r="W18" i="4"/>
  <c r="V18" i="4"/>
  <c r="U18" i="4"/>
  <c r="B18" i="4" s="1"/>
  <c r="T18" i="4"/>
  <c r="O18" i="4" s="1"/>
  <c r="S18" i="4"/>
  <c r="P18" i="4"/>
  <c r="H18" i="4"/>
  <c r="H30" i="4" s="1"/>
  <c r="H42" i="4" s="1"/>
  <c r="H54" i="4" s="1"/>
  <c r="H66" i="4" s="1"/>
  <c r="H78" i="4" s="1"/>
  <c r="H90" i="4" s="1"/>
  <c r="H102" i="4" s="1"/>
  <c r="F18" i="4"/>
  <c r="D18" i="4" s="1"/>
  <c r="G18" i="4" s="1"/>
  <c r="W17" i="4"/>
  <c r="V17" i="4"/>
  <c r="U17" i="4"/>
  <c r="B17" i="4" s="1"/>
  <c r="T17" i="4"/>
  <c r="O17" i="4" s="1"/>
  <c r="S17" i="4"/>
  <c r="P17" i="4"/>
  <c r="H17" i="4"/>
  <c r="H29" i="4" s="1"/>
  <c r="H41" i="4" s="1"/>
  <c r="H53" i="4" s="1"/>
  <c r="H65" i="4" s="1"/>
  <c r="H77" i="4" s="1"/>
  <c r="H89" i="4" s="1"/>
  <c r="H101" i="4" s="1"/>
  <c r="F17" i="4"/>
  <c r="D17" i="4" s="1"/>
  <c r="G17" i="4" s="1"/>
  <c r="W16" i="4"/>
  <c r="V16" i="4"/>
  <c r="U16" i="4"/>
  <c r="B16" i="4" s="1"/>
  <c r="T16" i="4"/>
  <c r="O16" i="4" s="1"/>
  <c r="S16" i="4"/>
  <c r="P16" i="4"/>
  <c r="H16" i="4"/>
  <c r="H28" i="4" s="1"/>
  <c r="H40" i="4" s="1"/>
  <c r="H52" i="4" s="1"/>
  <c r="H64" i="4" s="1"/>
  <c r="H76" i="4" s="1"/>
  <c r="H88" i="4" s="1"/>
  <c r="H100" i="4" s="1"/>
  <c r="F16" i="4"/>
  <c r="D16" i="4" s="1"/>
  <c r="G16" i="4" s="1"/>
  <c r="W15" i="4"/>
  <c r="V15" i="4"/>
  <c r="U15" i="4"/>
  <c r="B15" i="4" s="1"/>
  <c r="T15" i="4"/>
  <c r="O15" i="4" s="1"/>
  <c r="S15" i="4"/>
  <c r="P15" i="4"/>
  <c r="H15" i="4"/>
  <c r="H27" i="4" s="1"/>
  <c r="H39" i="4" s="1"/>
  <c r="H51" i="4" s="1"/>
  <c r="H63" i="4" s="1"/>
  <c r="H75" i="4" s="1"/>
  <c r="H87" i="4" s="1"/>
  <c r="H99" i="4" s="1"/>
  <c r="F15" i="4"/>
  <c r="D15" i="4" s="1"/>
  <c r="G15" i="4" s="1"/>
  <c r="W14" i="4"/>
  <c r="V14" i="4"/>
  <c r="U14" i="4"/>
  <c r="B14" i="4" s="1"/>
  <c r="T14" i="4"/>
  <c r="O14" i="4" s="1"/>
  <c r="S14" i="4"/>
  <c r="P14" i="4"/>
  <c r="W13" i="4"/>
  <c r="V13" i="4"/>
  <c r="U13" i="4"/>
  <c r="B13" i="4" s="1"/>
  <c r="T13" i="4"/>
  <c r="O13" i="4" s="1"/>
  <c r="S13" i="4"/>
  <c r="P13" i="4"/>
  <c r="W12" i="4"/>
  <c r="V12" i="4"/>
  <c r="U12" i="4"/>
  <c r="B12" i="4" s="1"/>
  <c r="T12" i="4"/>
  <c r="O12" i="4" s="1"/>
  <c r="S12" i="4"/>
  <c r="P12" i="4"/>
  <c r="W11" i="4"/>
  <c r="V11" i="4"/>
  <c r="U11" i="4"/>
  <c r="B11" i="4" s="1"/>
  <c r="T11" i="4"/>
  <c r="O11" i="4" s="1"/>
  <c r="S11" i="4"/>
  <c r="P11" i="4"/>
  <c r="W10" i="4"/>
  <c r="V10" i="4"/>
  <c r="U10" i="4"/>
  <c r="B10" i="4" s="1"/>
  <c r="T10" i="4"/>
  <c r="O10" i="4" s="1"/>
  <c r="S10" i="4"/>
  <c r="P10" i="4"/>
  <c r="W9" i="4"/>
  <c r="V9" i="4"/>
  <c r="U9" i="4"/>
  <c r="B9" i="4" s="1"/>
  <c r="T9" i="4"/>
  <c r="O9" i="4" s="1"/>
  <c r="S9" i="4"/>
  <c r="P9" i="4"/>
  <c r="W8" i="4"/>
  <c r="V8" i="4"/>
  <c r="U8" i="4"/>
  <c r="B8" i="4" s="1"/>
  <c r="T8" i="4"/>
  <c r="O8" i="4" s="1"/>
  <c r="S8" i="4"/>
  <c r="P8" i="4"/>
  <c r="W7" i="4"/>
  <c r="V7" i="4"/>
  <c r="U7" i="4"/>
  <c r="B7" i="4" s="1"/>
  <c r="T7" i="4"/>
  <c r="O7" i="4" s="1"/>
  <c r="S7" i="4"/>
  <c r="P7" i="4"/>
  <c r="W6" i="4"/>
  <c r="V6" i="4"/>
  <c r="U6" i="4"/>
  <c r="B6" i="4" s="1"/>
  <c r="T6" i="4"/>
  <c r="O6" i="4" s="1"/>
  <c r="S6" i="4"/>
  <c r="P6" i="4"/>
  <c r="W5" i="4"/>
  <c r="V5" i="4"/>
  <c r="U5" i="4"/>
  <c r="B5" i="4" s="1"/>
  <c r="T5" i="4"/>
  <c r="O5" i="4" s="1"/>
  <c r="S5" i="4"/>
  <c r="P5" i="4"/>
  <c r="W4" i="4"/>
  <c r="V4" i="4"/>
  <c r="U4" i="4"/>
  <c r="B4" i="4" s="1"/>
  <c r="T4" i="4"/>
  <c r="O4" i="4" s="1"/>
  <c r="S4" i="4"/>
  <c r="P4" i="4"/>
  <c r="W3" i="4"/>
  <c r="V3" i="4"/>
  <c r="U3" i="4"/>
  <c r="B3" i="4" s="1"/>
  <c r="T3" i="4"/>
  <c r="O3" i="4" s="1"/>
  <c r="S3" i="4"/>
  <c r="P3" i="4"/>
  <c r="B2" i="4"/>
  <c r="F35" i="3"/>
  <c r="D35" i="3" s="1"/>
  <c r="W110" i="3"/>
  <c r="V110" i="3"/>
  <c r="U110" i="3"/>
  <c r="B110" i="3" s="1"/>
  <c r="T110" i="3"/>
  <c r="S110" i="3"/>
  <c r="P110" i="3"/>
  <c r="W109" i="3"/>
  <c r="V109" i="3"/>
  <c r="U109" i="3"/>
  <c r="B109" i="3" s="1"/>
  <c r="T109" i="3"/>
  <c r="S109" i="3"/>
  <c r="P109" i="3"/>
  <c r="W108" i="3"/>
  <c r="V108" i="3"/>
  <c r="U108" i="3"/>
  <c r="B108" i="3" s="1"/>
  <c r="T108" i="3"/>
  <c r="S108" i="3"/>
  <c r="P108" i="3"/>
  <c r="W107" i="3"/>
  <c r="V107" i="3"/>
  <c r="U107" i="3"/>
  <c r="B107" i="3" s="1"/>
  <c r="T107" i="3"/>
  <c r="S107" i="3"/>
  <c r="P107" i="3"/>
  <c r="W106" i="3"/>
  <c r="V106" i="3"/>
  <c r="U106" i="3"/>
  <c r="B106" i="3" s="1"/>
  <c r="T106" i="3"/>
  <c r="S106" i="3"/>
  <c r="P106" i="3"/>
  <c r="W105" i="3"/>
  <c r="V105" i="3"/>
  <c r="U105" i="3"/>
  <c r="B105" i="3" s="1"/>
  <c r="T105" i="3"/>
  <c r="S105" i="3"/>
  <c r="P105" i="3"/>
  <c r="W104" i="3"/>
  <c r="V104" i="3"/>
  <c r="U104" i="3"/>
  <c r="B104" i="3" s="1"/>
  <c r="T104" i="3"/>
  <c r="S104" i="3"/>
  <c r="P104" i="3"/>
  <c r="W103" i="3"/>
  <c r="V103" i="3"/>
  <c r="U103" i="3"/>
  <c r="B103" i="3" s="1"/>
  <c r="T103" i="3"/>
  <c r="S103" i="3"/>
  <c r="P103" i="3"/>
  <c r="W102" i="3"/>
  <c r="V102" i="3"/>
  <c r="U102" i="3"/>
  <c r="B102" i="3" s="1"/>
  <c r="T102" i="3"/>
  <c r="S102" i="3"/>
  <c r="P102" i="3"/>
  <c r="W101" i="3"/>
  <c r="V101" i="3"/>
  <c r="U101" i="3"/>
  <c r="B101" i="3" s="1"/>
  <c r="T101" i="3"/>
  <c r="S101" i="3"/>
  <c r="P101" i="3"/>
  <c r="W100" i="3"/>
  <c r="V100" i="3"/>
  <c r="U100" i="3"/>
  <c r="B100" i="3" s="1"/>
  <c r="T100" i="3"/>
  <c r="S100" i="3"/>
  <c r="P100" i="3"/>
  <c r="W99" i="3"/>
  <c r="V99" i="3"/>
  <c r="U99" i="3"/>
  <c r="B99" i="3" s="1"/>
  <c r="T99" i="3"/>
  <c r="S99" i="3"/>
  <c r="P99" i="3"/>
  <c r="W98" i="3"/>
  <c r="V98" i="3"/>
  <c r="U98" i="3"/>
  <c r="B98" i="3" s="1"/>
  <c r="T98" i="3"/>
  <c r="S98" i="3"/>
  <c r="P98" i="3"/>
  <c r="W97" i="3"/>
  <c r="V97" i="3"/>
  <c r="U97" i="3"/>
  <c r="B97" i="3" s="1"/>
  <c r="T97" i="3"/>
  <c r="S97" i="3"/>
  <c r="P97" i="3"/>
  <c r="W96" i="3"/>
  <c r="V96" i="3"/>
  <c r="U96" i="3"/>
  <c r="B96" i="3" s="1"/>
  <c r="T96" i="3"/>
  <c r="S96" i="3"/>
  <c r="P96" i="3"/>
  <c r="W95" i="3"/>
  <c r="V95" i="3"/>
  <c r="U95" i="3"/>
  <c r="B95" i="3" s="1"/>
  <c r="T95" i="3"/>
  <c r="S95" i="3"/>
  <c r="P95" i="3"/>
  <c r="W94" i="3"/>
  <c r="V94" i="3"/>
  <c r="U94" i="3"/>
  <c r="B94" i="3" s="1"/>
  <c r="T94" i="3"/>
  <c r="S94" i="3"/>
  <c r="P94" i="3"/>
  <c r="W93" i="3"/>
  <c r="V93" i="3"/>
  <c r="U93" i="3"/>
  <c r="B93" i="3" s="1"/>
  <c r="T93" i="3"/>
  <c r="S93" i="3"/>
  <c r="P93" i="3"/>
  <c r="W92" i="3"/>
  <c r="V92" i="3"/>
  <c r="U92" i="3"/>
  <c r="B92" i="3" s="1"/>
  <c r="T92" i="3"/>
  <c r="S92" i="3"/>
  <c r="P92" i="3"/>
  <c r="W91" i="3"/>
  <c r="V91" i="3"/>
  <c r="U91" i="3"/>
  <c r="B91" i="3" s="1"/>
  <c r="T91" i="3"/>
  <c r="S91" i="3"/>
  <c r="P91" i="3"/>
  <c r="W90" i="3"/>
  <c r="V90" i="3"/>
  <c r="U90" i="3"/>
  <c r="B90" i="3" s="1"/>
  <c r="T90" i="3"/>
  <c r="S90" i="3"/>
  <c r="P90" i="3"/>
  <c r="W89" i="3"/>
  <c r="V89" i="3"/>
  <c r="U89" i="3"/>
  <c r="B89" i="3" s="1"/>
  <c r="T89" i="3"/>
  <c r="S89" i="3"/>
  <c r="P89" i="3"/>
  <c r="W88" i="3"/>
  <c r="V88" i="3"/>
  <c r="U88" i="3"/>
  <c r="B88" i="3" s="1"/>
  <c r="T88" i="3"/>
  <c r="S88" i="3"/>
  <c r="P88" i="3"/>
  <c r="W87" i="3"/>
  <c r="V87" i="3"/>
  <c r="U87" i="3"/>
  <c r="B87" i="3" s="1"/>
  <c r="T87" i="3"/>
  <c r="S87" i="3"/>
  <c r="P87" i="3"/>
  <c r="W86" i="3"/>
  <c r="V86" i="3"/>
  <c r="U86" i="3"/>
  <c r="B86" i="3" s="1"/>
  <c r="T86" i="3"/>
  <c r="S86" i="3"/>
  <c r="P86" i="3"/>
  <c r="W85" i="3"/>
  <c r="V85" i="3"/>
  <c r="U85" i="3"/>
  <c r="B85" i="3" s="1"/>
  <c r="T85" i="3"/>
  <c r="S85" i="3"/>
  <c r="P85" i="3"/>
  <c r="W84" i="3"/>
  <c r="V84" i="3"/>
  <c r="U84" i="3"/>
  <c r="B84" i="3" s="1"/>
  <c r="T84" i="3"/>
  <c r="S84" i="3"/>
  <c r="P84" i="3"/>
  <c r="W83" i="3"/>
  <c r="V83" i="3"/>
  <c r="U83" i="3"/>
  <c r="B83" i="3" s="1"/>
  <c r="T83" i="3"/>
  <c r="S83" i="3"/>
  <c r="P83" i="3"/>
  <c r="W82" i="3"/>
  <c r="V82" i="3"/>
  <c r="U82" i="3"/>
  <c r="B82" i="3" s="1"/>
  <c r="T82" i="3"/>
  <c r="S82" i="3"/>
  <c r="P82" i="3"/>
  <c r="W81" i="3"/>
  <c r="V81" i="3"/>
  <c r="U81" i="3"/>
  <c r="B81" i="3" s="1"/>
  <c r="T81" i="3"/>
  <c r="S81" i="3"/>
  <c r="P81" i="3"/>
  <c r="W80" i="3"/>
  <c r="V80" i="3"/>
  <c r="U80" i="3"/>
  <c r="B80" i="3" s="1"/>
  <c r="T80" i="3"/>
  <c r="S80" i="3"/>
  <c r="P80" i="3"/>
  <c r="W79" i="3"/>
  <c r="V79" i="3"/>
  <c r="U79" i="3"/>
  <c r="B79" i="3" s="1"/>
  <c r="T79" i="3"/>
  <c r="S79" i="3"/>
  <c r="P79" i="3"/>
  <c r="W78" i="3"/>
  <c r="V78" i="3"/>
  <c r="U78" i="3"/>
  <c r="B78" i="3" s="1"/>
  <c r="T78" i="3"/>
  <c r="S78" i="3"/>
  <c r="P78" i="3"/>
  <c r="W77" i="3"/>
  <c r="V77" i="3"/>
  <c r="U77" i="3"/>
  <c r="B77" i="3" s="1"/>
  <c r="T77" i="3"/>
  <c r="S77" i="3"/>
  <c r="P77" i="3"/>
  <c r="W76" i="3"/>
  <c r="V76" i="3"/>
  <c r="U76" i="3"/>
  <c r="B76" i="3" s="1"/>
  <c r="T76" i="3"/>
  <c r="S76" i="3"/>
  <c r="P76" i="3"/>
  <c r="W75" i="3"/>
  <c r="V75" i="3"/>
  <c r="U75" i="3"/>
  <c r="B75" i="3" s="1"/>
  <c r="T75" i="3"/>
  <c r="S75" i="3"/>
  <c r="P75" i="3"/>
  <c r="W74" i="3"/>
  <c r="V74" i="3"/>
  <c r="U74" i="3"/>
  <c r="B74" i="3" s="1"/>
  <c r="T74" i="3"/>
  <c r="S74" i="3"/>
  <c r="P74" i="3"/>
  <c r="W73" i="3"/>
  <c r="V73" i="3"/>
  <c r="U73" i="3"/>
  <c r="B73" i="3" s="1"/>
  <c r="T73" i="3"/>
  <c r="S73" i="3"/>
  <c r="P73" i="3"/>
  <c r="W72" i="3"/>
  <c r="V72" i="3"/>
  <c r="U72" i="3"/>
  <c r="B72" i="3" s="1"/>
  <c r="T72" i="3"/>
  <c r="S72" i="3"/>
  <c r="P72" i="3"/>
  <c r="W71" i="3"/>
  <c r="V71" i="3"/>
  <c r="U71" i="3"/>
  <c r="B71" i="3" s="1"/>
  <c r="T71" i="3"/>
  <c r="S71" i="3"/>
  <c r="P71" i="3"/>
  <c r="W70" i="3"/>
  <c r="V70" i="3"/>
  <c r="U70" i="3"/>
  <c r="B70" i="3" s="1"/>
  <c r="T70" i="3"/>
  <c r="S70" i="3"/>
  <c r="P70" i="3"/>
  <c r="W69" i="3"/>
  <c r="V69" i="3"/>
  <c r="U69" i="3"/>
  <c r="B69" i="3" s="1"/>
  <c r="T69" i="3"/>
  <c r="S69" i="3"/>
  <c r="P69" i="3"/>
  <c r="W68" i="3"/>
  <c r="V68" i="3"/>
  <c r="U68" i="3"/>
  <c r="B68" i="3" s="1"/>
  <c r="T68" i="3"/>
  <c r="S68" i="3"/>
  <c r="P68" i="3"/>
  <c r="W67" i="3"/>
  <c r="V67" i="3"/>
  <c r="U67" i="3"/>
  <c r="B67" i="3" s="1"/>
  <c r="T67" i="3"/>
  <c r="S67" i="3"/>
  <c r="P67" i="3"/>
  <c r="W66" i="3"/>
  <c r="V66" i="3"/>
  <c r="U66" i="3"/>
  <c r="B66" i="3" s="1"/>
  <c r="T66" i="3"/>
  <c r="S66" i="3"/>
  <c r="P66" i="3"/>
  <c r="W65" i="3"/>
  <c r="V65" i="3"/>
  <c r="U65" i="3"/>
  <c r="B65" i="3" s="1"/>
  <c r="T65" i="3"/>
  <c r="S65" i="3"/>
  <c r="P65" i="3"/>
  <c r="W64" i="3"/>
  <c r="V64" i="3"/>
  <c r="U64" i="3"/>
  <c r="B64" i="3" s="1"/>
  <c r="T64" i="3"/>
  <c r="S64" i="3"/>
  <c r="P64" i="3"/>
  <c r="W63" i="3"/>
  <c r="V63" i="3"/>
  <c r="U63" i="3"/>
  <c r="B63" i="3" s="1"/>
  <c r="T63" i="3"/>
  <c r="S63" i="3"/>
  <c r="P63" i="3"/>
  <c r="W62" i="3"/>
  <c r="V62" i="3"/>
  <c r="U62" i="3"/>
  <c r="B62" i="3" s="1"/>
  <c r="T62" i="3"/>
  <c r="S62" i="3"/>
  <c r="P62" i="3"/>
  <c r="F62" i="3"/>
  <c r="D62" i="3" s="1"/>
  <c r="G62" i="3" s="1"/>
  <c r="W61" i="3"/>
  <c r="V61" i="3"/>
  <c r="U61" i="3"/>
  <c r="B61" i="3" s="1"/>
  <c r="T61" i="3"/>
  <c r="S61" i="3"/>
  <c r="P61" i="3"/>
  <c r="F61" i="3"/>
  <c r="D61" i="3" s="1"/>
  <c r="G61" i="3" s="1"/>
  <c r="W60" i="3"/>
  <c r="V60" i="3"/>
  <c r="U60" i="3"/>
  <c r="B60" i="3" s="1"/>
  <c r="T60" i="3"/>
  <c r="S60" i="3"/>
  <c r="P60" i="3"/>
  <c r="F60" i="3"/>
  <c r="D60" i="3" s="1"/>
  <c r="G60" i="3" s="1"/>
  <c r="W59" i="3"/>
  <c r="V59" i="3"/>
  <c r="U59" i="3"/>
  <c r="B59" i="3" s="1"/>
  <c r="T59" i="3"/>
  <c r="S59" i="3"/>
  <c r="P59" i="3"/>
  <c r="F59" i="3"/>
  <c r="W58" i="3"/>
  <c r="V58" i="3"/>
  <c r="U58" i="3"/>
  <c r="B58" i="3" s="1"/>
  <c r="T58" i="3"/>
  <c r="S58" i="3"/>
  <c r="P58" i="3"/>
  <c r="F58" i="3"/>
  <c r="D58" i="3" s="1"/>
  <c r="G58" i="3" s="1"/>
  <c r="W57" i="3"/>
  <c r="V57" i="3"/>
  <c r="U57" i="3"/>
  <c r="B57" i="3" s="1"/>
  <c r="T57" i="3"/>
  <c r="S57" i="3"/>
  <c r="P57" i="3"/>
  <c r="F57" i="3"/>
  <c r="D57" i="3" s="1"/>
  <c r="G57" i="3" s="1"/>
  <c r="W56" i="3"/>
  <c r="V56" i="3"/>
  <c r="U56" i="3"/>
  <c r="B56" i="3" s="1"/>
  <c r="T56" i="3"/>
  <c r="S56" i="3"/>
  <c r="P56" i="3"/>
  <c r="F56" i="3"/>
  <c r="D56" i="3" s="1"/>
  <c r="G56" i="3" s="1"/>
  <c r="W55" i="3"/>
  <c r="V55" i="3"/>
  <c r="U55" i="3"/>
  <c r="B55" i="3" s="1"/>
  <c r="T55" i="3"/>
  <c r="S55" i="3"/>
  <c r="P55" i="3"/>
  <c r="F55" i="3"/>
  <c r="D55" i="3" s="1"/>
  <c r="W54" i="3"/>
  <c r="V54" i="3"/>
  <c r="U54" i="3"/>
  <c r="B54" i="3" s="1"/>
  <c r="T54" i="3"/>
  <c r="S54" i="3"/>
  <c r="P54" i="3"/>
  <c r="F54" i="3"/>
  <c r="D54" i="3" s="1"/>
  <c r="G54" i="3" s="1"/>
  <c r="W53" i="3"/>
  <c r="V53" i="3"/>
  <c r="U53" i="3"/>
  <c r="B53" i="3" s="1"/>
  <c r="T53" i="3"/>
  <c r="S53" i="3"/>
  <c r="P53" i="3"/>
  <c r="F53" i="3"/>
  <c r="D53" i="3" s="1"/>
  <c r="G53" i="3" s="1"/>
  <c r="W52" i="3"/>
  <c r="V52" i="3"/>
  <c r="U52" i="3"/>
  <c r="B52" i="3" s="1"/>
  <c r="T52" i="3"/>
  <c r="S52" i="3"/>
  <c r="P52" i="3"/>
  <c r="F52" i="3"/>
  <c r="D52" i="3" s="1"/>
  <c r="G52" i="3" s="1"/>
  <c r="W51" i="3"/>
  <c r="V51" i="3"/>
  <c r="U51" i="3"/>
  <c r="B51" i="3" s="1"/>
  <c r="T51" i="3"/>
  <c r="S51" i="3"/>
  <c r="P51" i="3"/>
  <c r="F51" i="3"/>
  <c r="W50" i="3"/>
  <c r="V50" i="3"/>
  <c r="U50" i="3"/>
  <c r="B50" i="3" s="1"/>
  <c r="T50" i="3"/>
  <c r="S50" i="3"/>
  <c r="P50" i="3"/>
  <c r="F50" i="3"/>
  <c r="D50" i="3" s="1"/>
  <c r="G50" i="3" s="1"/>
  <c r="W49" i="3"/>
  <c r="V49" i="3"/>
  <c r="U49" i="3"/>
  <c r="B49" i="3" s="1"/>
  <c r="T49" i="3"/>
  <c r="S49" i="3"/>
  <c r="P49" i="3"/>
  <c r="F49" i="3"/>
  <c r="D49" i="3" s="1"/>
  <c r="G49" i="3" s="1"/>
  <c r="W48" i="3"/>
  <c r="V48" i="3"/>
  <c r="U48" i="3"/>
  <c r="B48" i="3" s="1"/>
  <c r="T48" i="3"/>
  <c r="S48" i="3"/>
  <c r="P48" i="3"/>
  <c r="F48" i="3"/>
  <c r="D48" i="3" s="1"/>
  <c r="G48" i="3" s="1"/>
  <c r="W47" i="3"/>
  <c r="V47" i="3"/>
  <c r="U47" i="3"/>
  <c r="B47" i="3" s="1"/>
  <c r="T47" i="3"/>
  <c r="S47" i="3"/>
  <c r="P47" i="3"/>
  <c r="F47" i="3"/>
  <c r="D47" i="3" s="1"/>
  <c r="G47" i="3" s="1"/>
  <c r="W46" i="3"/>
  <c r="V46" i="3"/>
  <c r="U46" i="3"/>
  <c r="B46" i="3" s="1"/>
  <c r="T46" i="3"/>
  <c r="S46" i="3"/>
  <c r="P46" i="3"/>
  <c r="F46" i="3"/>
  <c r="D46" i="3" s="1"/>
  <c r="G46" i="3" s="1"/>
  <c r="W45" i="3"/>
  <c r="V45" i="3"/>
  <c r="U45" i="3"/>
  <c r="B45" i="3" s="1"/>
  <c r="T45" i="3"/>
  <c r="S45" i="3"/>
  <c r="P45" i="3"/>
  <c r="F45" i="3"/>
  <c r="D45" i="3" s="1"/>
  <c r="G45" i="3" s="1"/>
  <c r="W44" i="3"/>
  <c r="V44" i="3"/>
  <c r="U44" i="3"/>
  <c r="B44" i="3" s="1"/>
  <c r="T44" i="3"/>
  <c r="S44" i="3"/>
  <c r="P44" i="3"/>
  <c r="F44" i="3"/>
  <c r="D44" i="3" s="1"/>
  <c r="G44" i="3" s="1"/>
  <c r="W43" i="3"/>
  <c r="V43" i="3"/>
  <c r="U43" i="3"/>
  <c r="B43" i="3" s="1"/>
  <c r="T43" i="3"/>
  <c r="S43" i="3"/>
  <c r="P43" i="3"/>
  <c r="F43" i="3"/>
  <c r="W42" i="3"/>
  <c r="V42" i="3"/>
  <c r="U42" i="3"/>
  <c r="B42" i="3" s="1"/>
  <c r="T42" i="3"/>
  <c r="S42" i="3"/>
  <c r="P42" i="3"/>
  <c r="F42" i="3"/>
  <c r="D42" i="3" s="1"/>
  <c r="G42" i="3" s="1"/>
  <c r="W41" i="3"/>
  <c r="V41" i="3"/>
  <c r="U41" i="3"/>
  <c r="B41" i="3" s="1"/>
  <c r="T41" i="3"/>
  <c r="S41" i="3"/>
  <c r="P41" i="3"/>
  <c r="F41" i="3"/>
  <c r="D41" i="3" s="1"/>
  <c r="G41" i="3" s="1"/>
  <c r="W40" i="3"/>
  <c r="V40" i="3"/>
  <c r="U40" i="3"/>
  <c r="B40" i="3" s="1"/>
  <c r="T40" i="3"/>
  <c r="S40" i="3"/>
  <c r="P40" i="3"/>
  <c r="F40" i="3"/>
  <c r="W39" i="3"/>
  <c r="V39" i="3"/>
  <c r="U39" i="3"/>
  <c r="B39" i="3" s="1"/>
  <c r="T39" i="3"/>
  <c r="S39" i="3"/>
  <c r="P39" i="3"/>
  <c r="F39" i="3"/>
  <c r="W38" i="3"/>
  <c r="V38" i="3"/>
  <c r="U38" i="3"/>
  <c r="B38" i="3" s="1"/>
  <c r="T38" i="3"/>
  <c r="S38" i="3"/>
  <c r="P38" i="3"/>
  <c r="F38" i="3"/>
  <c r="D38" i="3" s="1"/>
  <c r="G38" i="3" s="1"/>
  <c r="W37" i="3"/>
  <c r="V37" i="3"/>
  <c r="U37" i="3"/>
  <c r="B37" i="3" s="1"/>
  <c r="T37" i="3"/>
  <c r="S37" i="3"/>
  <c r="P37" i="3"/>
  <c r="F37" i="3"/>
  <c r="D37" i="3" s="1"/>
  <c r="G37" i="3" s="1"/>
  <c r="W36" i="3"/>
  <c r="V36" i="3"/>
  <c r="U36" i="3"/>
  <c r="B36" i="3" s="1"/>
  <c r="T36" i="3"/>
  <c r="S36" i="3"/>
  <c r="P36" i="3"/>
  <c r="F36" i="3"/>
  <c r="D36" i="3" s="1"/>
  <c r="G36" i="3" s="1"/>
  <c r="W35" i="3"/>
  <c r="V35" i="3"/>
  <c r="U35" i="3"/>
  <c r="B35" i="3" s="1"/>
  <c r="T35" i="3"/>
  <c r="S35" i="3"/>
  <c r="P35" i="3"/>
  <c r="W34" i="3"/>
  <c r="V34" i="3"/>
  <c r="U34" i="3"/>
  <c r="B34" i="3" s="1"/>
  <c r="T34" i="3"/>
  <c r="S34" i="3"/>
  <c r="P34" i="3"/>
  <c r="F34" i="3"/>
  <c r="D34" i="3" s="1"/>
  <c r="G34" i="3" s="1"/>
  <c r="W33" i="3"/>
  <c r="V33" i="3"/>
  <c r="U33" i="3"/>
  <c r="B33" i="3" s="1"/>
  <c r="T33" i="3"/>
  <c r="S33" i="3"/>
  <c r="P33" i="3"/>
  <c r="F33" i="3"/>
  <c r="D33" i="3" s="1"/>
  <c r="G33" i="3" s="1"/>
  <c r="W32" i="3"/>
  <c r="V32" i="3"/>
  <c r="U32" i="3"/>
  <c r="B32" i="3" s="1"/>
  <c r="T32" i="3"/>
  <c r="S32" i="3"/>
  <c r="P32" i="3"/>
  <c r="F32" i="3"/>
  <c r="D32" i="3" s="1"/>
  <c r="G32" i="3" s="1"/>
  <c r="W31" i="3"/>
  <c r="V31" i="3"/>
  <c r="U31" i="3"/>
  <c r="B31" i="3" s="1"/>
  <c r="T31" i="3"/>
  <c r="S31" i="3"/>
  <c r="P31" i="3"/>
  <c r="F31" i="3"/>
  <c r="D31" i="3" s="1"/>
  <c r="G31" i="3" s="1"/>
  <c r="W30" i="3"/>
  <c r="V30" i="3"/>
  <c r="U30" i="3"/>
  <c r="B30" i="3" s="1"/>
  <c r="T30" i="3"/>
  <c r="S30" i="3"/>
  <c r="P30" i="3"/>
  <c r="F30" i="3"/>
  <c r="D30" i="3" s="1"/>
  <c r="G30" i="3" s="1"/>
  <c r="W29" i="3"/>
  <c r="V29" i="3"/>
  <c r="U29" i="3"/>
  <c r="B29" i="3" s="1"/>
  <c r="T29" i="3"/>
  <c r="S29" i="3"/>
  <c r="P29" i="3"/>
  <c r="F29" i="3"/>
  <c r="D29" i="3" s="1"/>
  <c r="G29" i="3" s="1"/>
  <c r="W28" i="3"/>
  <c r="V28" i="3"/>
  <c r="U28" i="3"/>
  <c r="B28" i="3" s="1"/>
  <c r="T28" i="3"/>
  <c r="S28" i="3"/>
  <c r="P28" i="3"/>
  <c r="F28" i="3"/>
  <c r="D28" i="3" s="1"/>
  <c r="W27" i="3"/>
  <c r="V27" i="3"/>
  <c r="U27" i="3"/>
  <c r="B27" i="3" s="1"/>
  <c r="T27" i="3"/>
  <c r="S27" i="3"/>
  <c r="P27" i="3"/>
  <c r="F27" i="3"/>
  <c r="D27" i="3" s="1"/>
  <c r="G27" i="3" s="1"/>
  <c r="W26" i="3"/>
  <c r="V26" i="3"/>
  <c r="U26" i="3"/>
  <c r="B26" i="3" s="1"/>
  <c r="T26" i="3"/>
  <c r="S26" i="3"/>
  <c r="P26" i="3"/>
  <c r="H26" i="3"/>
  <c r="H38" i="3" s="1"/>
  <c r="H50" i="3" s="1"/>
  <c r="H62" i="3" s="1"/>
  <c r="H74" i="3" s="1"/>
  <c r="H86" i="3" s="1"/>
  <c r="H98" i="3" s="1"/>
  <c r="H110" i="3" s="1"/>
  <c r="F26" i="3"/>
  <c r="D26" i="3" s="1"/>
  <c r="G26" i="3" s="1"/>
  <c r="W25" i="3"/>
  <c r="V25" i="3"/>
  <c r="U25" i="3"/>
  <c r="B25" i="3" s="1"/>
  <c r="T25" i="3"/>
  <c r="S25" i="3"/>
  <c r="P25" i="3"/>
  <c r="H25" i="3"/>
  <c r="H37" i="3" s="1"/>
  <c r="H49" i="3" s="1"/>
  <c r="H61" i="3" s="1"/>
  <c r="H73" i="3" s="1"/>
  <c r="H85" i="3" s="1"/>
  <c r="H97" i="3" s="1"/>
  <c r="H109" i="3" s="1"/>
  <c r="F25" i="3"/>
  <c r="D25" i="3" s="1"/>
  <c r="G25" i="3" s="1"/>
  <c r="W24" i="3"/>
  <c r="V24" i="3"/>
  <c r="U24" i="3"/>
  <c r="B24" i="3" s="1"/>
  <c r="T24" i="3"/>
  <c r="S24" i="3"/>
  <c r="P24" i="3"/>
  <c r="H24" i="3"/>
  <c r="H36" i="3" s="1"/>
  <c r="H48" i="3" s="1"/>
  <c r="H60" i="3" s="1"/>
  <c r="H72" i="3" s="1"/>
  <c r="H84" i="3" s="1"/>
  <c r="H96" i="3" s="1"/>
  <c r="H108" i="3" s="1"/>
  <c r="F24" i="3"/>
  <c r="D24" i="3" s="1"/>
  <c r="G24" i="3" s="1"/>
  <c r="W23" i="3"/>
  <c r="V23" i="3"/>
  <c r="U23" i="3"/>
  <c r="B23" i="3" s="1"/>
  <c r="T23" i="3"/>
  <c r="S23" i="3"/>
  <c r="P23" i="3"/>
  <c r="H23" i="3"/>
  <c r="H35" i="3" s="1"/>
  <c r="H47" i="3" s="1"/>
  <c r="H59" i="3" s="1"/>
  <c r="H71" i="3" s="1"/>
  <c r="H83" i="3" s="1"/>
  <c r="H95" i="3" s="1"/>
  <c r="H107" i="3" s="1"/>
  <c r="F23" i="3"/>
  <c r="W22" i="3"/>
  <c r="V22" i="3"/>
  <c r="U22" i="3"/>
  <c r="B22" i="3" s="1"/>
  <c r="T22" i="3"/>
  <c r="S22" i="3"/>
  <c r="P22" i="3"/>
  <c r="H22" i="3"/>
  <c r="H34" i="3" s="1"/>
  <c r="H46" i="3" s="1"/>
  <c r="H58" i="3" s="1"/>
  <c r="H70" i="3" s="1"/>
  <c r="H82" i="3" s="1"/>
  <c r="H94" i="3" s="1"/>
  <c r="H106" i="3" s="1"/>
  <c r="F22" i="3"/>
  <c r="D22" i="3" s="1"/>
  <c r="G22" i="3" s="1"/>
  <c r="W21" i="3"/>
  <c r="V21" i="3"/>
  <c r="U21" i="3"/>
  <c r="B21" i="3" s="1"/>
  <c r="T21" i="3"/>
  <c r="S21" i="3"/>
  <c r="P21" i="3"/>
  <c r="H21" i="3"/>
  <c r="H33" i="3" s="1"/>
  <c r="H45" i="3" s="1"/>
  <c r="H57" i="3" s="1"/>
  <c r="H69" i="3" s="1"/>
  <c r="H81" i="3" s="1"/>
  <c r="H93" i="3" s="1"/>
  <c r="H105" i="3" s="1"/>
  <c r="F21" i="3"/>
  <c r="D21" i="3" s="1"/>
  <c r="G21" i="3" s="1"/>
  <c r="W20" i="3"/>
  <c r="V20" i="3"/>
  <c r="U20" i="3"/>
  <c r="B20" i="3" s="1"/>
  <c r="T20" i="3"/>
  <c r="S20" i="3"/>
  <c r="P20" i="3"/>
  <c r="H20" i="3"/>
  <c r="H32" i="3" s="1"/>
  <c r="H44" i="3" s="1"/>
  <c r="H56" i="3" s="1"/>
  <c r="H68" i="3" s="1"/>
  <c r="H80" i="3" s="1"/>
  <c r="H92" i="3" s="1"/>
  <c r="H104" i="3" s="1"/>
  <c r="F20" i="3"/>
  <c r="D20" i="3" s="1"/>
  <c r="G20" i="3" s="1"/>
  <c r="W19" i="3"/>
  <c r="V19" i="3"/>
  <c r="U19" i="3"/>
  <c r="B19" i="3" s="1"/>
  <c r="T19" i="3"/>
  <c r="S19" i="3"/>
  <c r="P19" i="3"/>
  <c r="H19" i="3"/>
  <c r="H31" i="3" s="1"/>
  <c r="H43" i="3" s="1"/>
  <c r="H55" i="3" s="1"/>
  <c r="H67" i="3" s="1"/>
  <c r="H79" i="3" s="1"/>
  <c r="H91" i="3" s="1"/>
  <c r="H103" i="3" s="1"/>
  <c r="F19" i="3"/>
  <c r="D19" i="3" s="1"/>
  <c r="G19" i="3" s="1"/>
  <c r="W18" i="3"/>
  <c r="V18" i="3"/>
  <c r="U18" i="3"/>
  <c r="B18" i="3" s="1"/>
  <c r="T18" i="3"/>
  <c r="S18" i="3"/>
  <c r="P18" i="3"/>
  <c r="H18" i="3"/>
  <c r="H30" i="3" s="1"/>
  <c r="H42" i="3" s="1"/>
  <c r="H54" i="3" s="1"/>
  <c r="H66" i="3" s="1"/>
  <c r="H78" i="3" s="1"/>
  <c r="H90" i="3" s="1"/>
  <c r="H102" i="3" s="1"/>
  <c r="F18" i="3"/>
  <c r="D18" i="3" s="1"/>
  <c r="G18" i="3" s="1"/>
  <c r="W17" i="3"/>
  <c r="V17" i="3"/>
  <c r="U17" i="3"/>
  <c r="B17" i="3" s="1"/>
  <c r="T17" i="3"/>
  <c r="S17" i="3"/>
  <c r="P17" i="3"/>
  <c r="H17" i="3"/>
  <c r="H29" i="3" s="1"/>
  <c r="H41" i="3" s="1"/>
  <c r="H53" i="3" s="1"/>
  <c r="H65" i="3" s="1"/>
  <c r="H77" i="3" s="1"/>
  <c r="H89" i="3" s="1"/>
  <c r="H101" i="3" s="1"/>
  <c r="F17" i="3"/>
  <c r="D17" i="3" s="1"/>
  <c r="G17" i="3" s="1"/>
  <c r="W16" i="3"/>
  <c r="V16" i="3"/>
  <c r="U16" i="3"/>
  <c r="B16" i="3" s="1"/>
  <c r="T16" i="3"/>
  <c r="S16" i="3"/>
  <c r="P16" i="3"/>
  <c r="H16" i="3"/>
  <c r="H28" i="3" s="1"/>
  <c r="H40" i="3" s="1"/>
  <c r="H52" i="3" s="1"/>
  <c r="H64" i="3" s="1"/>
  <c r="H76" i="3" s="1"/>
  <c r="H88" i="3" s="1"/>
  <c r="H100" i="3" s="1"/>
  <c r="F16" i="3"/>
  <c r="D16" i="3" s="1"/>
  <c r="W15" i="3"/>
  <c r="V15" i="3"/>
  <c r="U15" i="3"/>
  <c r="B15" i="3" s="1"/>
  <c r="T15" i="3"/>
  <c r="S15" i="3"/>
  <c r="P15" i="3"/>
  <c r="H15" i="3"/>
  <c r="H27" i="3" s="1"/>
  <c r="H39" i="3" s="1"/>
  <c r="H51" i="3" s="1"/>
  <c r="H63" i="3" s="1"/>
  <c r="H75" i="3" s="1"/>
  <c r="H87" i="3" s="1"/>
  <c r="H99" i="3" s="1"/>
  <c r="F15" i="3"/>
  <c r="D15" i="3" s="1"/>
  <c r="G15" i="3" s="1"/>
  <c r="W14" i="3"/>
  <c r="V14" i="3"/>
  <c r="U14" i="3"/>
  <c r="B14" i="3" s="1"/>
  <c r="T14" i="3"/>
  <c r="O14" i="3" s="1"/>
  <c r="S14" i="3"/>
  <c r="P14" i="3"/>
  <c r="W13" i="3"/>
  <c r="V13" i="3"/>
  <c r="U13" i="3"/>
  <c r="B13" i="3" s="1"/>
  <c r="T13" i="3"/>
  <c r="O13" i="3" s="1"/>
  <c r="S13" i="3"/>
  <c r="P13" i="3"/>
  <c r="W12" i="3"/>
  <c r="V12" i="3"/>
  <c r="U12" i="3"/>
  <c r="B12" i="3" s="1"/>
  <c r="T12" i="3"/>
  <c r="O12" i="3" s="1"/>
  <c r="S12" i="3"/>
  <c r="P12" i="3"/>
  <c r="W11" i="3"/>
  <c r="V11" i="3"/>
  <c r="U11" i="3"/>
  <c r="B11" i="3" s="1"/>
  <c r="T11" i="3"/>
  <c r="O11" i="3" s="1"/>
  <c r="S11" i="3"/>
  <c r="P11" i="3"/>
  <c r="W10" i="3"/>
  <c r="V10" i="3"/>
  <c r="U10" i="3"/>
  <c r="B10" i="3" s="1"/>
  <c r="T10" i="3"/>
  <c r="O10" i="3" s="1"/>
  <c r="S10" i="3"/>
  <c r="P10" i="3"/>
  <c r="W9" i="3"/>
  <c r="V9" i="3"/>
  <c r="U9" i="3"/>
  <c r="B9" i="3" s="1"/>
  <c r="T9" i="3"/>
  <c r="O9" i="3" s="1"/>
  <c r="S9" i="3"/>
  <c r="P9" i="3"/>
  <c r="W8" i="3"/>
  <c r="V8" i="3"/>
  <c r="U8" i="3"/>
  <c r="B8" i="3" s="1"/>
  <c r="T8" i="3"/>
  <c r="O8" i="3" s="1"/>
  <c r="S8" i="3"/>
  <c r="P8" i="3"/>
  <c r="W7" i="3"/>
  <c r="V7" i="3"/>
  <c r="U7" i="3"/>
  <c r="B7" i="3" s="1"/>
  <c r="T7" i="3"/>
  <c r="O7" i="3" s="1"/>
  <c r="S7" i="3"/>
  <c r="P7" i="3"/>
  <c r="W6" i="3"/>
  <c r="V6" i="3"/>
  <c r="U6" i="3"/>
  <c r="B6" i="3" s="1"/>
  <c r="T6" i="3"/>
  <c r="O6" i="3" s="1"/>
  <c r="S6" i="3"/>
  <c r="P6" i="3"/>
  <c r="W5" i="3"/>
  <c r="V5" i="3"/>
  <c r="U5" i="3"/>
  <c r="B5" i="3" s="1"/>
  <c r="T5" i="3"/>
  <c r="O5" i="3" s="1"/>
  <c r="S5" i="3"/>
  <c r="P5" i="3"/>
  <c r="W4" i="3"/>
  <c r="V4" i="3"/>
  <c r="U4" i="3"/>
  <c r="B4" i="3" s="1"/>
  <c r="T4" i="3"/>
  <c r="O4" i="3" s="1"/>
  <c r="S4" i="3"/>
  <c r="P4" i="3"/>
  <c r="W3" i="3"/>
  <c r="V3" i="3"/>
  <c r="U3" i="3"/>
  <c r="B3" i="3" s="1"/>
  <c r="T3" i="3"/>
  <c r="O3" i="3" s="1"/>
  <c r="S3" i="3"/>
  <c r="P3" i="3"/>
  <c r="B2" i="3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27" i="2"/>
  <c r="F28" i="2"/>
  <c r="F29" i="2"/>
  <c r="F30" i="2"/>
  <c r="F31" i="2"/>
  <c r="F32" i="2"/>
  <c r="F33" i="2"/>
  <c r="F34" i="2"/>
  <c r="F15" i="2"/>
  <c r="F26" i="2"/>
  <c r="F25" i="2"/>
  <c r="F20" i="2"/>
  <c r="F19" i="2"/>
  <c r="F18" i="2"/>
  <c r="F17" i="2"/>
  <c r="F16" i="2"/>
  <c r="F21" i="2"/>
  <c r="F22" i="2"/>
  <c r="F23" i="2"/>
  <c r="F24" i="2"/>
  <c r="K21" i="4" l="1"/>
  <c r="M21" i="4" s="1"/>
  <c r="K17" i="4"/>
  <c r="M17" i="4" s="1"/>
  <c r="K20" i="4"/>
  <c r="M20" i="4" s="1"/>
  <c r="K19" i="4"/>
  <c r="M19" i="4" s="1"/>
  <c r="K22" i="4"/>
  <c r="M22" i="4" s="1"/>
  <c r="K16" i="4"/>
  <c r="M16" i="4" s="1"/>
  <c r="K25" i="4"/>
  <c r="M25" i="4" s="1"/>
  <c r="K24" i="4"/>
  <c r="M24" i="4" s="1"/>
  <c r="K23" i="4"/>
  <c r="M23" i="4" s="1"/>
  <c r="K18" i="4"/>
  <c r="M18" i="4" s="1"/>
  <c r="K26" i="4"/>
  <c r="M26" i="4" s="1"/>
  <c r="K15" i="4"/>
  <c r="M15" i="4" s="1"/>
  <c r="G35" i="3"/>
  <c r="G16" i="3"/>
  <c r="G28" i="3"/>
  <c r="G55" i="3"/>
  <c r="D59" i="3"/>
  <c r="D51" i="3"/>
  <c r="D40" i="3"/>
  <c r="D43" i="3"/>
  <c r="D39" i="3"/>
  <c r="D23" i="3"/>
  <c r="G43" i="3" l="1"/>
  <c r="G40" i="3"/>
  <c r="G59" i="3"/>
  <c r="G51" i="3"/>
  <c r="G39" i="3"/>
  <c r="G23" i="3"/>
  <c r="H26" i="2" l="1"/>
  <c r="H38" i="2" s="1"/>
  <c r="H50" i="2" s="1"/>
  <c r="H62" i="2" s="1"/>
  <c r="H74" i="2" s="1"/>
  <c r="H86" i="2" s="1"/>
  <c r="H98" i="2" s="1"/>
  <c r="H110" i="2" s="1"/>
  <c r="H25" i="2"/>
  <c r="H37" i="2" s="1"/>
  <c r="H49" i="2" s="1"/>
  <c r="H61" i="2" s="1"/>
  <c r="H73" i="2" s="1"/>
  <c r="H85" i="2" s="1"/>
  <c r="H97" i="2" s="1"/>
  <c r="H109" i="2" s="1"/>
  <c r="H24" i="2"/>
  <c r="H36" i="2" s="1"/>
  <c r="H48" i="2" s="1"/>
  <c r="H60" i="2" s="1"/>
  <c r="H72" i="2" s="1"/>
  <c r="H84" i="2" s="1"/>
  <c r="H96" i="2" s="1"/>
  <c r="H108" i="2" s="1"/>
  <c r="H23" i="2"/>
  <c r="H35" i="2" s="1"/>
  <c r="H47" i="2" s="1"/>
  <c r="H59" i="2" s="1"/>
  <c r="H71" i="2" s="1"/>
  <c r="H83" i="2" s="1"/>
  <c r="H95" i="2" s="1"/>
  <c r="H107" i="2" s="1"/>
  <c r="H22" i="2"/>
  <c r="H34" i="2" s="1"/>
  <c r="H46" i="2" s="1"/>
  <c r="H58" i="2" s="1"/>
  <c r="H70" i="2" s="1"/>
  <c r="H82" i="2" s="1"/>
  <c r="H94" i="2" s="1"/>
  <c r="H106" i="2" s="1"/>
  <c r="H21" i="2"/>
  <c r="H33" i="2" s="1"/>
  <c r="H45" i="2" s="1"/>
  <c r="H57" i="2" s="1"/>
  <c r="H69" i="2" s="1"/>
  <c r="H81" i="2" s="1"/>
  <c r="H93" i="2" s="1"/>
  <c r="H105" i="2" s="1"/>
  <c r="H20" i="2"/>
  <c r="H32" i="2" s="1"/>
  <c r="H44" i="2" s="1"/>
  <c r="H56" i="2" s="1"/>
  <c r="H68" i="2" s="1"/>
  <c r="H80" i="2" s="1"/>
  <c r="H92" i="2" s="1"/>
  <c r="H104" i="2" s="1"/>
  <c r="H19" i="2"/>
  <c r="H31" i="2" s="1"/>
  <c r="H43" i="2" s="1"/>
  <c r="H55" i="2" s="1"/>
  <c r="H67" i="2" s="1"/>
  <c r="H79" i="2" s="1"/>
  <c r="H91" i="2" s="1"/>
  <c r="H103" i="2" s="1"/>
  <c r="H18" i="2"/>
  <c r="H30" i="2" s="1"/>
  <c r="H42" i="2" s="1"/>
  <c r="H54" i="2" s="1"/>
  <c r="H66" i="2" s="1"/>
  <c r="H78" i="2" s="1"/>
  <c r="H90" i="2" s="1"/>
  <c r="H102" i="2" s="1"/>
  <c r="H17" i="2"/>
  <c r="H29" i="2" s="1"/>
  <c r="H41" i="2" s="1"/>
  <c r="H53" i="2" s="1"/>
  <c r="H65" i="2" s="1"/>
  <c r="H77" i="2" s="1"/>
  <c r="H89" i="2" s="1"/>
  <c r="H101" i="2" s="1"/>
  <c r="H16" i="2"/>
  <c r="H28" i="2" s="1"/>
  <c r="H40" i="2" s="1"/>
  <c r="H52" i="2" s="1"/>
  <c r="H64" i="2" s="1"/>
  <c r="H76" i="2" s="1"/>
  <c r="H88" i="2" s="1"/>
  <c r="H100" i="2" s="1"/>
  <c r="H15" i="2"/>
  <c r="H27" i="2" s="1"/>
  <c r="H39" i="2" s="1"/>
  <c r="H51" i="2" s="1"/>
  <c r="H63" i="2" s="1"/>
  <c r="H75" i="2" s="1"/>
  <c r="H87" i="2" s="1"/>
  <c r="H99" i="2" s="1"/>
  <c r="W110" i="2"/>
  <c r="V110" i="2"/>
  <c r="U110" i="2"/>
  <c r="B110" i="2" s="1"/>
  <c r="T110" i="2"/>
  <c r="O110" i="2" s="1"/>
  <c r="S110" i="2"/>
  <c r="P110" i="2"/>
  <c r="D110" i="2"/>
  <c r="G110" i="2" s="1"/>
  <c r="W109" i="2"/>
  <c r="V109" i="2"/>
  <c r="U109" i="2"/>
  <c r="B109" i="2" s="1"/>
  <c r="T109" i="2"/>
  <c r="O109" i="2" s="1"/>
  <c r="S109" i="2"/>
  <c r="P109" i="2"/>
  <c r="D109" i="2"/>
  <c r="G109" i="2" s="1"/>
  <c r="W108" i="2"/>
  <c r="V108" i="2"/>
  <c r="U108" i="2"/>
  <c r="B108" i="2" s="1"/>
  <c r="T108" i="2"/>
  <c r="O108" i="2" s="1"/>
  <c r="S108" i="2"/>
  <c r="P108" i="2"/>
  <c r="D108" i="2"/>
  <c r="G108" i="2" s="1"/>
  <c r="W107" i="2"/>
  <c r="V107" i="2"/>
  <c r="U107" i="2"/>
  <c r="B107" i="2" s="1"/>
  <c r="T107" i="2"/>
  <c r="O107" i="2" s="1"/>
  <c r="S107" i="2"/>
  <c r="P107" i="2"/>
  <c r="D107" i="2"/>
  <c r="G107" i="2" s="1"/>
  <c r="W106" i="2"/>
  <c r="V106" i="2"/>
  <c r="U106" i="2"/>
  <c r="B106" i="2" s="1"/>
  <c r="T106" i="2"/>
  <c r="O106" i="2" s="1"/>
  <c r="S106" i="2"/>
  <c r="P106" i="2"/>
  <c r="D106" i="2"/>
  <c r="G106" i="2" s="1"/>
  <c r="W105" i="2"/>
  <c r="V105" i="2"/>
  <c r="U105" i="2"/>
  <c r="B105" i="2" s="1"/>
  <c r="T105" i="2"/>
  <c r="O105" i="2" s="1"/>
  <c r="S105" i="2"/>
  <c r="P105" i="2"/>
  <c r="D105" i="2"/>
  <c r="G105" i="2" s="1"/>
  <c r="W104" i="2"/>
  <c r="V104" i="2"/>
  <c r="U104" i="2"/>
  <c r="B104" i="2" s="1"/>
  <c r="T104" i="2"/>
  <c r="O104" i="2" s="1"/>
  <c r="S104" i="2"/>
  <c r="P104" i="2"/>
  <c r="D104" i="2"/>
  <c r="G104" i="2" s="1"/>
  <c r="W103" i="2"/>
  <c r="V103" i="2"/>
  <c r="U103" i="2"/>
  <c r="B103" i="2" s="1"/>
  <c r="T103" i="2"/>
  <c r="O103" i="2" s="1"/>
  <c r="S103" i="2"/>
  <c r="P103" i="2"/>
  <c r="D103" i="2"/>
  <c r="G103" i="2" s="1"/>
  <c r="W102" i="2"/>
  <c r="V102" i="2"/>
  <c r="U102" i="2"/>
  <c r="B102" i="2" s="1"/>
  <c r="T102" i="2"/>
  <c r="O102" i="2" s="1"/>
  <c r="S102" i="2"/>
  <c r="P102" i="2"/>
  <c r="D102" i="2"/>
  <c r="G102" i="2" s="1"/>
  <c r="W101" i="2"/>
  <c r="V101" i="2"/>
  <c r="U101" i="2"/>
  <c r="B101" i="2" s="1"/>
  <c r="T101" i="2"/>
  <c r="O101" i="2" s="1"/>
  <c r="S101" i="2"/>
  <c r="P101" i="2"/>
  <c r="D101" i="2"/>
  <c r="G101" i="2" s="1"/>
  <c r="W100" i="2"/>
  <c r="V100" i="2"/>
  <c r="U100" i="2"/>
  <c r="B100" i="2" s="1"/>
  <c r="T100" i="2"/>
  <c r="O100" i="2" s="1"/>
  <c r="S100" i="2"/>
  <c r="P100" i="2"/>
  <c r="D100" i="2"/>
  <c r="G100" i="2" s="1"/>
  <c r="W99" i="2"/>
  <c r="V99" i="2"/>
  <c r="U99" i="2"/>
  <c r="B99" i="2" s="1"/>
  <c r="T99" i="2"/>
  <c r="O99" i="2" s="1"/>
  <c r="S99" i="2"/>
  <c r="P99" i="2"/>
  <c r="D99" i="2"/>
  <c r="G99" i="2" s="1"/>
  <c r="W98" i="2"/>
  <c r="V98" i="2"/>
  <c r="U98" i="2"/>
  <c r="B98" i="2" s="1"/>
  <c r="T98" i="2"/>
  <c r="O98" i="2" s="1"/>
  <c r="S98" i="2"/>
  <c r="P98" i="2"/>
  <c r="D98" i="2"/>
  <c r="G98" i="2" s="1"/>
  <c r="W97" i="2"/>
  <c r="V97" i="2"/>
  <c r="U97" i="2"/>
  <c r="B97" i="2" s="1"/>
  <c r="T97" i="2"/>
  <c r="O97" i="2" s="1"/>
  <c r="S97" i="2"/>
  <c r="P97" i="2"/>
  <c r="D97" i="2"/>
  <c r="G97" i="2" s="1"/>
  <c r="W96" i="2"/>
  <c r="V96" i="2"/>
  <c r="U96" i="2"/>
  <c r="B96" i="2" s="1"/>
  <c r="T96" i="2"/>
  <c r="O96" i="2" s="1"/>
  <c r="S96" i="2"/>
  <c r="P96" i="2"/>
  <c r="D96" i="2"/>
  <c r="G96" i="2" s="1"/>
  <c r="W95" i="2"/>
  <c r="V95" i="2"/>
  <c r="U95" i="2"/>
  <c r="B95" i="2" s="1"/>
  <c r="T95" i="2"/>
  <c r="O95" i="2" s="1"/>
  <c r="S95" i="2"/>
  <c r="P95" i="2"/>
  <c r="D95" i="2"/>
  <c r="G95" i="2" s="1"/>
  <c r="W94" i="2"/>
  <c r="V94" i="2"/>
  <c r="U94" i="2"/>
  <c r="B94" i="2" s="1"/>
  <c r="T94" i="2"/>
  <c r="O94" i="2" s="1"/>
  <c r="S94" i="2"/>
  <c r="P94" i="2"/>
  <c r="D94" i="2"/>
  <c r="G94" i="2" s="1"/>
  <c r="W93" i="2"/>
  <c r="V93" i="2"/>
  <c r="U93" i="2"/>
  <c r="B93" i="2" s="1"/>
  <c r="T93" i="2"/>
  <c r="O93" i="2" s="1"/>
  <c r="S93" i="2"/>
  <c r="P93" i="2"/>
  <c r="D93" i="2"/>
  <c r="G93" i="2" s="1"/>
  <c r="W92" i="2"/>
  <c r="V92" i="2"/>
  <c r="U92" i="2"/>
  <c r="B92" i="2" s="1"/>
  <c r="T92" i="2"/>
  <c r="O92" i="2" s="1"/>
  <c r="S92" i="2"/>
  <c r="P92" i="2"/>
  <c r="D92" i="2"/>
  <c r="G92" i="2" s="1"/>
  <c r="W91" i="2"/>
  <c r="V91" i="2"/>
  <c r="U91" i="2"/>
  <c r="B91" i="2" s="1"/>
  <c r="T91" i="2"/>
  <c r="O91" i="2" s="1"/>
  <c r="S91" i="2"/>
  <c r="P91" i="2"/>
  <c r="D91" i="2"/>
  <c r="G91" i="2" s="1"/>
  <c r="W90" i="2"/>
  <c r="V90" i="2"/>
  <c r="U90" i="2"/>
  <c r="B90" i="2" s="1"/>
  <c r="T90" i="2"/>
  <c r="O90" i="2" s="1"/>
  <c r="S90" i="2"/>
  <c r="P90" i="2"/>
  <c r="D90" i="2"/>
  <c r="G90" i="2" s="1"/>
  <c r="W89" i="2"/>
  <c r="V89" i="2"/>
  <c r="U89" i="2"/>
  <c r="B89" i="2" s="1"/>
  <c r="T89" i="2"/>
  <c r="O89" i="2" s="1"/>
  <c r="S89" i="2"/>
  <c r="P89" i="2"/>
  <c r="D89" i="2"/>
  <c r="G89" i="2" s="1"/>
  <c r="W88" i="2"/>
  <c r="V88" i="2"/>
  <c r="U88" i="2"/>
  <c r="B88" i="2" s="1"/>
  <c r="T88" i="2"/>
  <c r="O88" i="2" s="1"/>
  <c r="S88" i="2"/>
  <c r="P88" i="2"/>
  <c r="D88" i="2"/>
  <c r="G88" i="2" s="1"/>
  <c r="W87" i="2"/>
  <c r="V87" i="2"/>
  <c r="U87" i="2"/>
  <c r="B87" i="2" s="1"/>
  <c r="T87" i="2"/>
  <c r="O87" i="2" s="1"/>
  <c r="S87" i="2"/>
  <c r="P87" i="2"/>
  <c r="D87" i="2"/>
  <c r="G87" i="2" s="1"/>
  <c r="W86" i="2"/>
  <c r="V86" i="2"/>
  <c r="U86" i="2"/>
  <c r="B86" i="2" s="1"/>
  <c r="T86" i="2"/>
  <c r="O86" i="2" s="1"/>
  <c r="S86" i="2"/>
  <c r="P86" i="2"/>
  <c r="D86" i="2"/>
  <c r="G86" i="2" s="1"/>
  <c r="W85" i="2"/>
  <c r="V85" i="2"/>
  <c r="U85" i="2"/>
  <c r="B85" i="2" s="1"/>
  <c r="T85" i="2"/>
  <c r="O85" i="2" s="1"/>
  <c r="S85" i="2"/>
  <c r="P85" i="2"/>
  <c r="D85" i="2"/>
  <c r="G85" i="2" s="1"/>
  <c r="W84" i="2"/>
  <c r="V84" i="2"/>
  <c r="U84" i="2"/>
  <c r="B84" i="2" s="1"/>
  <c r="T84" i="2"/>
  <c r="O84" i="2" s="1"/>
  <c r="S84" i="2"/>
  <c r="P84" i="2"/>
  <c r="D84" i="2"/>
  <c r="G84" i="2" s="1"/>
  <c r="W83" i="2"/>
  <c r="V83" i="2"/>
  <c r="U83" i="2"/>
  <c r="B83" i="2" s="1"/>
  <c r="T83" i="2"/>
  <c r="O83" i="2" s="1"/>
  <c r="S83" i="2"/>
  <c r="P83" i="2"/>
  <c r="D83" i="2"/>
  <c r="G83" i="2" s="1"/>
  <c r="W82" i="2"/>
  <c r="V82" i="2"/>
  <c r="U82" i="2"/>
  <c r="B82" i="2" s="1"/>
  <c r="T82" i="2"/>
  <c r="O82" i="2" s="1"/>
  <c r="S82" i="2"/>
  <c r="P82" i="2"/>
  <c r="D82" i="2"/>
  <c r="G82" i="2" s="1"/>
  <c r="W81" i="2"/>
  <c r="V81" i="2"/>
  <c r="U81" i="2"/>
  <c r="B81" i="2" s="1"/>
  <c r="T81" i="2"/>
  <c r="O81" i="2" s="1"/>
  <c r="S81" i="2"/>
  <c r="P81" i="2"/>
  <c r="D81" i="2"/>
  <c r="G81" i="2" s="1"/>
  <c r="W80" i="2"/>
  <c r="V80" i="2"/>
  <c r="U80" i="2"/>
  <c r="B80" i="2" s="1"/>
  <c r="T80" i="2"/>
  <c r="O80" i="2" s="1"/>
  <c r="S80" i="2"/>
  <c r="P80" i="2"/>
  <c r="D80" i="2"/>
  <c r="G80" i="2" s="1"/>
  <c r="W79" i="2"/>
  <c r="V79" i="2"/>
  <c r="U79" i="2"/>
  <c r="B79" i="2" s="1"/>
  <c r="T79" i="2"/>
  <c r="O79" i="2" s="1"/>
  <c r="S79" i="2"/>
  <c r="P79" i="2"/>
  <c r="D79" i="2"/>
  <c r="G79" i="2" s="1"/>
  <c r="W78" i="2"/>
  <c r="V78" i="2"/>
  <c r="U78" i="2"/>
  <c r="B78" i="2" s="1"/>
  <c r="T78" i="2"/>
  <c r="O78" i="2" s="1"/>
  <c r="S78" i="2"/>
  <c r="P78" i="2"/>
  <c r="D78" i="2"/>
  <c r="G78" i="2" s="1"/>
  <c r="W77" i="2"/>
  <c r="V77" i="2"/>
  <c r="U77" i="2"/>
  <c r="B77" i="2" s="1"/>
  <c r="T77" i="2"/>
  <c r="O77" i="2" s="1"/>
  <c r="S77" i="2"/>
  <c r="P77" i="2"/>
  <c r="D77" i="2"/>
  <c r="G77" i="2" s="1"/>
  <c r="W76" i="2"/>
  <c r="V76" i="2"/>
  <c r="U76" i="2"/>
  <c r="B76" i="2" s="1"/>
  <c r="T76" i="2"/>
  <c r="O76" i="2" s="1"/>
  <c r="S76" i="2"/>
  <c r="P76" i="2"/>
  <c r="D76" i="2"/>
  <c r="G76" i="2" s="1"/>
  <c r="W75" i="2"/>
  <c r="V75" i="2"/>
  <c r="U75" i="2"/>
  <c r="B75" i="2" s="1"/>
  <c r="T75" i="2"/>
  <c r="O75" i="2" s="1"/>
  <c r="S75" i="2"/>
  <c r="P75" i="2"/>
  <c r="D75" i="2"/>
  <c r="G75" i="2" s="1"/>
  <c r="W74" i="2"/>
  <c r="V74" i="2"/>
  <c r="U74" i="2"/>
  <c r="B74" i="2" s="1"/>
  <c r="T74" i="2"/>
  <c r="O74" i="2" s="1"/>
  <c r="S74" i="2"/>
  <c r="P74" i="2"/>
  <c r="D74" i="2"/>
  <c r="G74" i="2" s="1"/>
  <c r="W73" i="2"/>
  <c r="V73" i="2"/>
  <c r="U73" i="2"/>
  <c r="B73" i="2" s="1"/>
  <c r="T73" i="2"/>
  <c r="O73" i="2" s="1"/>
  <c r="S73" i="2"/>
  <c r="P73" i="2"/>
  <c r="D73" i="2"/>
  <c r="G73" i="2" s="1"/>
  <c r="W72" i="2"/>
  <c r="V72" i="2"/>
  <c r="U72" i="2"/>
  <c r="B72" i="2" s="1"/>
  <c r="T72" i="2"/>
  <c r="O72" i="2" s="1"/>
  <c r="S72" i="2"/>
  <c r="P72" i="2"/>
  <c r="D72" i="2"/>
  <c r="G72" i="2" s="1"/>
  <c r="W71" i="2"/>
  <c r="V71" i="2"/>
  <c r="U71" i="2"/>
  <c r="B71" i="2" s="1"/>
  <c r="T71" i="2"/>
  <c r="O71" i="2" s="1"/>
  <c r="S71" i="2"/>
  <c r="P71" i="2"/>
  <c r="D71" i="2"/>
  <c r="G71" i="2" s="1"/>
  <c r="W70" i="2"/>
  <c r="V70" i="2"/>
  <c r="U70" i="2"/>
  <c r="B70" i="2" s="1"/>
  <c r="T70" i="2"/>
  <c r="O70" i="2" s="1"/>
  <c r="S70" i="2"/>
  <c r="P70" i="2"/>
  <c r="D70" i="2"/>
  <c r="G70" i="2" s="1"/>
  <c r="W69" i="2"/>
  <c r="V69" i="2"/>
  <c r="U69" i="2"/>
  <c r="B69" i="2" s="1"/>
  <c r="T69" i="2"/>
  <c r="O69" i="2" s="1"/>
  <c r="S69" i="2"/>
  <c r="P69" i="2"/>
  <c r="D69" i="2"/>
  <c r="G69" i="2" s="1"/>
  <c r="W68" i="2"/>
  <c r="V68" i="2"/>
  <c r="U68" i="2"/>
  <c r="B68" i="2" s="1"/>
  <c r="T68" i="2"/>
  <c r="O68" i="2" s="1"/>
  <c r="S68" i="2"/>
  <c r="P68" i="2"/>
  <c r="D68" i="2"/>
  <c r="G68" i="2" s="1"/>
  <c r="W67" i="2"/>
  <c r="V67" i="2"/>
  <c r="U67" i="2"/>
  <c r="B67" i="2" s="1"/>
  <c r="T67" i="2"/>
  <c r="O67" i="2" s="1"/>
  <c r="S67" i="2"/>
  <c r="P67" i="2"/>
  <c r="D67" i="2"/>
  <c r="G67" i="2" s="1"/>
  <c r="W66" i="2"/>
  <c r="V66" i="2"/>
  <c r="U66" i="2"/>
  <c r="B66" i="2" s="1"/>
  <c r="T66" i="2"/>
  <c r="O66" i="2" s="1"/>
  <c r="S66" i="2"/>
  <c r="P66" i="2"/>
  <c r="D66" i="2"/>
  <c r="G66" i="2" s="1"/>
  <c r="W65" i="2"/>
  <c r="V65" i="2"/>
  <c r="U65" i="2"/>
  <c r="B65" i="2" s="1"/>
  <c r="T65" i="2"/>
  <c r="O65" i="2" s="1"/>
  <c r="S65" i="2"/>
  <c r="P65" i="2"/>
  <c r="D65" i="2"/>
  <c r="G65" i="2" s="1"/>
  <c r="W64" i="2"/>
  <c r="V64" i="2"/>
  <c r="U64" i="2"/>
  <c r="B64" i="2" s="1"/>
  <c r="T64" i="2"/>
  <c r="O64" i="2" s="1"/>
  <c r="S64" i="2"/>
  <c r="P64" i="2"/>
  <c r="D64" i="2"/>
  <c r="G64" i="2" s="1"/>
  <c r="W63" i="2"/>
  <c r="V63" i="2"/>
  <c r="U63" i="2"/>
  <c r="B63" i="2" s="1"/>
  <c r="T63" i="2"/>
  <c r="O63" i="2" s="1"/>
  <c r="S63" i="2"/>
  <c r="P63" i="2"/>
  <c r="D63" i="2"/>
  <c r="G63" i="2" s="1"/>
  <c r="W62" i="2"/>
  <c r="V62" i="2"/>
  <c r="U62" i="2"/>
  <c r="B62" i="2" s="1"/>
  <c r="T62" i="2"/>
  <c r="O62" i="2" s="1"/>
  <c r="S62" i="2"/>
  <c r="P62" i="2"/>
  <c r="D62" i="2"/>
  <c r="W61" i="2"/>
  <c r="V61" i="2"/>
  <c r="U61" i="2"/>
  <c r="B61" i="2" s="1"/>
  <c r="T61" i="2"/>
  <c r="O61" i="2" s="1"/>
  <c r="S61" i="2"/>
  <c r="P61" i="2"/>
  <c r="D61" i="2"/>
  <c r="W60" i="2"/>
  <c r="V60" i="2"/>
  <c r="U60" i="2"/>
  <c r="B60" i="2" s="1"/>
  <c r="T60" i="2"/>
  <c r="O60" i="2" s="1"/>
  <c r="S60" i="2"/>
  <c r="P60" i="2"/>
  <c r="D60" i="2"/>
  <c r="W59" i="2"/>
  <c r="V59" i="2"/>
  <c r="U59" i="2"/>
  <c r="B59" i="2" s="1"/>
  <c r="T59" i="2"/>
  <c r="O59" i="2" s="1"/>
  <c r="S59" i="2"/>
  <c r="P59" i="2"/>
  <c r="D59" i="2"/>
  <c r="W58" i="2"/>
  <c r="V58" i="2"/>
  <c r="U58" i="2"/>
  <c r="B58" i="2" s="1"/>
  <c r="T58" i="2"/>
  <c r="O58" i="2" s="1"/>
  <c r="S58" i="2"/>
  <c r="P58" i="2"/>
  <c r="D58" i="2"/>
  <c r="W57" i="2"/>
  <c r="V57" i="2"/>
  <c r="U57" i="2"/>
  <c r="B57" i="2" s="1"/>
  <c r="T57" i="2"/>
  <c r="O57" i="2" s="1"/>
  <c r="S57" i="2"/>
  <c r="P57" i="2"/>
  <c r="D57" i="2"/>
  <c r="W56" i="2"/>
  <c r="V56" i="2"/>
  <c r="U56" i="2"/>
  <c r="B56" i="2" s="1"/>
  <c r="T56" i="2"/>
  <c r="O56" i="2" s="1"/>
  <c r="S56" i="2"/>
  <c r="P56" i="2"/>
  <c r="D56" i="2"/>
  <c r="W55" i="2"/>
  <c r="V55" i="2"/>
  <c r="U55" i="2"/>
  <c r="B55" i="2" s="1"/>
  <c r="T55" i="2"/>
  <c r="O55" i="2" s="1"/>
  <c r="S55" i="2"/>
  <c r="P55" i="2"/>
  <c r="D55" i="2"/>
  <c r="W54" i="2"/>
  <c r="V54" i="2"/>
  <c r="U54" i="2"/>
  <c r="B54" i="2" s="1"/>
  <c r="T54" i="2"/>
  <c r="O54" i="2" s="1"/>
  <c r="S54" i="2"/>
  <c r="P54" i="2"/>
  <c r="D54" i="2"/>
  <c r="W53" i="2"/>
  <c r="V53" i="2"/>
  <c r="U53" i="2"/>
  <c r="B53" i="2" s="1"/>
  <c r="T53" i="2"/>
  <c r="O53" i="2" s="1"/>
  <c r="S53" i="2"/>
  <c r="P53" i="2"/>
  <c r="D53" i="2"/>
  <c r="W52" i="2"/>
  <c r="V52" i="2"/>
  <c r="U52" i="2"/>
  <c r="B52" i="2" s="1"/>
  <c r="T52" i="2"/>
  <c r="O52" i="2" s="1"/>
  <c r="S52" i="2"/>
  <c r="P52" i="2"/>
  <c r="D52" i="2"/>
  <c r="W51" i="2"/>
  <c r="V51" i="2"/>
  <c r="U51" i="2"/>
  <c r="B51" i="2" s="1"/>
  <c r="T51" i="2"/>
  <c r="O51" i="2" s="1"/>
  <c r="S51" i="2"/>
  <c r="P51" i="2"/>
  <c r="D51" i="2"/>
  <c r="W50" i="2"/>
  <c r="V50" i="2"/>
  <c r="U50" i="2"/>
  <c r="B50" i="2" s="1"/>
  <c r="T50" i="2"/>
  <c r="O50" i="2" s="1"/>
  <c r="S50" i="2"/>
  <c r="P50" i="2"/>
  <c r="D50" i="2"/>
  <c r="W49" i="2"/>
  <c r="V49" i="2"/>
  <c r="U49" i="2"/>
  <c r="B49" i="2" s="1"/>
  <c r="T49" i="2"/>
  <c r="O49" i="2" s="1"/>
  <c r="S49" i="2"/>
  <c r="P49" i="2"/>
  <c r="D49" i="2"/>
  <c r="W48" i="2"/>
  <c r="V48" i="2"/>
  <c r="U48" i="2"/>
  <c r="B48" i="2" s="1"/>
  <c r="T48" i="2"/>
  <c r="O48" i="2" s="1"/>
  <c r="S48" i="2"/>
  <c r="P48" i="2"/>
  <c r="D48" i="2"/>
  <c r="W47" i="2"/>
  <c r="V47" i="2"/>
  <c r="U47" i="2"/>
  <c r="B47" i="2" s="1"/>
  <c r="T47" i="2"/>
  <c r="O47" i="2" s="1"/>
  <c r="S47" i="2"/>
  <c r="P47" i="2"/>
  <c r="D47" i="2"/>
  <c r="W46" i="2"/>
  <c r="V46" i="2"/>
  <c r="U46" i="2"/>
  <c r="B46" i="2" s="1"/>
  <c r="T46" i="2"/>
  <c r="O46" i="2" s="1"/>
  <c r="S46" i="2"/>
  <c r="P46" i="2"/>
  <c r="D46" i="2"/>
  <c r="W45" i="2"/>
  <c r="V45" i="2"/>
  <c r="U45" i="2"/>
  <c r="B45" i="2" s="1"/>
  <c r="T45" i="2"/>
  <c r="O45" i="2" s="1"/>
  <c r="S45" i="2"/>
  <c r="P45" i="2"/>
  <c r="D45" i="2"/>
  <c r="W44" i="2"/>
  <c r="V44" i="2"/>
  <c r="U44" i="2"/>
  <c r="B44" i="2" s="1"/>
  <c r="T44" i="2"/>
  <c r="O44" i="2" s="1"/>
  <c r="S44" i="2"/>
  <c r="P44" i="2"/>
  <c r="D44" i="2"/>
  <c r="W43" i="2"/>
  <c r="V43" i="2"/>
  <c r="U43" i="2"/>
  <c r="B43" i="2" s="1"/>
  <c r="T43" i="2"/>
  <c r="O43" i="2" s="1"/>
  <c r="S43" i="2"/>
  <c r="P43" i="2"/>
  <c r="D43" i="2"/>
  <c r="W42" i="2"/>
  <c r="V42" i="2"/>
  <c r="U42" i="2"/>
  <c r="B42" i="2" s="1"/>
  <c r="T42" i="2"/>
  <c r="O42" i="2" s="1"/>
  <c r="S42" i="2"/>
  <c r="P42" i="2"/>
  <c r="D42" i="2"/>
  <c r="W41" i="2"/>
  <c r="V41" i="2"/>
  <c r="U41" i="2"/>
  <c r="B41" i="2" s="1"/>
  <c r="T41" i="2"/>
  <c r="O41" i="2" s="1"/>
  <c r="S41" i="2"/>
  <c r="P41" i="2"/>
  <c r="D41" i="2"/>
  <c r="W40" i="2"/>
  <c r="V40" i="2"/>
  <c r="U40" i="2"/>
  <c r="B40" i="2" s="1"/>
  <c r="T40" i="2"/>
  <c r="O40" i="2" s="1"/>
  <c r="S40" i="2"/>
  <c r="P40" i="2"/>
  <c r="D40" i="2"/>
  <c r="W39" i="2"/>
  <c r="V39" i="2"/>
  <c r="U39" i="2"/>
  <c r="B39" i="2" s="1"/>
  <c r="T39" i="2"/>
  <c r="O39" i="2" s="1"/>
  <c r="S39" i="2"/>
  <c r="P39" i="2"/>
  <c r="D39" i="2"/>
  <c r="W38" i="2"/>
  <c r="V38" i="2"/>
  <c r="U38" i="2"/>
  <c r="B38" i="2" s="1"/>
  <c r="T38" i="2"/>
  <c r="O38" i="2" s="1"/>
  <c r="S38" i="2"/>
  <c r="P38" i="2"/>
  <c r="D38" i="2"/>
  <c r="W37" i="2"/>
  <c r="V37" i="2"/>
  <c r="U37" i="2"/>
  <c r="B37" i="2" s="1"/>
  <c r="T37" i="2"/>
  <c r="O37" i="2" s="1"/>
  <c r="S37" i="2"/>
  <c r="P37" i="2"/>
  <c r="D37" i="2"/>
  <c r="W36" i="2"/>
  <c r="V36" i="2"/>
  <c r="U36" i="2"/>
  <c r="B36" i="2" s="1"/>
  <c r="T36" i="2"/>
  <c r="O36" i="2" s="1"/>
  <c r="S36" i="2"/>
  <c r="P36" i="2"/>
  <c r="D36" i="2"/>
  <c r="W35" i="2"/>
  <c r="V35" i="2"/>
  <c r="U35" i="2"/>
  <c r="B35" i="2" s="1"/>
  <c r="T35" i="2"/>
  <c r="O35" i="2" s="1"/>
  <c r="S35" i="2"/>
  <c r="P35" i="2"/>
  <c r="D35" i="2"/>
  <c r="W34" i="2"/>
  <c r="V34" i="2"/>
  <c r="U34" i="2"/>
  <c r="B34" i="2" s="1"/>
  <c r="T34" i="2"/>
  <c r="O34" i="2" s="1"/>
  <c r="S34" i="2"/>
  <c r="P34" i="2"/>
  <c r="D34" i="2"/>
  <c r="W33" i="2"/>
  <c r="V33" i="2"/>
  <c r="U33" i="2"/>
  <c r="B33" i="2" s="1"/>
  <c r="T33" i="2"/>
  <c r="O33" i="2" s="1"/>
  <c r="S33" i="2"/>
  <c r="P33" i="2"/>
  <c r="D33" i="2"/>
  <c r="W32" i="2"/>
  <c r="V32" i="2"/>
  <c r="U32" i="2"/>
  <c r="B32" i="2" s="1"/>
  <c r="T32" i="2"/>
  <c r="O32" i="2" s="1"/>
  <c r="S32" i="2"/>
  <c r="P32" i="2"/>
  <c r="D32" i="2"/>
  <c r="W31" i="2"/>
  <c r="V31" i="2"/>
  <c r="U31" i="2"/>
  <c r="B31" i="2" s="1"/>
  <c r="T31" i="2"/>
  <c r="O31" i="2" s="1"/>
  <c r="S31" i="2"/>
  <c r="P31" i="2"/>
  <c r="D31" i="2"/>
  <c r="W30" i="2"/>
  <c r="V30" i="2"/>
  <c r="U30" i="2"/>
  <c r="B30" i="2" s="1"/>
  <c r="T30" i="2"/>
  <c r="O30" i="2" s="1"/>
  <c r="S30" i="2"/>
  <c r="P30" i="2"/>
  <c r="D30" i="2"/>
  <c r="W29" i="2"/>
  <c r="V29" i="2"/>
  <c r="U29" i="2"/>
  <c r="B29" i="2" s="1"/>
  <c r="T29" i="2"/>
  <c r="O29" i="2" s="1"/>
  <c r="S29" i="2"/>
  <c r="P29" i="2"/>
  <c r="D29" i="2"/>
  <c r="W28" i="2"/>
  <c r="V28" i="2"/>
  <c r="U28" i="2"/>
  <c r="B28" i="2" s="1"/>
  <c r="T28" i="2"/>
  <c r="O28" i="2" s="1"/>
  <c r="S28" i="2"/>
  <c r="P28" i="2"/>
  <c r="D28" i="2"/>
  <c r="W27" i="2"/>
  <c r="V27" i="2"/>
  <c r="U27" i="2"/>
  <c r="B27" i="2" s="1"/>
  <c r="T27" i="2"/>
  <c r="O27" i="2" s="1"/>
  <c r="S27" i="2"/>
  <c r="P27" i="2"/>
  <c r="D27" i="2"/>
  <c r="W26" i="2"/>
  <c r="V26" i="2"/>
  <c r="U26" i="2"/>
  <c r="B26" i="2" s="1"/>
  <c r="T26" i="2"/>
  <c r="O26" i="2" s="1"/>
  <c r="S26" i="2"/>
  <c r="P26" i="2"/>
  <c r="D26" i="2"/>
  <c r="W25" i="2"/>
  <c r="V25" i="2"/>
  <c r="U25" i="2"/>
  <c r="B25" i="2" s="1"/>
  <c r="T25" i="2"/>
  <c r="O25" i="2" s="1"/>
  <c r="S25" i="2"/>
  <c r="P25" i="2"/>
  <c r="D25" i="2"/>
  <c r="W24" i="2"/>
  <c r="V24" i="2"/>
  <c r="U24" i="2"/>
  <c r="B24" i="2" s="1"/>
  <c r="T24" i="2"/>
  <c r="O24" i="2" s="1"/>
  <c r="S24" i="2"/>
  <c r="P24" i="2"/>
  <c r="D24" i="2"/>
  <c r="W23" i="2"/>
  <c r="V23" i="2"/>
  <c r="U23" i="2"/>
  <c r="B23" i="2" s="1"/>
  <c r="T23" i="2"/>
  <c r="O23" i="2" s="1"/>
  <c r="S23" i="2"/>
  <c r="P23" i="2"/>
  <c r="D23" i="2"/>
  <c r="W22" i="2"/>
  <c r="V22" i="2"/>
  <c r="U22" i="2"/>
  <c r="B22" i="2" s="1"/>
  <c r="T22" i="2"/>
  <c r="O22" i="2" s="1"/>
  <c r="S22" i="2"/>
  <c r="P22" i="2"/>
  <c r="D22" i="2"/>
  <c r="W21" i="2"/>
  <c r="V21" i="2"/>
  <c r="U21" i="2"/>
  <c r="B21" i="2" s="1"/>
  <c r="T21" i="2"/>
  <c r="O21" i="2" s="1"/>
  <c r="S21" i="2"/>
  <c r="P21" i="2"/>
  <c r="D21" i="2"/>
  <c r="W20" i="2"/>
  <c r="V20" i="2"/>
  <c r="U20" i="2"/>
  <c r="B20" i="2" s="1"/>
  <c r="T20" i="2"/>
  <c r="O20" i="2" s="1"/>
  <c r="S20" i="2"/>
  <c r="P20" i="2"/>
  <c r="D20" i="2"/>
  <c r="W19" i="2"/>
  <c r="V19" i="2"/>
  <c r="U19" i="2"/>
  <c r="B19" i="2" s="1"/>
  <c r="T19" i="2"/>
  <c r="O19" i="2" s="1"/>
  <c r="S19" i="2"/>
  <c r="P19" i="2"/>
  <c r="D19" i="2"/>
  <c r="W18" i="2"/>
  <c r="V18" i="2"/>
  <c r="U18" i="2"/>
  <c r="B18" i="2" s="1"/>
  <c r="T18" i="2"/>
  <c r="O18" i="2" s="1"/>
  <c r="S18" i="2"/>
  <c r="P18" i="2"/>
  <c r="D18" i="2"/>
  <c r="W17" i="2"/>
  <c r="V17" i="2"/>
  <c r="U17" i="2"/>
  <c r="B17" i="2" s="1"/>
  <c r="T17" i="2"/>
  <c r="O17" i="2" s="1"/>
  <c r="S17" i="2"/>
  <c r="P17" i="2"/>
  <c r="D17" i="2"/>
  <c r="W16" i="2"/>
  <c r="V16" i="2"/>
  <c r="U16" i="2"/>
  <c r="B16" i="2" s="1"/>
  <c r="T16" i="2"/>
  <c r="O16" i="2" s="1"/>
  <c r="S16" i="2"/>
  <c r="P16" i="2"/>
  <c r="D16" i="2"/>
  <c r="W15" i="2"/>
  <c r="V15" i="2"/>
  <c r="U15" i="2"/>
  <c r="B15" i="2" s="1"/>
  <c r="T15" i="2"/>
  <c r="O15" i="2" s="1"/>
  <c r="S15" i="2"/>
  <c r="P15" i="2"/>
  <c r="D15" i="2"/>
  <c r="W14" i="2"/>
  <c r="V14" i="2"/>
  <c r="U14" i="2"/>
  <c r="B14" i="2" s="1"/>
  <c r="T14" i="2"/>
  <c r="O14" i="2" s="1"/>
  <c r="S14" i="2"/>
  <c r="P14" i="2"/>
  <c r="W13" i="2"/>
  <c r="V13" i="2"/>
  <c r="U13" i="2"/>
  <c r="B13" i="2" s="1"/>
  <c r="T13" i="2"/>
  <c r="O13" i="2" s="1"/>
  <c r="S13" i="2"/>
  <c r="P13" i="2"/>
  <c r="W12" i="2"/>
  <c r="V12" i="2"/>
  <c r="U12" i="2"/>
  <c r="B12" i="2" s="1"/>
  <c r="T12" i="2"/>
  <c r="O12" i="2" s="1"/>
  <c r="S12" i="2"/>
  <c r="P12" i="2"/>
  <c r="W11" i="2"/>
  <c r="V11" i="2"/>
  <c r="U11" i="2"/>
  <c r="B11" i="2" s="1"/>
  <c r="T11" i="2"/>
  <c r="O11" i="2" s="1"/>
  <c r="S11" i="2"/>
  <c r="P11" i="2"/>
  <c r="W10" i="2"/>
  <c r="V10" i="2"/>
  <c r="U10" i="2"/>
  <c r="B10" i="2" s="1"/>
  <c r="T10" i="2"/>
  <c r="O10" i="2" s="1"/>
  <c r="S10" i="2"/>
  <c r="P10" i="2"/>
  <c r="W9" i="2"/>
  <c r="V9" i="2"/>
  <c r="U9" i="2"/>
  <c r="B9" i="2" s="1"/>
  <c r="T9" i="2"/>
  <c r="O9" i="2" s="1"/>
  <c r="S9" i="2"/>
  <c r="P9" i="2"/>
  <c r="W8" i="2"/>
  <c r="V8" i="2"/>
  <c r="U8" i="2"/>
  <c r="B8" i="2" s="1"/>
  <c r="T8" i="2"/>
  <c r="O8" i="2" s="1"/>
  <c r="S8" i="2"/>
  <c r="P8" i="2"/>
  <c r="W7" i="2"/>
  <c r="V7" i="2"/>
  <c r="U7" i="2"/>
  <c r="B7" i="2" s="1"/>
  <c r="T7" i="2"/>
  <c r="O7" i="2" s="1"/>
  <c r="S7" i="2"/>
  <c r="P7" i="2"/>
  <c r="W6" i="2"/>
  <c r="V6" i="2"/>
  <c r="U6" i="2"/>
  <c r="B6" i="2" s="1"/>
  <c r="T6" i="2"/>
  <c r="O6" i="2" s="1"/>
  <c r="S6" i="2"/>
  <c r="P6" i="2"/>
  <c r="W5" i="2"/>
  <c r="V5" i="2"/>
  <c r="U5" i="2"/>
  <c r="B5" i="2" s="1"/>
  <c r="T5" i="2"/>
  <c r="O5" i="2" s="1"/>
  <c r="S5" i="2"/>
  <c r="P5" i="2"/>
  <c r="W4" i="2"/>
  <c r="V4" i="2"/>
  <c r="U4" i="2"/>
  <c r="B4" i="2" s="1"/>
  <c r="T4" i="2"/>
  <c r="O4" i="2" s="1"/>
  <c r="S4" i="2"/>
  <c r="P4" i="2"/>
  <c r="W3" i="2"/>
  <c r="V3" i="2"/>
  <c r="U3" i="2"/>
  <c r="B3" i="2" s="1"/>
  <c r="T3" i="2"/>
  <c r="O3" i="2" s="1"/>
  <c r="S3" i="2"/>
  <c r="P3" i="2"/>
  <c r="B2" i="2"/>
  <c r="K109" i="2" l="1"/>
  <c r="M109" i="2" s="1"/>
  <c r="K73" i="2"/>
  <c r="M73" i="2" s="1"/>
  <c r="K108" i="2"/>
  <c r="M108" i="2" s="1"/>
  <c r="K85" i="2"/>
  <c r="M85" i="2" s="1"/>
  <c r="K87" i="2"/>
  <c r="M87" i="2" s="1"/>
  <c r="K81" i="2"/>
  <c r="M81" i="2" s="1"/>
  <c r="K100" i="2"/>
  <c r="M100" i="2" s="1"/>
  <c r="K105" i="2"/>
  <c r="M105" i="2" s="1"/>
  <c r="K48" i="2"/>
  <c r="M48" i="2" s="1"/>
  <c r="K92" i="2"/>
  <c r="M92" i="2" s="1"/>
  <c r="K107" i="2"/>
  <c r="M107" i="2" s="1"/>
  <c r="G54" i="2"/>
  <c r="K55" i="2"/>
  <c r="M55" i="2" s="1"/>
  <c r="K32" i="2"/>
  <c r="M32" i="2" s="1"/>
  <c r="K99" i="2"/>
  <c r="M99" i="2" s="1"/>
  <c r="K62" i="2"/>
  <c r="M62" i="2" s="1"/>
  <c r="K37" i="2"/>
  <c r="M37" i="2" s="1"/>
  <c r="K15" i="2"/>
  <c r="M15" i="2" s="1"/>
  <c r="K17" i="2"/>
  <c r="M17" i="2" s="1"/>
  <c r="K41" i="2"/>
  <c r="M41" i="2" s="1"/>
  <c r="K58" i="2"/>
  <c r="M58" i="2" s="1"/>
  <c r="K33" i="2"/>
  <c r="M33" i="2" s="1"/>
  <c r="K45" i="2"/>
  <c r="M45" i="2" s="1"/>
  <c r="K42" i="2"/>
  <c r="M42" i="2" s="1"/>
  <c r="K59" i="2"/>
  <c r="M59" i="2" s="1"/>
  <c r="K91" i="2"/>
  <c r="M91" i="2" s="1"/>
  <c r="K78" i="2"/>
  <c r="M78" i="2" s="1"/>
  <c r="K30" i="2"/>
  <c r="M30" i="2" s="1"/>
  <c r="K57" i="2"/>
  <c r="M57" i="2" s="1"/>
  <c r="K71" i="2"/>
  <c r="M71" i="2" s="1"/>
  <c r="K19" i="2"/>
  <c r="M19" i="2" s="1"/>
  <c r="K106" i="2"/>
  <c r="M106" i="2" s="1"/>
  <c r="K26" i="2"/>
  <c r="M26" i="2" s="1"/>
  <c r="K43" i="2"/>
  <c r="M43" i="2" s="1"/>
  <c r="K76" i="2"/>
  <c r="M76" i="2" s="1"/>
  <c r="K18" i="2"/>
  <c r="M18" i="2" s="1"/>
  <c r="K97" i="2"/>
  <c r="M97" i="2" s="1"/>
  <c r="G18" i="2"/>
  <c r="K86" i="2"/>
  <c r="M86" i="2" s="1"/>
  <c r="G15" i="2"/>
  <c r="K24" i="2"/>
  <c r="M24" i="2" s="1"/>
  <c r="G28" i="2"/>
  <c r="K29" i="2"/>
  <c r="M29" i="2" s="1"/>
  <c r="K34" i="2"/>
  <c r="M34" i="2" s="1"/>
  <c r="G43" i="2"/>
  <c r="G57" i="2"/>
  <c r="G38" i="2"/>
  <c r="O46" i="3"/>
  <c r="K46" i="3"/>
  <c r="M46" i="3" s="1"/>
  <c r="G49" i="2"/>
  <c r="G62" i="2"/>
  <c r="G47" i="2"/>
  <c r="G23" i="2"/>
  <c r="G20" i="2"/>
  <c r="K21" i="2"/>
  <c r="M21" i="2" s="1"/>
  <c r="G25" i="2"/>
  <c r="G30" i="2"/>
  <c r="K31" i="2"/>
  <c r="M31" i="2" s="1"/>
  <c r="G35" i="2"/>
  <c r="G46" i="2"/>
  <c r="O54" i="3"/>
  <c r="K54" i="3"/>
  <c r="M54" i="3" s="1"/>
  <c r="K63" i="2"/>
  <c r="M63" i="2" s="1"/>
  <c r="K74" i="2"/>
  <c r="M74" i="2" s="1"/>
  <c r="K110" i="2"/>
  <c r="M110" i="2" s="1"/>
  <c r="G31" i="2"/>
  <c r="G40" i="2"/>
  <c r="G51" i="2"/>
  <c r="G59" i="2"/>
  <c r="G41" i="2"/>
  <c r="G17" i="2"/>
  <c r="G22" i="2"/>
  <c r="K23" i="2"/>
  <c r="M23" i="2" s="1"/>
  <c r="G27" i="2"/>
  <c r="G32" i="2"/>
  <c r="G45" i="2"/>
  <c r="K60" i="2"/>
  <c r="M60" i="2" s="1"/>
  <c r="K65" i="2"/>
  <c r="M65" i="2" s="1"/>
  <c r="K98" i="2"/>
  <c r="M98" i="2" s="1"/>
  <c r="G21" i="2"/>
  <c r="G36" i="2"/>
  <c r="G60" i="2"/>
  <c r="G42" i="2"/>
  <c r="G48" i="2"/>
  <c r="G56" i="2"/>
  <c r="G55" i="2"/>
  <c r="K38" i="2"/>
  <c r="M38" i="2" s="1"/>
  <c r="K49" i="2"/>
  <c r="M49" i="2" s="1"/>
  <c r="G61" i="2"/>
  <c r="G33" i="2"/>
  <c r="G52" i="2"/>
  <c r="G37" i="2"/>
  <c r="G19" i="2"/>
  <c r="G24" i="2"/>
  <c r="G29" i="2"/>
  <c r="G34" i="2"/>
  <c r="G53" i="2"/>
  <c r="K58" i="3"/>
  <c r="M58" i="3" s="1"/>
  <c r="O58" i="3"/>
  <c r="G26" i="2"/>
  <c r="G16" i="2"/>
  <c r="G39" i="2"/>
  <c r="G44" i="2"/>
  <c r="G50" i="2"/>
  <c r="G58" i="2"/>
  <c r="K104" i="2"/>
  <c r="M104" i="2" s="1"/>
  <c r="K93" i="2"/>
  <c r="M93" i="2" s="1"/>
  <c r="K96" i="2"/>
  <c r="M96" i="2" s="1"/>
  <c r="K47" i="2"/>
  <c r="M47" i="2" s="1"/>
  <c r="K25" i="2"/>
  <c r="M25" i="2" s="1"/>
  <c r="K52" i="2"/>
  <c r="M52" i="2" s="1"/>
  <c r="K35" i="2"/>
  <c r="M35" i="2" s="1"/>
  <c r="K46" i="2"/>
  <c r="M46" i="2" s="1"/>
  <c r="K70" i="2"/>
  <c r="M70" i="2" s="1"/>
  <c r="K90" i="2"/>
  <c r="M90" i="2" s="1"/>
  <c r="K95" i="2"/>
  <c r="M95" i="2" s="1"/>
  <c r="K27" i="2"/>
  <c r="M27" i="2" s="1"/>
  <c r="K51" i="2"/>
  <c r="M51" i="2" s="1"/>
  <c r="K54" i="2"/>
  <c r="M54" i="2" s="1"/>
  <c r="K56" i="2"/>
  <c r="M56" i="2" s="1"/>
  <c r="K89" i="2"/>
  <c r="M89" i="2" s="1"/>
  <c r="K61" i="2"/>
  <c r="M61" i="2" s="1"/>
  <c r="K69" i="2"/>
  <c r="M69" i="2" s="1"/>
  <c r="K75" i="2"/>
  <c r="M75" i="2" s="1"/>
  <c r="K94" i="2"/>
  <c r="M94" i="2" s="1"/>
  <c r="K39" i="2"/>
  <c r="M39" i="2" s="1"/>
  <c r="K50" i="2"/>
  <c r="M50" i="2" s="1"/>
  <c r="K66" i="2"/>
  <c r="M66" i="2" s="1"/>
  <c r="K64" i="2"/>
  <c r="M64" i="2" s="1"/>
  <c r="K40" i="2"/>
  <c r="M40" i="2" s="1"/>
  <c r="K80" i="2"/>
  <c r="M80" i="2" s="1"/>
  <c r="K83" i="2"/>
  <c r="M83" i="2" s="1"/>
  <c r="K101" i="2"/>
  <c r="M101" i="2" s="1"/>
  <c r="K84" i="2"/>
  <c r="M84" i="2" s="1"/>
  <c r="K20" i="2"/>
  <c r="M20" i="2" s="1"/>
  <c r="K68" i="2"/>
  <c r="M68" i="2" s="1"/>
  <c r="K77" i="2"/>
  <c r="M77" i="2" s="1"/>
  <c r="K103" i="2"/>
  <c r="M103" i="2" s="1"/>
  <c r="K22" i="2"/>
  <c r="M22" i="2" s="1"/>
  <c r="K28" i="2"/>
  <c r="M28" i="2" s="1"/>
  <c r="K36" i="2"/>
  <c r="M36" i="2" s="1"/>
  <c r="K44" i="2"/>
  <c r="M44" i="2" s="1"/>
  <c r="K79" i="2"/>
  <c r="M79" i="2" s="1"/>
  <c r="K82" i="2"/>
  <c r="M82" i="2" s="1"/>
  <c r="K16" i="2"/>
  <c r="M16" i="2" s="1"/>
  <c r="K72" i="2"/>
  <c r="M72" i="2" s="1"/>
  <c r="K53" i="2"/>
  <c r="M53" i="2" s="1"/>
  <c r="K67" i="2"/>
  <c r="M67" i="2" s="1"/>
  <c r="K88" i="2"/>
  <c r="M88" i="2" s="1"/>
  <c r="K102" i="2"/>
  <c r="M102" i="2" s="1"/>
  <c r="O22" i="3" l="1"/>
  <c r="K22" i="3"/>
  <c r="M22" i="3" s="1"/>
  <c r="O56" i="3"/>
  <c r="K56" i="3"/>
  <c r="M56" i="3" s="1"/>
  <c r="O17" i="3"/>
  <c r="K17" i="3"/>
  <c r="M17" i="3" s="1"/>
  <c r="O25" i="3"/>
  <c r="K25" i="3"/>
  <c r="M25" i="3" s="1"/>
  <c r="K28" i="3"/>
  <c r="M28" i="3" s="1"/>
  <c r="O28" i="3"/>
  <c r="O30" i="3"/>
  <c r="K30" i="3"/>
  <c r="M30" i="3" s="1"/>
  <c r="O19" i="3"/>
  <c r="K19" i="3"/>
  <c r="M19" i="3" s="1"/>
  <c r="O53" i="3"/>
  <c r="K53" i="3"/>
  <c r="M53" i="3" s="1"/>
  <c r="O52" i="3"/>
  <c r="K52" i="3"/>
  <c r="M52" i="3" s="1"/>
  <c r="O48" i="3"/>
  <c r="K48" i="3"/>
  <c r="M48" i="3" s="1"/>
  <c r="O41" i="3"/>
  <c r="K41" i="3"/>
  <c r="M41" i="3" s="1"/>
  <c r="O21" i="3"/>
  <c r="K21" i="3"/>
  <c r="M21" i="3" s="1"/>
  <c r="O45" i="3"/>
  <c r="K45" i="3"/>
  <c r="M45" i="3" s="1"/>
  <c r="O20" i="3"/>
  <c r="K20" i="3"/>
  <c r="M20" i="3" s="1"/>
  <c r="O15" i="3"/>
  <c r="K15" i="3"/>
  <c r="M15" i="3" s="1"/>
  <c r="K55" i="3"/>
  <c r="M55" i="3" s="1"/>
  <c r="O55" i="3"/>
  <c r="O37" i="3"/>
  <c r="K37" i="3"/>
  <c r="M37" i="3" s="1"/>
  <c r="O33" i="3"/>
  <c r="K33" i="3"/>
  <c r="M33" i="3" s="1"/>
  <c r="K42" i="3"/>
  <c r="M42" i="3" s="1"/>
  <c r="O42" i="3"/>
  <c r="K59" i="3"/>
  <c r="M59" i="3" s="1"/>
  <c r="O59" i="3"/>
  <c r="K38" i="3"/>
  <c r="M38" i="3" s="1"/>
  <c r="O38" i="3"/>
  <c r="O23" i="3"/>
  <c r="K23" i="3"/>
  <c r="M23" i="3" s="1"/>
  <c r="K50" i="3"/>
  <c r="M50" i="3" s="1"/>
  <c r="O50" i="3"/>
  <c r="O34" i="3"/>
  <c r="K34" i="3"/>
  <c r="M34" i="3" s="1"/>
  <c r="K39" i="3"/>
  <c r="M39" i="3" s="1"/>
  <c r="O39" i="3"/>
  <c r="O29" i="3"/>
  <c r="K29" i="3"/>
  <c r="M29" i="3" s="1"/>
  <c r="K61" i="3"/>
  <c r="M61" i="3" s="1"/>
  <c r="O61" i="3"/>
  <c r="K60" i="3"/>
  <c r="M60" i="3" s="1"/>
  <c r="O60" i="3"/>
  <c r="K51" i="3"/>
  <c r="M51" i="3" s="1"/>
  <c r="O51" i="3"/>
  <c r="K57" i="3"/>
  <c r="M57" i="3" s="1"/>
  <c r="O57" i="3"/>
  <c r="O18" i="3"/>
  <c r="K18" i="3"/>
  <c r="M18" i="3" s="1"/>
  <c r="O26" i="3"/>
  <c r="K26" i="3"/>
  <c r="M26" i="3" s="1"/>
  <c r="K62" i="3"/>
  <c r="M62" i="3" s="1"/>
  <c r="O62" i="3"/>
  <c r="O32" i="3"/>
  <c r="K32" i="3"/>
  <c r="M32" i="3" s="1"/>
  <c r="O16" i="3"/>
  <c r="K16" i="3"/>
  <c r="M16" i="3" s="1"/>
  <c r="O27" i="3"/>
  <c r="K27" i="3"/>
  <c r="M27" i="3" s="1"/>
  <c r="K35" i="3"/>
  <c r="M35" i="3" s="1"/>
  <c r="O35" i="3"/>
  <c r="O47" i="3"/>
  <c r="K47" i="3"/>
  <c r="M47" i="3" s="1"/>
  <c r="O31" i="3"/>
  <c r="K31" i="3"/>
  <c r="M31" i="3" s="1"/>
  <c r="K49" i="3"/>
  <c r="M49" i="3" s="1"/>
  <c r="O49" i="3"/>
  <c r="O44" i="3"/>
  <c r="K44" i="3"/>
  <c r="M44" i="3" s="1"/>
  <c r="K24" i="3"/>
  <c r="M24" i="3" s="1"/>
  <c r="O24" i="3"/>
  <c r="O36" i="3"/>
  <c r="K36" i="3"/>
  <c r="M36" i="3" s="1"/>
  <c r="K40" i="3"/>
  <c r="M40" i="3" s="1"/>
  <c r="O40" i="3"/>
  <c r="K43" i="3"/>
  <c r="M43" i="3" s="1"/>
  <c r="O43" i="3"/>
  <c r="J13" i="1" l="1"/>
  <c r="J15" i="1" s="1"/>
  <c r="J11" i="1"/>
  <c r="J12" i="1" s="1"/>
  <c r="J14" i="1" s="1"/>
  <c r="J4" i="1"/>
  <c r="F14" i="1"/>
  <c r="F12" i="1"/>
  <c r="F13" i="1" s="1"/>
  <c r="F15" i="1" s="1"/>
  <c r="B13" i="1"/>
  <c r="B15" i="1" s="1"/>
  <c r="B11" i="1"/>
  <c r="B12" i="1" s="1"/>
  <c r="B14" i="1" s="1"/>
  <c r="J17" i="1" l="1"/>
  <c r="R15" i="7" s="1"/>
  <c r="B17" i="1"/>
  <c r="R108" i="7"/>
  <c r="R32" i="7"/>
  <c r="R104" i="7"/>
  <c r="R68" i="7"/>
  <c r="R23" i="7"/>
  <c r="R11" i="7"/>
  <c r="R100" i="7"/>
  <c r="R96" i="7"/>
  <c r="R64" i="7"/>
  <c r="R60" i="7"/>
  <c r="R28" i="7"/>
  <c r="R92" i="7"/>
  <c r="R56" i="7"/>
  <c r="R24" i="7"/>
  <c r="R16" i="7"/>
  <c r="R52" i="7"/>
  <c r="R5" i="7"/>
  <c r="R88" i="7"/>
  <c r="R48" i="7"/>
  <c r="R19" i="7"/>
  <c r="R84" i="7"/>
  <c r="R20" i="7"/>
  <c r="R80" i="7"/>
  <c r="R44" i="7"/>
  <c r="R36" i="7"/>
  <c r="R40" i="7"/>
  <c r="R72" i="7"/>
  <c r="R76" i="7"/>
  <c r="R103" i="7"/>
  <c r="R107" i="7"/>
  <c r="R58" i="7"/>
  <c r="R102" i="7"/>
  <c r="R97" i="7"/>
  <c r="R99" i="7"/>
  <c r="R3" i="7"/>
  <c r="R62" i="7"/>
  <c r="R79" i="7"/>
  <c r="R8" i="7"/>
  <c r="R101" i="7"/>
  <c r="R51" i="7"/>
  <c r="R7" i="7"/>
  <c r="R6" i="7"/>
  <c r="R12" i="7"/>
  <c r="R17" i="7"/>
  <c r="R41" i="7"/>
  <c r="R45" i="7"/>
  <c r="R22" i="7"/>
  <c r="R13" i="7"/>
  <c r="R93" i="7"/>
  <c r="R25" i="7"/>
  <c r="R73" i="7"/>
  <c r="R27" i="7"/>
  <c r="R21" i="7"/>
  <c r="R94" i="7"/>
  <c r="R106" i="7"/>
  <c r="R33" i="7"/>
  <c r="R77" i="7"/>
  <c r="R37" i="7"/>
  <c r="R59" i="7"/>
  <c r="R31" i="7"/>
  <c r="R98" i="7"/>
  <c r="R29" i="7"/>
  <c r="R42" i="7"/>
  <c r="R82" i="7"/>
  <c r="R10" i="7"/>
  <c r="R63" i="7"/>
  <c r="R81" i="7"/>
  <c r="R35" i="7"/>
  <c r="R110" i="7"/>
  <c r="R34" i="7"/>
  <c r="R78" i="7"/>
  <c r="R86" i="7"/>
  <c r="R4" i="7"/>
  <c r="R46" i="7"/>
  <c r="R95" i="7"/>
  <c r="R50" i="7"/>
  <c r="R49" i="7"/>
  <c r="R39" i="7"/>
  <c r="R18" i="7"/>
  <c r="R61" i="7"/>
  <c r="R38" i="7"/>
  <c r="R91" i="7"/>
  <c r="R66" i="7"/>
  <c r="R70" i="7"/>
  <c r="R105" i="7"/>
  <c r="R14" i="7"/>
  <c r="R67" i="7"/>
  <c r="R71" i="7"/>
  <c r="R65" i="7"/>
  <c r="R47" i="7"/>
  <c r="R109" i="7"/>
  <c r="R85" i="7"/>
  <c r="R75" i="7"/>
  <c r="R26" i="7"/>
  <c r="R43" i="7"/>
  <c r="R74" i="7"/>
  <c r="R69" i="7"/>
  <c r="R54" i="7"/>
  <c r="R83" i="7"/>
  <c r="R55" i="7"/>
  <c r="R9" i="7"/>
  <c r="R90" i="7"/>
  <c r="R89" i="7"/>
  <c r="R30" i="7"/>
  <c r="R53" i="7"/>
  <c r="R57" i="7"/>
  <c r="R87" i="7"/>
  <c r="R43" i="4"/>
  <c r="R19" i="4"/>
  <c r="R104" i="4"/>
  <c r="R89" i="4"/>
  <c r="R10" i="4"/>
  <c r="R38" i="4"/>
  <c r="R80" i="4"/>
  <c r="R86" i="4"/>
  <c r="R75" i="4"/>
  <c r="R107" i="4"/>
  <c r="R11" i="4"/>
  <c r="R32" i="4"/>
  <c r="R103" i="4"/>
  <c r="R52" i="4"/>
  <c r="R85" i="4"/>
  <c r="R14" i="4"/>
  <c r="R56" i="4"/>
  <c r="R12" i="4"/>
  <c r="R100" i="4"/>
  <c r="R84" i="4"/>
  <c r="R20" i="4"/>
  <c r="R23" i="4"/>
  <c r="R6" i="4"/>
  <c r="R91" i="4"/>
  <c r="R36" i="4"/>
  <c r="R40" i="4"/>
  <c r="R110" i="4"/>
  <c r="R88" i="4"/>
  <c r="R90" i="4"/>
  <c r="R79" i="4"/>
  <c r="R35" i="4"/>
  <c r="R50" i="4"/>
  <c r="R109" i="4"/>
  <c r="R33" i="4"/>
  <c r="R70" i="4"/>
  <c r="R18" i="4"/>
  <c r="R71" i="4"/>
  <c r="R62" i="4"/>
  <c r="R26" i="4"/>
  <c r="R8" i="4"/>
  <c r="R106" i="4"/>
  <c r="R53" i="4"/>
  <c r="R42" i="4"/>
  <c r="R97" i="4"/>
  <c r="R105" i="4"/>
  <c r="R48" i="4"/>
  <c r="R93" i="4"/>
  <c r="R96" i="4"/>
  <c r="R28" i="4"/>
  <c r="R39" i="4"/>
  <c r="R55" i="4"/>
  <c r="R44" i="4"/>
  <c r="R3" i="4"/>
  <c r="R99" i="4"/>
  <c r="R7" i="4"/>
  <c r="R16" i="4"/>
  <c r="R59" i="4"/>
  <c r="R21" i="4"/>
  <c r="R65" i="4"/>
  <c r="R67" i="4"/>
  <c r="R64" i="4"/>
  <c r="R25" i="4"/>
  <c r="R41" i="4"/>
  <c r="R51" i="4"/>
  <c r="R30" i="4"/>
  <c r="R60" i="4"/>
  <c r="R57" i="4"/>
  <c r="R78" i="4"/>
  <c r="R46" i="4"/>
  <c r="R101" i="4"/>
  <c r="R9" i="4"/>
  <c r="R24" i="4"/>
  <c r="R17" i="4"/>
  <c r="R76" i="4"/>
  <c r="R5" i="4"/>
  <c r="R54" i="4"/>
  <c r="R68" i="4"/>
  <c r="R29" i="4"/>
  <c r="R94" i="4"/>
  <c r="R82" i="4"/>
  <c r="R74" i="4"/>
  <c r="R92" i="4"/>
  <c r="R4" i="4"/>
  <c r="R81" i="4"/>
  <c r="R95" i="4"/>
  <c r="R27" i="4"/>
  <c r="R98" i="4"/>
  <c r="R58" i="4"/>
  <c r="R61" i="4"/>
  <c r="R77" i="4"/>
  <c r="R22" i="4"/>
  <c r="R45" i="4"/>
  <c r="R83" i="4"/>
  <c r="R34" i="4"/>
  <c r="R108" i="4"/>
  <c r="R37" i="4"/>
  <c r="R31" i="4"/>
  <c r="R72" i="4"/>
  <c r="R73" i="4"/>
  <c r="R47" i="4"/>
  <c r="R66" i="4"/>
  <c r="R49" i="4"/>
  <c r="R87" i="4"/>
  <c r="R13" i="4"/>
  <c r="R69" i="4"/>
  <c r="R15" i="4"/>
  <c r="R102" i="4"/>
  <c r="R63" i="4"/>
  <c r="F17" i="1"/>
  <c r="R20" i="6" l="1"/>
  <c r="R6" i="6"/>
  <c r="R4" i="6"/>
  <c r="R36" i="6"/>
  <c r="R32" i="6"/>
  <c r="R22" i="6"/>
  <c r="R28" i="6"/>
  <c r="R44" i="6"/>
  <c r="R40" i="6"/>
  <c r="R14" i="6"/>
  <c r="R24" i="6"/>
  <c r="R48" i="6"/>
  <c r="R34" i="6"/>
  <c r="R30" i="6"/>
  <c r="R10" i="6"/>
  <c r="R38" i="6"/>
  <c r="R42" i="6"/>
  <c r="R26" i="6"/>
  <c r="R18" i="6"/>
  <c r="R11" i="6"/>
  <c r="R90" i="6"/>
  <c r="R107" i="6"/>
  <c r="R25" i="6"/>
  <c r="R106" i="6"/>
  <c r="R52" i="6"/>
  <c r="R7" i="6"/>
  <c r="R109" i="6"/>
  <c r="R55" i="6"/>
  <c r="R87" i="6"/>
  <c r="R62" i="6"/>
  <c r="R99" i="6"/>
  <c r="R94" i="6"/>
  <c r="R85" i="6"/>
  <c r="R49" i="6"/>
  <c r="R5" i="6"/>
  <c r="R12" i="6"/>
  <c r="R67" i="6"/>
  <c r="R66" i="6"/>
  <c r="R103" i="6"/>
  <c r="R60" i="6"/>
  <c r="R15" i="6"/>
  <c r="R29" i="6"/>
  <c r="R79" i="6"/>
  <c r="R70" i="6"/>
  <c r="R50" i="6"/>
  <c r="R35" i="6"/>
  <c r="R102" i="6"/>
  <c r="R64" i="6"/>
  <c r="R41" i="6"/>
  <c r="R84" i="6"/>
  <c r="R33" i="6"/>
  <c r="R96" i="6"/>
  <c r="R74" i="6"/>
  <c r="R82" i="6"/>
  <c r="R72" i="6"/>
  <c r="R88" i="6"/>
  <c r="R78" i="6"/>
  <c r="R76" i="6"/>
  <c r="R45" i="6"/>
  <c r="R101" i="6"/>
  <c r="R59" i="6"/>
  <c r="R100" i="6"/>
  <c r="R91" i="6"/>
  <c r="R77" i="6"/>
  <c r="R13" i="6"/>
  <c r="R8" i="6"/>
  <c r="R3" i="6"/>
  <c r="R89" i="6"/>
  <c r="R56" i="6"/>
  <c r="R63" i="6"/>
  <c r="R105" i="6"/>
  <c r="R21" i="6"/>
  <c r="R95" i="6"/>
  <c r="R86" i="6"/>
  <c r="R19" i="6"/>
  <c r="R57" i="6"/>
  <c r="R16" i="6"/>
  <c r="R93" i="6"/>
  <c r="R71" i="6"/>
  <c r="R39" i="6"/>
  <c r="R104" i="6"/>
  <c r="R98" i="6"/>
  <c r="R92" i="6"/>
  <c r="R61" i="6"/>
  <c r="R17" i="6"/>
  <c r="R110" i="6"/>
  <c r="R68" i="6"/>
  <c r="R75" i="6"/>
  <c r="R51" i="6"/>
  <c r="R43" i="6"/>
  <c r="R108" i="6"/>
  <c r="R27" i="6"/>
  <c r="R81" i="6"/>
  <c r="R47" i="6"/>
  <c r="R46" i="6"/>
  <c r="R65" i="6"/>
  <c r="R9" i="6"/>
  <c r="R31" i="6"/>
  <c r="R97" i="6"/>
  <c r="R37" i="6"/>
  <c r="R73" i="6"/>
  <c r="R69" i="6"/>
  <c r="R53" i="6"/>
  <c r="R80" i="6"/>
  <c r="R23" i="6"/>
  <c r="R83" i="6"/>
  <c r="R58" i="6"/>
  <c r="R54" i="6"/>
  <c r="R25" i="2"/>
  <c r="R80" i="2"/>
  <c r="R34" i="2"/>
  <c r="R65" i="2"/>
  <c r="R108" i="2"/>
  <c r="R8" i="2"/>
  <c r="R15" i="2"/>
  <c r="R40" i="2"/>
  <c r="R71" i="2"/>
  <c r="R53" i="2"/>
  <c r="R3" i="2"/>
  <c r="R92" i="2"/>
  <c r="R46" i="2"/>
  <c r="R77" i="2"/>
  <c r="R19" i="2"/>
  <c r="R10" i="2"/>
  <c r="R21" i="2"/>
  <c r="R52" i="2"/>
  <c r="R83" i="2"/>
  <c r="R5" i="2"/>
  <c r="R104" i="2"/>
  <c r="R58" i="2"/>
  <c r="R89" i="2"/>
  <c r="R31" i="2"/>
  <c r="R12" i="2"/>
  <c r="R33" i="2"/>
  <c r="R64" i="2"/>
  <c r="R95" i="2"/>
  <c r="R68" i="2"/>
  <c r="R7" i="2"/>
  <c r="R37" i="2"/>
  <c r="R70" i="2"/>
  <c r="R101" i="2"/>
  <c r="R43" i="2"/>
  <c r="R14" i="2"/>
  <c r="R45" i="2"/>
  <c r="R76" i="2"/>
  <c r="R107" i="2"/>
  <c r="R110" i="2"/>
  <c r="R9" i="2"/>
  <c r="R27" i="2"/>
  <c r="R82" i="2"/>
  <c r="R73" i="2"/>
  <c r="R55" i="2"/>
  <c r="R26" i="2"/>
  <c r="R57" i="2"/>
  <c r="R88" i="2"/>
  <c r="R18" i="2"/>
  <c r="R11" i="2"/>
  <c r="R39" i="2"/>
  <c r="R94" i="2"/>
  <c r="R24" i="2"/>
  <c r="R67" i="2"/>
  <c r="R38" i="2"/>
  <c r="R69" i="2"/>
  <c r="R100" i="2"/>
  <c r="R30" i="2"/>
  <c r="R28" i="2"/>
  <c r="R13" i="2"/>
  <c r="R51" i="2"/>
  <c r="R106" i="2"/>
  <c r="R36" i="2"/>
  <c r="R79" i="2"/>
  <c r="R50" i="2"/>
  <c r="R81" i="2"/>
  <c r="R61" i="2"/>
  <c r="R42" i="2"/>
  <c r="R22" i="2"/>
  <c r="R20" i="2"/>
  <c r="R63" i="2"/>
  <c r="R49" i="2"/>
  <c r="R48" i="2"/>
  <c r="R91" i="2"/>
  <c r="R62" i="2"/>
  <c r="R93" i="2"/>
  <c r="R97" i="2"/>
  <c r="R54" i="2"/>
  <c r="R96" i="2"/>
  <c r="R32" i="2"/>
  <c r="R75" i="2"/>
  <c r="R17" i="2"/>
  <c r="R60" i="2"/>
  <c r="R103" i="2"/>
  <c r="R74" i="2"/>
  <c r="R105" i="2"/>
  <c r="R23" i="2"/>
  <c r="R66" i="2"/>
  <c r="R44" i="2"/>
  <c r="R87" i="2"/>
  <c r="R29" i="2"/>
  <c r="R72" i="2"/>
  <c r="R85" i="2"/>
  <c r="R86" i="2"/>
  <c r="R109" i="2"/>
  <c r="R35" i="2"/>
  <c r="R78" i="2"/>
  <c r="R6" i="2"/>
  <c r="R102" i="2"/>
  <c r="R56" i="2"/>
  <c r="R99" i="2"/>
  <c r="R41" i="2"/>
  <c r="R84" i="2"/>
  <c r="R4" i="2"/>
  <c r="R98" i="2"/>
  <c r="R16" i="2"/>
  <c r="R47" i="2"/>
  <c r="R90" i="2"/>
  <c r="R59" i="2"/>
  <c r="R15" i="5"/>
  <c r="R11" i="5"/>
  <c r="R17" i="5"/>
  <c r="R56" i="5"/>
  <c r="R101" i="5"/>
  <c r="R28" i="5"/>
  <c r="R72" i="5"/>
  <c r="R42" i="5"/>
  <c r="R10" i="5"/>
  <c r="R38" i="5"/>
  <c r="R20" i="5"/>
  <c r="R18" i="5"/>
  <c r="R22" i="5"/>
  <c r="R71" i="5"/>
  <c r="R26" i="5"/>
  <c r="R75" i="5"/>
  <c r="R46" i="5"/>
  <c r="R45" i="5"/>
  <c r="R85" i="5"/>
  <c r="R9" i="5"/>
  <c r="R33" i="5"/>
  <c r="R78" i="5"/>
  <c r="R3" i="5"/>
  <c r="R74" i="5"/>
  <c r="R31" i="5"/>
  <c r="R40" i="5"/>
  <c r="R30" i="5"/>
  <c r="R35" i="5"/>
  <c r="R54" i="5"/>
  <c r="R93" i="5"/>
  <c r="R57" i="5"/>
  <c r="R14" i="5"/>
  <c r="R39" i="5"/>
  <c r="R16" i="5"/>
  <c r="R88" i="5"/>
  <c r="R52" i="5"/>
  <c r="R48" i="5"/>
  <c r="R43" i="5"/>
  <c r="R69" i="5"/>
  <c r="R96" i="5"/>
  <c r="R61" i="5"/>
  <c r="R12" i="5"/>
  <c r="R19" i="5"/>
  <c r="R68" i="5"/>
  <c r="R95" i="5"/>
  <c r="R67" i="5"/>
  <c r="R63" i="5"/>
  <c r="R51" i="5"/>
  <c r="R58" i="5"/>
  <c r="R79" i="5"/>
  <c r="R103" i="5"/>
  <c r="R89" i="5"/>
  <c r="R24" i="5"/>
  <c r="R106" i="5"/>
  <c r="R49" i="5"/>
  <c r="R109" i="5"/>
  <c r="R102" i="5"/>
  <c r="R98" i="5"/>
  <c r="R77" i="5"/>
  <c r="R70" i="5"/>
  <c r="R62" i="5"/>
  <c r="R86" i="5"/>
  <c r="R99" i="5"/>
  <c r="R5" i="5"/>
  <c r="R82" i="5"/>
  <c r="R92" i="5"/>
  <c r="R81" i="5"/>
  <c r="R25" i="5"/>
  <c r="R73" i="5"/>
  <c r="R83" i="5"/>
  <c r="R107" i="5"/>
  <c r="R4" i="5"/>
  <c r="R29" i="5"/>
  <c r="R32" i="5"/>
  <c r="R84" i="5"/>
  <c r="R36" i="5"/>
  <c r="R80" i="5"/>
  <c r="R47" i="5"/>
  <c r="R90" i="5"/>
  <c r="R87" i="5"/>
  <c r="R64" i="5"/>
  <c r="R6" i="5"/>
  <c r="R8" i="5"/>
  <c r="R91" i="5"/>
  <c r="R44" i="5"/>
  <c r="R94" i="5"/>
  <c r="R66" i="5"/>
  <c r="R100" i="5"/>
  <c r="R27" i="5"/>
  <c r="R7" i="5"/>
  <c r="R60" i="5"/>
  <c r="R13" i="5"/>
  <c r="R53" i="5"/>
  <c r="R37" i="5"/>
  <c r="R105" i="5"/>
  <c r="R55" i="5"/>
  <c r="R97" i="5"/>
  <c r="R76" i="5"/>
  <c r="R23" i="5"/>
  <c r="R34" i="5"/>
  <c r="R110" i="5"/>
  <c r="R21" i="5"/>
  <c r="R41" i="5"/>
  <c r="R108" i="5"/>
  <c r="R59" i="5"/>
  <c r="R104" i="5"/>
  <c r="R50" i="5"/>
  <c r="R65" i="5"/>
  <c r="R10" i="3"/>
  <c r="R12" i="3"/>
  <c r="R14" i="3"/>
  <c r="R6" i="3"/>
  <c r="R13" i="3"/>
  <c r="R9" i="3"/>
  <c r="R5" i="3"/>
  <c r="R3" i="3"/>
  <c r="R7" i="3"/>
  <c r="R4" i="3"/>
  <c r="R11" i="3"/>
  <c r="R8" i="3"/>
  <c r="R46" i="3"/>
  <c r="R54" i="3"/>
  <c r="R58" i="3"/>
  <c r="R45" i="3"/>
  <c r="R38" i="3"/>
  <c r="R51" i="3"/>
  <c r="R35" i="3"/>
  <c r="R44" i="3"/>
  <c r="R22" i="3"/>
  <c r="R28" i="3"/>
  <c r="R52" i="3"/>
  <c r="R37" i="3"/>
  <c r="R39" i="3"/>
  <c r="R62" i="3"/>
  <c r="R43" i="3"/>
  <c r="R48" i="3"/>
  <c r="R20" i="3"/>
  <c r="R57" i="3"/>
  <c r="R21" i="3"/>
  <c r="R56" i="3"/>
  <c r="R23" i="3"/>
  <c r="R29" i="3"/>
  <c r="R24" i="3"/>
  <c r="R30" i="3"/>
  <c r="R33" i="3"/>
  <c r="R32" i="3"/>
  <c r="R47" i="3"/>
  <c r="R17" i="3"/>
  <c r="R41" i="3"/>
  <c r="R50" i="3"/>
  <c r="R16" i="3"/>
  <c r="R31" i="3"/>
  <c r="R15" i="3"/>
  <c r="R36" i="3"/>
  <c r="R34" i="3"/>
  <c r="R19" i="3"/>
  <c r="R42" i="3"/>
  <c r="R61" i="3"/>
  <c r="R18" i="3"/>
  <c r="R40" i="3"/>
  <c r="R25" i="3"/>
  <c r="R53" i="3"/>
  <c r="R55" i="3"/>
  <c r="R59" i="3"/>
  <c r="R60" i="3"/>
  <c r="R27" i="3"/>
  <c r="R49" i="3"/>
  <c r="R26" i="3"/>
  <c r="F73" i="3" l="1"/>
  <c r="D73" i="3" s="1"/>
  <c r="F85" i="3"/>
  <c r="D85" i="3" s="1"/>
  <c r="F97" i="3"/>
  <c r="D97" i="3"/>
  <c r="F109" i="3"/>
  <c r="F74" i="3"/>
  <c r="D74" i="3" s="1"/>
  <c r="F86" i="3"/>
  <c r="F84" i="3"/>
  <c r="D84" i="3" s="1"/>
  <c r="F76" i="3"/>
  <c r="F88" i="3"/>
  <c r="D88" i="3" s="1"/>
  <c r="F64" i="3"/>
  <c r="F65" i="3"/>
  <c r="D65" i="3" s="1"/>
  <c r="G65" i="3" s="1"/>
  <c r="F77" i="3"/>
  <c r="F89" i="3"/>
  <c r="D89" i="3" s="1"/>
  <c r="F101" i="3"/>
  <c r="F110" i="3"/>
  <c r="D110" i="3" s="1"/>
  <c r="F66" i="3"/>
  <c r="F78" i="3"/>
  <c r="D78" i="3" s="1"/>
  <c r="F90" i="3"/>
  <c r="F102" i="3"/>
  <c r="D102" i="3" s="1"/>
  <c r="G102" i="3" s="1"/>
  <c r="F87" i="3"/>
  <c r="F100" i="3"/>
  <c r="D100" i="3" s="1"/>
  <c r="F91" i="3"/>
  <c r="F68" i="3"/>
  <c r="D68" i="3" s="1"/>
  <c r="F80" i="3"/>
  <c r="F92" i="3"/>
  <c r="F72" i="3"/>
  <c r="F63" i="3"/>
  <c r="D63" i="3" s="1"/>
  <c r="F67" i="3"/>
  <c r="F75" i="3"/>
  <c r="F79" i="3"/>
  <c r="D79" i="3" s="1"/>
  <c r="F99" i="3"/>
  <c r="D99" i="3" s="1"/>
  <c r="F69" i="3"/>
  <c r="D69" i="3"/>
  <c r="F81" i="3"/>
  <c r="F93" i="3"/>
  <c r="F105" i="3"/>
  <c r="F98" i="3"/>
  <c r="D98" i="3" s="1"/>
  <c r="F104" i="3"/>
  <c r="D104" i="3" s="1"/>
  <c r="F70" i="3"/>
  <c r="D70" i="3" s="1"/>
  <c r="F82" i="3"/>
  <c r="D82" i="3" s="1"/>
  <c r="G82" i="3" s="1"/>
  <c r="F94" i="3"/>
  <c r="F106" i="3"/>
  <c r="D106" i="3" s="1"/>
  <c r="F96" i="3"/>
  <c r="F103" i="3"/>
  <c r="D103" i="3" s="1"/>
  <c r="F108" i="3"/>
  <c r="F71" i="3"/>
  <c r="D71" i="3"/>
  <c r="G71" i="3" s="1"/>
  <c r="F83" i="3"/>
  <c r="D83" i="3" s="1"/>
  <c r="G83" i="3" s="1"/>
  <c r="F95" i="3"/>
  <c r="F107" i="3"/>
  <c r="D107" i="3" s="1"/>
  <c r="K78" i="3" l="1"/>
  <c r="M78" i="3" s="1"/>
  <c r="G78" i="3"/>
  <c r="G79" i="3"/>
  <c r="G89" i="3"/>
  <c r="K89" i="3"/>
  <c r="M89" i="3" s="1"/>
  <c r="G70" i="3"/>
  <c r="K70" i="3"/>
  <c r="M70" i="3" s="1"/>
  <c r="G85" i="3"/>
  <c r="R85" i="3"/>
  <c r="O85" i="3"/>
  <c r="G104" i="3"/>
  <c r="R65" i="3"/>
  <c r="O65" i="3"/>
  <c r="K65" i="3"/>
  <c r="M65" i="3" s="1"/>
  <c r="G106" i="3"/>
  <c r="G68" i="3"/>
  <c r="K68" i="3"/>
  <c r="M68" i="3" s="1"/>
  <c r="G88" i="3"/>
  <c r="K85" i="3"/>
  <c r="M85" i="3" s="1"/>
  <c r="O102" i="3"/>
  <c r="R102" i="3"/>
  <c r="G63" i="3"/>
  <c r="K63" i="3"/>
  <c r="M63" i="3" s="1"/>
  <c r="G98" i="3"/>
  <c r="G103" i="3"/>
  <c r="G73" i="3"/>
  <c r="K73" i="3"/>
  <c r="M73" i="3" s="1"/>
  <c r="G74" i="3"/>
  <c r="O78" i="3"/>
  <c r="R78" i="3"/>
  <c r="G110" i="3"/>
  <c r="K110" i="3"/>
  <c r="M110" i="3" s="1"/>
  <c r="O71" i="3"/>
  <c r="R71" i="3"/>
  <c r="K71" i="3"/>
  <c r="M71" i="3" s="1"/>
  <c r="G97" i="3"/>
  <c r="R83" i="3"/>
  <c r="O83" i="3"/>
  <c r="G99" i="3"/>
  <c r="K99" i="3"/>
  <c r="M99" i="3" s="1"/>
  <c r="K102" i="3"/>
  <c r="M102" i="3" s="1"/>
  <c r="G107" i="3"/>
  <c r="G69" i="3"/>
  <c r="K69" i="3"/>
  <c r="M69" i="3" s="1"/>
  <c r="O82" i="3"/>
  <c r="R82" i="3"/>
  <c r="K83" i="3"/>
  <c r="M83" i="3" s="1"/>
  <c r="K82" i="3"/>
  <c r="M82" i="3" s="1"/>
  <c r="G100" i="3"/>
  <c r="D101" i="3"/>
  <c r="G84" i="3"/>
  <c r="D109" i="3"/>
  <c r="D108" i="3"/>
  <c r="D93" i="3"/>
  <c r="D90" i="3"/>
  <c r="D95" i="3"/>
  <c r="D96" i="3"/>
  <c r="D86" i="3"/>
  <c r="D81" i="3"/>
  <c r="D76" i="3"/>
  <c r="D80" i="3"/>
  <c r="D77" i="3"/>
  <c r="D75" i="3"/>
  <c r="D72" i="3"/>
  <c r="D67" i="3"/>
  <c r="D92" i="3"/>
  <c r="D91" i="3"/>
  <c r="D87" i="3"/>
  <c r="D66" i="3"/>
  <c r="D64" i="3"/>
  <c r="D105" i="3"/>
  <c r="K107" i="3"/>
  <c r="M107" i="3" s="1"/>
  <c r="D94" i="3"/>
  <c r="G95" i="3" l="1"/>
  <c r="R98" i="3"/>
  <c r="O98" i="3"/>
  <c r="R97" i="3"/>
  <c r="O97" i="3"/>
  <c r="O70" i="3"/>
  <c r="R70" i="3"/>
  <c r="R106" i="3"/>
  <c r="O106" i="3"/>
  <c r="G93" i="3"/>
  <c r="G75" i="3"/>
  <c r="G94" i="3"/>
  <c r="R99" i="3"/>
  <c r="O99" i="3"/>
  <c r="K97" i="3"/>
  <c r="M97" i="3" s="1"/>
  <c r="G105" i="3"/>
  <c r="G67" i="3"/>
  <c r="G90" i="3"/>
  <c r="G80" i="3"/>
  <c r="G109" i="3"/>
  <c r="O88" i="3"/>
  <c r="R88" i="3"/>
  <c r="O89" i="3"/>
  <c r="R89" i="3"/>
  <c r="R63" i="3"/>
  <c r="O63" i="3"/>
  <c r="O74" i="3"/>
  <c r="R74" i="3"/>
  <c r="K74" i="3"/>
  <c r="M74" i="3" s="1"/>
  <c r="G77" i="3"/>
  <c r="K106" i="3"/>
  <c r="M106" i="3" s="1"/>
  <c r="G64" i="3"/>
  <c r="O73" i="3"/>
  <c r="R73" i="3"/>
  <c r="O110" i="3"/>
  <c r="R110" i="3"/>
  <c r="K88" i="3"/>
  <c r="M88" i="3" s="1"/>
  <c r="R69" i="3"/>
  <c r="O69" i="3"/>
  <c r="G66" i="3"/>
  <c r="O84" i="3"/>
  <c r="R84" i="3"/>
  <c r="K84" i="3"/>
  <c r="M84" i="3" s="1"/>
  <c r="G87" i="3"/>
  <c r="G101" i="3"/>
  <c r="R107" i="3"/>
  <c r="O107" i="3"/>
  <c r="O79" i="3"/>
  <c r="R79" i="3"/>
  <c r="K79" i="3"/>
  <c r="M79" i="3" s="1"/>
  <c r="G72" i="3"/>
  <c r="G108" i="3"/>
  <c r="G76" i="3"/>
  <c r="R104" i="3"/>
  <c r="O104" i="3"/>
  <c r="K104" i="3"/>
  <c r="M104" i="3" s="1"/>
  <c r="G81" i="3"/>
  <c r="G86" i="3"/>
  <c r="G91" i="3"/>
  <c r="K98" i="3"/>
  <c r="M98" i="3" s="1"/>
  <c r="G92" i="3"/>
  <c r="G96" i="3"/>
  <c r="R100" i="3"/>
  <c r="O100" i="3"/>
  <c r="K100" i="3"/>
  <c r="M100" i="3" s="1"/>
  <c r="O103" i="3"/>
  <c r="R103" i="3"/>
  <c r="K103" i="3"/>
  <c r="M103" i="3" s="1"/>
  <c r="O68" i="3"/>
  <c r="R68" i="3"/>
  <c r="R76" i="3" l="1"/>
  <c r="O76" i="3"/>
  <c r="K76" i="3"/>
  <c r="M76" i="3" s="1"/>
  <c r="O87" i="3"/>
  <c r="R87" i="3"/>
  <c r="K87" i="3"/>
  <c r="M87" i="3" s="1"/>
  <c r="O101" i="3"/>
  <c r="R101" i="3"/>
  <c r="K101" i="3"/>
  <c r="M101" i="3" s="1"/>
  <c r="O105" i="3"/>
  <c r="R105" i="3"/>
  <c r="K105" i="3"/>
  <c r="M105" i="3" s="1"/>
  <c r="O77" i="3"/>
  <c r="R77" i="3"/>
  <c r="K77" i="3"/>
  <c r="M77" i="3" s="1"/>
  <c r="R94" i="3"/>
  <c r="O94" i="3"/>
  <c r="K94" i="3"/>
  <c r="M94" i="3" s="1"/>
  <c r="R93" i="3"/>
  <c r="O93" i="3"/>
  <c r="K93" i="3"/>
  <c r="M93" i="3" s="1"/>
  <c r="R67" i="3"/>
  <c r="O67" i="3"/>
  <c r="K67" i="3"/>
  <c r="M67" i="3" s="1"/>
  <c r="O64" i="3"/>
  <c r="R64" i="3"/>
  <c r="K64" i="3"/>
  <c r="M64" i="3" s="1"/>
  <c r="R72" i="3"/>
  <c r="O72" i="3"/>
  <c r="K72" i="3"/>
  <c r="M72" i="3" s="1"/>
  <c r="O86" i="3"/>
  <c r="R86" i="3"/>
  <c r="K86" i="3"/>
  <c r="M86" i="3" s="1"/>
  <c r="O109" i="3"/>
  <c r="R109" i="3"/>
  <c r="K109" i="3"/>
  <c r="M109" i="3" s="1"/>
  <c r="O66" i="3"/>
  <c r="R66" i="3"/>
  <c r="K66" i="3"/>
  <c r="M66" i="3" s="1"/>
  <c r="O80" i="3"/>
  <c r="R80" i="3"/>
  <c r="K80" i="3"/>
  <c r="M80" i="3" s="1"/>
  <c r="R75" i="3"/>
  <c r="O75" i="3"/>
  <c r="K75" i="3"/>
  <c r="M75" i="3" s="1"/>
  <c r="R95" i="3"/>
  <c r="O95" i="3"/>
  <c r="K95" i="3"/>
  <c r="M95" i="3" s="1"/>
  <c r="O96" i="3"/>
  <c r="R96" i="3"/>
  <c r="K96" i="3"/>
  <c r="M96" i="3" s="1"/>
  <c r="R92" i="3"/>
  <c r="O92" i="3"/>
  <c r="K92" i="3"/>
  <c r="M92" i="3" s="1"/>
  <c r="O108" i="3"/>
  <c r="R108" i="3"/>
  <c r="K108" i="3"/>
  <c r="M108" i="3" s="1"/>
  <c r="R91" i="3"/>
  <c r="O91" i="3"/>
  <c r="K91" i="3"/>
  <c r="M91" i="3" s="1"/>
  <c r="O81" i="3"/>
  <c r="R81" i="3"/>
  <c r="K81" i="3"/>
  <c r="M81" i="3" s="1"/>
  <c r="R90" i="3"/>
  <c r="O90" i="3"/>
  <c r="K90" i="3"/>
  <c r="M90" i="3" s="1"/>
  <c r="F36" i="4"/>
  <c r="K36" i="4" s="1"/>
  <c r="M36" i="4" s="1"/>
  <c r="F60" i="4"/>
  <c r="D60" i="4" s="1"/>
  <c r="G60" i="4" s="1"/>
  <c r="F84" i="4"/>
  <c r="K84" i="4" s="1"/>
  <c r="M84" i="4" s="1"/>
  <c r="F37" i="4"/>
  <c r="K37" i="4" s="1"/>
  <c r="M37" i="4" s="1"/>
  <c r="F61" i="4"/>
  <c r="K61" i="4" s="1"/>
  <c r="M61" i="4" s="1"/>
  <c r="F73" i="4"/>
  <c r="K73" i="4" s="1"/>
  <c r="M73" i="4" s="1"/>
  <c r="F38" i="4"/>
  <c r="K38" i="4" s="1"/>
  <c r="M38" i="4" s="1"/>
  <c r="D38" i="4"/>
  <c r="G38" i="4" s="1"/>
  <c r="F50" i="4"/>
  <c r="K50" i="4" s="1"/>
  <c r="M50" i="4" s="1"/>
  <c r="F62" i="4"/>
  <c r="K62" i="4" s="1"/>
  <c r="M62" i="4" s="1"/>
  <c r="F74" i="4"/>
  <c r="K74" i="4" s="1"/>
  <c r="M74" i="4" s="1"/>
  <c r="F86" i="4"/>
  <c r="D86" i="4" s="1"/>
  <c r="G86" i="4" s="1"/>
  <c r="F31" i="4"/>
  <c r="K31" i="4" s="1"/>
  <c r="M31" i="4" s="1"/>
  <c r="F48" i="4"/>
  <c r="K48" i="4" s="1"/>
  <c r="M48" i="4" s="1"/>
  <c r="F72" i="4"/>
  <c r="K72" i="4" s="1"/>
  <c r="M72" i="4" s="1"/>
  <c r="F49" i="4"/>
  <c r="K49" i="4" s="1"/>
  <c r="M49" i="4" s="1"/>
  <c r="F85" i="4"/>
  <c r="K85" i="4" s="1"/>
  <c r="M85" i="4" s="1"/>
  <c r="F27" i="4"/>
  <c r="K27" i="4" s="1"/>
  <c r="M27" i="4" s="1"/>
  <c r="F39" i="4"/>
  <c r="K39" i="4" s="1"/>
  <c r="M39" i="4" s="1"/>
  <c r="F51" i="4"/>
  <c r="K51" i="4" s="1"/>
  <c r="M51" i="4" s="1"/>
  <c r="F63" i="4"/>
  <c r="K63" i="4" s="1"/>
  <c r="M63" i="4" s="1"/>
  <c r="F75" i="4"/>
  <c r="K75" i="4" s="1"/>
  <c r="M75" i="4" s="1"/>
  <c r="F52" i="4"/>
  <c r="D52" i="4" s="1"/>
  <c r="G52" i="4" s="1"/>
  <c r="F64" i="4"/>
  <c r="K64" i="4" s="1"/>
  <c r="M64" i="4" s="1"/>
  <c r="F76" i="4"/>
  <c r="D76" i="4" s="1"/>
  <c r="G76" i="4" s="1"/>
  <c r="F28" i="4"/>
  <c r="D28" i="4" s="1"/>
  <c r="G28" i="4" s="1"/>
  <c r="F29" i="4"/>
  <c r="D29" i="4" s="1"/>
  <c r="G29" i="4" s="1"/>
  <c r="F53" i="4"/>
  <c r="K53" i="4" s="1"/>
  <c r="M53" i="4" s="1"/>
  <c r="F65" i="4"/>
  <c r="K65" i="4" s="1"/>
  <c r="M65" i="4" s="1"/>
  <c r="F77" i="4"/>
  <c r="K77" i="4" s="1"/>
  <c r="M77" i="4" s="1"/>
  <c r="F40" i="4"/>
  <c r="K40" i="4" s="1"/>
  <c r="M40" i="4" s="1"/>
  <c r="F41" i="4"/>
  <c r="K41" i="4" s="1"/>
  <c r="M41" i="4" s="1"/>
  <c r="F30" i="4"/>
  <c r="D30" i="4" s="1"/>
  <c r="G30" i="4" s="1"/>
  <c r="F42" i="4"/>
  <c r="K42" i="4" s="1"/>
  <c r="M42" i="4" s="1"/>
  <c r="D42" i="4"/>
  <c r="G42" i="4" s="1"/>
  <c r="F54" i="4"/>
  <c r="D54" i="4" s="1"/>
  <c r="G54" i="4" s="1"/>
  <c r="F66" i="4"/>
  <c r="K66" i="4" s="1"/>
  <c r="M66" i="4" s="1"/>
  <c r="F78" i="4"/>
  <c r="D78" i="4" s="1"/>
  <c r="G78" i="4" s="1"/>
  <c r="F43" i="4"/>
  <c r="K43" i="4" s="1"/>
  <c r="M43" i="4" s="1"/>
  <c r="F44" i="4"/>
  <c r="K44" i="4" s="1"/>
  <c r="M44" i="4" s="1"/>
  <c r="F79" i="4"/>
  <c r="K79" i="4" s="1"/>
  <c r="M79" i="4" s="1"/>
  <c r="F56" i="4"/>
  <c r="K56" i="4" s="1"/>
  <c r="M56" i="4" s="1"/>
  <c r="F45" i="4"/>
  <c r="K45" i="4" s="1"/>
  <c r="M45" i="4" s="1"/>
  <c r="F57" i="4"/>
  <c r="K57" i="4" s="1"/>
  <c r="M57" i="4" s="1"/>
  <c r="F69" i="4"/>
  <c r="K69" i="4" s="1"/>
  <c r="M69" i="4" s="1"/>
  <c r="F81" i="4"/>
  <c r="K81" i="4" s="1"/>
  <c r="M81" i="4" s="1"/>
  <c r="F67" i="4"/>
  <c r="K67" i="4" s="1"/>
  <c r="M67" i="4" s="1"/>
  <c r="F68" i="4"/>
  <c r="K68" i="4" s="1"/>
  <c r="M68" i="4" s="1"/>
  <c r="F46" i="4"/>
  <c r="K46" i="4" s="1"/>
  <c r="M46" i="4" s="1"/>
  <c r="F70" i="4"/>
  <c r="K70" i="4" s="1"/>
  <c r="M70" i="4" s="1"/>
  <c r="F82" i="4"/>
  <c r="K82" i="4" s="1"/>
  <c r="M82" i="4" s="1"/>
  <c r="F55" i="4"/>
  <c r="K55" i="4" s="1"/>
  <c r="M55" i="4" s="1"/>
  <c r="F32" i="4"/>
  <c r="K32" i="4" s="1"/>
  <c r="M32" i="4" s="1"/>
  <c r="F80" i="4"/>
  <c r="K80" i="4" s="1"/>
  <c r="M80" i="4" s="1"/>
  <c r="F33" i="4"/>
  <c r="K33" i="4" s="1"/>
  <c r="M33" i="4" s="1"/>
  <c r="D33" i="4"/>
  <c r="G33" i="4" s="1"/>
  <c r="F34" i="4"/>
  <c r="K34" i="4" s="1"/>
  <c r="M34" i="4" s="1"/>
  <c r="F58" i="4"/>
  <c r="K58" i="4" s="1"/>
  <c r="M58" i="4" s="1"/>
  <c r="D58" i="4"/>
  <c r="G58" i="4" s="1"/>
  <c r="F35" i="4"/>
  <c r="K35" i="4" s="1"/>
  <c r="M35" i="4" s="1"/>
  <c r="F47" i="4"/>
  <c r="K47" i="4" s="1"/>
  <c r="M47" i="4" s="1"/>
  <c r="F59" i="4"/>
  <c r="D59" i="4" s="1"/>
  <c r="G59" i="4" s="1"/>
  <c r="F71" i="4"/>
  <c r="K71" i="4" s="1"/>
  <c r="M71" i="4" s="1"/>
  <c r="F83" i="4"/>
  <c r="K83" i="4" s="1"/>
  <c r="M83" i="4" s="1"/>
  <c r="D82" i="4" l="1"/>
  <c r="G82" i="4" s="1"/>
  <c r="D32" i="4"/>
  <c r="G32" i="4" s="1"/>
  <c r="D36" i="4"/>
  <c r="G36" i="4" s="1"/>
  <c r="D73" i="4"/>
  <c r="G73" i="4" s="1"/>
  <c r="D69" i="4"/>
  <c r="G69" i="4" s="1"/>
  <c r="D77" i="4"/>
  <c r="G77" i="4" s="1"/>
  <c r="D70" i="4"/>
  <c r="G70" i="4" s="1"/>
  <c r="D34" i="4"/>
  <c r="G34" i="4" s="1"/>
  <c r="D46" i="4"/>
  <c r="G46" i="4" s="1"/>
  <c r="D43" i="4"/>
  <c r="G43" i="4" s="1"/>
  <c r="K52" i="4"/>
  <c r="M52" i="4" s="1"/>
  <c r="D48" i="4"/>
  <c r="G48" i="4" s="1"/>
  <c r="D37" i="4"/>
  <c r="G37" i="4" s="1"/>
  <c r="K60" i="4"/>
  <c r="M60" i="4" s="1"/>
  <c r="K86" i="4"/>
  <c r="M86" i="4" s="1"/>
  <c r="D57" i="4"/>
  <c r="G57" i="4" s="1"/>
  <c r="D41" i="4"/>
  <c r="G41" i="4" s="1"/>
  <c r="K54" i="4"/>
  <c r="M54" i="4" s="1"/>
  <c r="K28" i="4"/>
  <c r="M28" i="4" s="1"/>
  <c r="D71" i="4"/>
  <c r="G71" i="4" s="1"/>
  <c r="D79" i="4"/>
  <c r="G79" i="4" s="1"/>
  <c r="D84" i="4"/>
  <c r="G84" i="4" s="1"/>
  <c r="D55" i="4"/>
  <c r="G55" i="4" s="1"/>
  <c r="D85" i="4"/>
  <c r="G85" i="4" s="1"/>
  <c r="D62" i="4"/>
  <c r="G62" i="4" s="1"/>
  <c r="D45" i="4"/>
  <c r="G45" i="4" s="1"/>
  <c r="K76" i="4"/>
  <c r="M76" i="4" s="1"/>
  <c r="D75" i="4"/>
  <c r="G75" i="4" s="1"/>
  <c r="D67" i="4"/>
  <c r="G67" i="4" s="1"/>
  <c r="D66" i="4"/>
  <c r="G66" i="4" s="1"/>
  <c r="D64" i="4"/>
  <c r="G64" i="4" s="1"/>
  <c r="K59" i="4"/>
  <c r="M59" i="4" s="1"/>
  <c r="D53" i="4"/>
  <c r="G53" i="4" s="1"/>
  <c r="D51" i="4"/>
  <c r="G51" i="4" s="1"/>
  <c r="D47" i="4"/>
  <c r="G47" i="4" s="1"/>
  <c r="K30" i="4"/>
  <c r="M30" i="4" s="1"/>
  <c r="K29" i="4"/>
  <c r="M29" i="4" s="1"/>
  <c r="D27" i="4"/>
  <c r="G27" i="4" s="1"/>
  <c r="D83" i="4"/>
  <c r="G83" i="4" s="1"/>
  <c r="D35" i="4"/>
  <c r="G35" i="4" s="1"/>
  <c r="D80" i="4"/>
  <c r="G80" i="4" s="1"/>
  <c r="D68" i="4"/>
  <c r="G68" i="4" s="1"/>
  <c r="D81" i="4"/>
  <c r="G81" i="4" s="1"/>
  <c r="D56" i="4"/>
  <c r="G56" i="4" s="1"/>
  <c r="D44" i="4"/>
  <c r="G44" i="4" s="1"/>
  <c r="D40" i="4"/>
  <c r="G40" i="4" s="1"/>
  <c r="D65" i="4"/>
  <c r="G65" i="4" s="1"/>
  <c r="D63" i="4"/>
  <c r="G63" i="4" s="1"/>
  <c r="D72" i="4"/>
  <c r="G72" i="4" s="1"/>
  <c r="D50" i="4"/>
  <c r="G50" i="4" s="1"/>
  <c r="D61" i="4"/>
  <c r="G61" i="4" s="1"/>
  <c r="K78" i="4"/>
  <c r="M78" i="4" s="1"/>
  <c r="D39" i="4"/>
  <c r="G39" i="4" s="1"/>
  <c r="D49" i="4"/>
  <c r="G49" i="4" s="1"/>
  <c r="D31" i="4"/>
  <c r="G31" i="4" s="1"/>
  <c r="D74" i="4"/>
  <c r="G74" i="4" s="1"/>
  <c r="F91" i="4"/>
  <c r="K91" i="4" s="1"/>
  <c r="M91" i="4" s="1"/>
  <c r="F103" i="4"/>
  <c r="K103" i="4" s="1"/>
  <c r="M103" i="4" s="1"/>
  <c r="D103" i="4"/>
  <c r="G103" i="4" s="1"/>
  <c r="F93" i="4"/>
  <c r="D93" i="4" s="1"/>
  <c r="G93" i="4" s="1"/>
  <c r="F106" i="4"/>
  <c r="D106" i="4" s="1"/>
  <c r="G106" i="4" s="1"/>
  <c r="F108" i="4"/>
  <c r="D108" i="4" s="1"/>
  <c r="G108" i="4" s="1"/>
  <c r="F105" i="4"/>
  <c r="K105" i="4" s="1"/>
  <c r="M105" i="4" s="1"/>
  <c r="F94" i="4"/>
  <c r="D94" i="4" s="1"/>
  <c r="G94" i="4" s="1"/>
  <c r="F109" i="4"/>
  <c r="K109" i="4" s="1"/>
  <c r="M109" i="4" s="1"/>
  <c r="D109" i="4"/>
  <c r="G109" i="4" s="1"/>
  <c r="F107" i="4"/>
  <c r="K107" i="4" s="1"/>
  <c r="M107" i="4" s="1"/>
  <c r="F96" i="4"/>
  <c r="K96" i="4" s="1"/>
  <c r="M96" i="4" s="1"/>
  <c r="F97" i="4"/>
  <c r="D97" i="4" s="1"/>
  <c r="G97" i="4" s="1"/>
  <c r="F98" i="4"/>
  <c r="D98" i="4" s="1"/>
  <c r="G98" i="4" s="1"/>
  <c r="F110" i="4"/>
  <c r="K110" i="4" s="1"/>
  <c r="M110" i="4" s="1"/>
  <c r="F92" i="4"/>
  <c r="K92" i="4" s="1"/>
  <c r="M92" i="4" s="1"/>
  <c r="F104" i="4"/>
  <c r="K104" i="4" s="1"/>
  <c r="M104" i="4" s="1"/>
  <c r="F99" i="4"/>
  <c r="K99" i="4" s="1"/>
  <c r="M99" i="4" s="1"/>
  <c r="F100" i="4"/>
  <c r="K100" i="4" s="1"/>
  <c r="M100" i="4" s="1"/>
  <c r="F101" i="4"/>
  <c r="K101" i="4" s="1"/>
  <c r="M101" i="4" s="1"/>
  <c r="F95" i="4"/>
  <c r="D95" i="4" s="1"/>
  <c r="G95" i="4" s="1"/>
  <c r="F87" i="4"/>
  <c r="K87" i="4" s="1"/>
  <c r="M87" i="4" s="1"/>
  <c r="F88" i="4"/>
  <c r="K88" i="4" s="1"/>
  <c r="M88" i="4" s="1"/>
  <c r="F89" i="4"/>
  <c r="K89" i="4" s="1"/>
  <c r="M89" i="4" s="1"/>
  <c r="F90" i="4"/>
  <c r="D90" i="4" s="1"/>
  <c r="G90" i="4" s="1"/>
  <c r="F102" i="4"/>
  <c r="D102" i="4" s="1"/>
  <c r="G102" i="4" s="1"/>
  <c r="D92" i="4" l="1"/>
  <c r="G92" i="4" s="1"/>
  <c r="K108" i="4"/>
  <c r="M108" i="4" s="1"/>
  <c r="D96" i="4"/>
  <c r="G96" i="4" s="1"/>
  <c r="D91" i="4"/>
  <c r="G91" i="4" s="1"/>
  <c r="K106" i="4"/>
  <c r="M106" i="4" s="1"/>
  <c r="D100" i="4"/>
  <c r="G100" i="4" s="1"/>
  <c r="D101" i="4"/>
  <c r="G101" i="4" s="1"/>
  <c r="D89" i="4"/>
  <c r="G89" i="4" s="1"/>
  <c r="K98" i="4"/>
  <c r="M98" i="4" s="1"/>
  <c r="K93" i="4"/>
  <c r="M93" i="4" s="1"/>
  <c r="D105" i="4"/>
  <c r="G105" i="4" s="1"/>
  <c r="D110" i="4"/>
  <c r="G110" i="4" s="1"/>
  <c r="D107" i="4"/>
  <c r="G107" i="4" s="1"/>
  <c r="K102" i="4"/>
  <c r="M102" i="4" s="1"/>
  <c r="D99" i="4"/>
  <c r="G99" i="4" s="1"/>
  <c r="K95" i="4"/>
  <c r="M95" i="4" s="1"/>
  <c r="D88" i="4"/>
  <c r="G88" i="4" s="1"/>
  <c r="K97" i="4"/>
  <c r="M97" i="4" s="1"/>
  <c r="K90" i="4"/>
  <c r="M90" i="4" s="1"/>
  <c r="D87" i="4"/>
  <c r="G87" i="4" s="1"/>
  <c r="K94" i="4"/>
  <c r="M94" i="4" s="1"/>
  <c r="D104" i="4"/>
  <c r="G104" i="4" s="1"/>
</calcChain>
</file>

<file path=xl/sharedStrings.xml><?xml version="1.0" encoding="utf-8"?>
<sst xmlns="http://schemas.openxmlformats.org/spreadsheetml/2006/main" count="362" uniqueCount="67">
  <si>
    <t>Dimension</t>
  </si>
  <si>
    <t>240x30</t>
  </si>
  <si>
    <t>mm</t>
  </si>
  <si>
    <t>Nettotiefe</t>
  </si>
  <si>
    <t>Lamellenabstand</t>
  </si>
  <si>
    <t>Periodenanzahl</t>
  </si>
  <si>
    <t>Lamellenanzahl</t>
  </si>
  <si>
    <t>Rohranzahl</t>
  </si>
  <si>
    <t>Rohrabstand</t>
  </si>
  <si>
    <t>Lamellenoberfläche pro Periode</t>
  </si>
  <si>
    <t>mm²</t>
  </si>
  <si>
    <t>Lamellenoberfläche</t>
  </si>
  <si>
    <t>Rohroberfläche</t>
  </si>
  <si>
    <t>Gesamt Lamellenoberfläche</t>
  </si>
  <si>
    <t>Gesamt Rohroberfläche</t>
  </si>
  <si>
    <t>Gesamt Oberfläche</t>
  </si>
  <si>
    <t>m²</t>
  </si>
  <si>
    <t>Rohrinhalt</t>
  </si>
  <si>
    <t>dm³</t>
  </si>
  <si>
    <t>Abzug</t>
  </si>
  <si>
    <t>Tipps</t>
  </si>
  <si>
    <t>Die jeweilige Leistung mit dem thermalen Widerstand multipliziert ergibt als Ergebnis die Temperaturdifferenz von Lufteinlass zu Wassereinlass</t>
  </si>
  <si>
    <t>Die Leistung verhält sich bei erzwungener Konvektion (Lüfter) linear zur Temperaturdifferenz, siehe Grafik, somit können beliebige Leistungswerte multipliziert mit der jeweiligen Temperaturdifferenz extrapoliert werden: dT 10 K zu 20 K = 0,5 * 300 W = 150 W</t>
  </si>
  <si>
    <t>kg/s</t>
  </si>
  <si>
    <t>L/h</t>
  </si>
  <si>
    <t>min^-1</t>
  </si>
  <si>
    <t>m/s</t>
  </si>
  <si>
    <t>m³/h</t>
  </si>
  <si>
    <t>dp [Pa]</t>
  </si>
  <si>
    <r>
      <t>T</t>
    </r>
    <r>
      <rPr>
        <vertAlign val="subscript"/>
        <sz val="11"/>
        <color theme="1"/>
        <rFont val="Calibri"/>
        <family val="2"/>
        <scheme val="minor"/>
      </rPr>
      <t>in</t>
    </r>
    <r>
      <rPr>
        <sz val="11"/>
        <color theme="1"/>
        <rFont val="Calibri"/>
        <family val="2"/>
        <scheme val="minor"/>
      </rPr>
      <t xml:space="preserve"> [K]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</si>
  <si>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</t>
    </r>
    <r>
      <rPr>
        <sz val="11"/>
        <color theme="1"/>
        <rFont val="Calibri"/>
        <family val="2"/>
        <scheme val="minor"/>
      </rPr>
      <t xml:space="preserve"> [K]</t>
    </r>
  </si>
  <si>
    <r>
      <t>dT</t>
    </r>
    <r>
      <rPr>
        <vertAlign val="subscript"/>
        <sz val="11"/>
        <color theme="1"/>
        <rFont val="Calibri"/>
        <family val="2"/>
        <scheme val="minor"/>
      </rPr>
      <t>Ambient</t>
    </r>
  </si>
  <si>
    <r>
      <t>T</t>
    </r>
    <r>
      <rPr>
        <vertAlign val="subscript"/>
        <sz val="11"/>
        <color theme="1"/>
        <rFont val="Calibri"/>
        <family val="2"/>
        <scheme val="minor"/>
      </rPr>
      <t>Ambient2</t>
    </r>
  </si>
  <si>
    <r>
      <t>T</t>
    </r>
    <r>
      <rPr>
        <vertAlign val="subscript"/>
        <sz val="11"/>
        <color theme="1"/>
        <rFont val="Calibri"/>
        <family val="2"/>
        <scheme val="minor"/>
      </rPr>
      <t>out_avg</t>
    </r>
  </si>
  <si>
    <r>
      <t>dT</t>
    </r>
    <r>
      <rPr>
        <vertAlign val="subscript"/>
        <sz val="11"/>
        <color theme="1"/>
        <rFont val="Calibri"/>
        <family val="2"/>
        <scheme val="minor"/>
      </rPr>
      <t>Fluid</t>
    </r>
    <r>
      <rPr>
        <sz val="11"/>
        <color theme="1"/>
        <rFont val="Calibri"/>
        <family val="2"/>
        <scheme val="minor"/>
      </rPr>
      <t xml:space="preserve"> [K]</t>
    </r>
  </si>
  <si>
    <t>P [W]</t>
  </si>
  <si>
    <t>k [W/m²*K]</t>
  </si>
  <si>
    <r>
      <t>dT</t>
    </r>
    <r>
      <rPr>
        <vertAlign val="subscript"/>
        <sz val="11"/>
        <color theme="1"/>
        <rFont val="Calibri"/>
        <family val="2"/>
        <scheme val="minor"/>
      </rPr>
      <t>log</t>
    </r>
  </si>
  <si>
    <t>cp [J/kg * K]</t>
  </si>
  <si>
    <t xml:space="preserve">ρ [kg/m³] </t>
  </si>
  <si>
    <r>
      <t xml:space="preserve">dp </t>
    </r>
    <r>
      <rPr>
        <vertAlign val="subscript"/>
        <sz val="11"/>
        <color theme="1"/>
        <rFont val="Calibri"/>
        <family val="2"/>
        <scheme val="minor"/>
      </rPr>
      <t xml:space="preserve">Fluid </t>
    </r>
    <r>
      <rPr>
        <sz val="11"/>
        <color theme="1"/>
        <rFont val="Calibri"/>
        <family val="2"/>
        <scheme val="minor"/>
      </rPr>
      <t>[Pa]</t>
    </r>
  </si>
  <si>
    <t>Gesamt [m³/h]</t>
  </si>
  <si>
    <t>Lamellentyp</t>
  </si>
  <si>
    <t>rpm</t>
  </si>
  <si>
    <t>W</t>
  </si>
  <si>
    <t>K/W</t>
  </si>
  <si>
    <t>Inhalt</t>
  </si>
  <si>
    <t>Abmessungen</t>
  </si>
  <si>
    <t>Lamellentyp 1 mit FAN Noctua F12</t>
  </si>
  <si>
    <t>Lamellentyp 1 mit FAN F12 push/pull</t>
  </si>
  <si>
    <t>Lamellentyp 2 mit FAN Noctua F12</t>
  </si>
  <si>
    <t>Lamellentyp 2 mit FAN F12 push/pull</t>
  </si>
  <si>
    <t>Lamellentyp 3 mit FAN Noctua F12</t>
  </si>
  <si>
    <t>Lamellentyp 3 mit FAN F12 push/pull</t>
  </si>
  <si>
    <t>Diagramme</t>
  </si>
  <si>
    <t>Thermaler Widerstand und Leistung Typ 1 F12</t>
  </si>
  <si>
    <t>Thermaler Widerstand und Leistung Typ 1 F12 push/pull</t>
  </si>
  <si>
    <t>Thermaler Widerstand und Leistung Typ 2 F12</t>
  </si>
  <si>
    <t>Thermaler Widerstand und Leistung Typ 2 F12 push/pull</t>
  </si>
  <si>
    <t>Thermaler Widerstand und Leistung Typ 3 F12 push/pull</t>
  </si>
  <si>
    <t>Thermaler Widerstand und Leistung Typ 3 F12</t>
  </si>
  <si>
    <t>Vergleiche</t>
  </si>
  <si>
    <t>Vergleich thermaler Widerstand zwischen Typ 1-3</t>
  </si>
  <si>
    <t>Vergleich Leistung zwischen Typ 1-3</t>
  </si>
  <si>
    <t>Vergleich push/pull (4 FAN) vs 2 FAN Typ 1</t>
  </si>
  <si>
    <t>Vergleich push/pull (4 FAN) vs 2 FAN Typ 2</t>
  </si>
  <si>
    <t>Vergleich push/pull (4 FAN) vs 2 FAN Typ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</si>
</sst>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0.0"/>
    <numFmt numFmtId="166" formatCode="0.0000"/>
  </numFmts>
  <fonts count="8" x14ac:knownFonts="1">
    <font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6">
    <xf numFmtId="0" fontId="0" fillId="0" borderId="0" xfId="0"/>
    <xf numFmtId="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165" fontId="0" fillId="0" borderId="0" xfId="0" applyNumberFormat="1"/>
    <xf numFmtId="2" fontId="0" fillId="0" borderId="0" xfId="0" applyNumberFormat="1"/>
    <xf numFmtId="11" fontId="0" fillId="0" borderId="0" xfId="0" applyNumberFormat="1" applyAlignment="1">
      <alignment horizontal="center"/>
    </xf>
    <xf numFmtId="11" fontId="2" fillId="0" borderId="0" xfId="0" applyNumberFormat="1" applyFont="1" applyAlignment="1">
      <alignment horizontal="center"/>
    </xf>
    <xf numFmtId="11" fontId="0" fillId="0" borderId="0" xfId="0" applyNumberFormat="1"/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0" borderId="0" xfId="1"/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0" xfId="0" applyFont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Noctua F12'!$C$121:$C$251</c:f>
              <c:numCache>
                <c:formatCode>0.0000</c:formatCode>
                <c:ptCount val="131"/>
                <c:pt idx="0">
                  <c:v>0.54126052500029787</c:v>
                </c:pt>
                <c:pt idx="1">
                  <c:v>0.53821498539356749</c:v>
                </c:pt>
                <c:pt idx="2">
                  <c:v>0.53307726027912539</c:v>
                </c:pt>
                <c:pt idx="3">
                  <c:v>0.52676686974965892</c:v>
                </c:pt>
                <c:pt idx="4">
                  <c:v>0.51963501321003325</c:v>
                </c:pt>
                <c:pt idx="5">
                  <c:v>0.51190025982120635</c:v>
                </c:pt>
                <c:pt idx="6">
                  <c:v>0.50371937741271111</c:v>
                </c:pt>
                <c:pt idx="7">
                  <c:v>0.49521270452535726</c:v>
                </c:pt>
                <c:pt idx="8">
                  <c:v>0.48647608082958022</c:v>
                </c:pt>
                <c:pt idx="9">
                  <c:v>0.47758745323258761</c:v>
                </c:pt>
                <c:pt idx="10">
                  <c:v>0.4686109764042628</c:v>
                </c:pt>
                <c:pt idx="11">
                  <c:v>0.38220044496756117</c:v>
                </c:pt>
                <c:pt idx="12">
                  <c:v>0.31175889194812284</c:v>
                </c:pt>
                <c:pt idx="13">
                  <c:v>0.25815623267278265</c:v>
                </c:pt>
                <c:pt idx="14">
                  <c:v>0.21772116784735432</c:v>
                </c:pt>
                <c:pt idx="15">
                  <c:v>0.18691024467473338</c:v>
                </c:pt>
                <c:pt idx="16">
                  <c:v>0.16305877971740529</c:v>
                </c:pt>
                <c:pt idx="17">
                  <c:v>0.14428205443115613</c:v>
                </c:pt>
                <c:pt idx="18">
                  <c:v>0.12926157050977599</c:v>
                </c:pt>
                <c:pt idx="19">
                  <c:v>0.11706856085187257</c:v>
                </c:pt>
                <c:pt idx="20">
                  <c:v>0.10703979388426065</c:v>
                </c:pt>
                <c:pt idx="21">
                  <c:v>9.869404613982706E-2</c:v>
                </c:pt>
                <c:pt idx="22">
                  <c:v>9.1676423956607314E-2</c:v>
                </c:pt>
                <c:pt idx="23">
                  <c:v>8.5721043407613898E-2</c:v>
                </c:pt>
                <c:pt idx="24">
                  <c:v>8.0625721960468466E-2</c:v>
                </c:pt>
                <c:pt idx="25">
                  <c:v>7.6234570944817559E-2</c:v>
                </c:pt>
                <c:pt idx="26">
                  <c:v>7.2425842062149373E-2</c:v>
                </c:pt>
                <c:pt idx="27">
                  <c:v>6.9103315015302758E-2</c:v>
                </c:pt>
                <c:pt idx="28">
                  <c:v>6.6190106137261381E-2</c:v>
                </c:pt>
                <c:pt idx="29">
                  <c:v>6.3624156155444964E-2</c:v>
                </c:pt>
                <c:pt idx="30">
                  <c:v>6.1354898987702862E-2</c:v>
                </c:pt>
                <c:pt idx="31">
                  <c:v>5.9340772472040622E-2</c:v>
                </c:pt>
                <c:pt idx="32">
                  <c:v>5.7547337019076369E-2</c:v>
                </c:pt>
                <c:pt idx="33">
                  <c:v>5.5945838560111191E-2</c:v>
                </c:pt>
                <c:pt idx="34">
                  <c:v>5.4512099929715958E-2</c:v>
                </c:pt>
                <c:pt idx="35">
                  <c:v>5.3225657655875593E-2</c:v>
                </c:pt>
                <c:pt idx="36">
                  <c:v>5.2069083980525496E-2</c:v>
                </c:pt>
                <c:pt idx="37">
                  <c:v>5.102745002327843E-2</c:v>
                </c:pt>
                <c:pt idx="38">
                  <c:v>5.00878974589559E-2</c:v>
                </c:pt>
                <c:pt idx="39">
                  <c:v>4.9239294326270576E-2</c:v>
                </c:pt>
                <c:pt idx="40">
                  <c:v>4.8471956581001951E-2</c:v>
                </c:pt>
                <c:pt idx="41">
                  <c:v>4.7777421408676787E-2</c:v>
                </c:pt>
                <c:pt idx="42">
                  <c:v>4.7148261572663427E-2</c:v>
                </c:pt>
                <c:pt idx="43">
                  <c:v>4.6577932510411639E-2</c:v>
                </c:pt>
                <c:pt idx="44">
                  <c:v>4.6060645726644027E-2</c:v>
                </c:pt>
                <c:pt idx="45">
                  <c:v>4.5591263426633361E-2</c:v>
                </c:pt>
                <c:pt idx="46">
                  <c:v>4.5165210399510561E-2</c:v>
                </c:pt>
                <c:pt idx="47">
                  <c:v>4.4778399983617524E-2</c:v>
                </c:pt>
                <c:pt idx="48">
                  <c:v>4.4427171583729497E-2</c:v>
                </c:pt>
                <c:pt idx="49">
                  <c:v>4.4108237708059411E-2</c:v>
                </c:pt>
                <c:pt idx="50">
                  <c:v>4.3818638884370181E-2</c:v>
                </c:pt>
                <c:pt idx="51">
                  <c:v>4.3555705123949066E-2</c:v>
                </c:pt>
                <c:pt idx="52">
                  <c:v>4.331702284822174E-2</c:v>
                </c:pt>
                <c:pt idx="53">
                  <c:v>4.3100406389468819E-2</c:v>
                </c:pt>
                <c:pt idx="54">
                  <c:v>4.290387333517677E-2</c:v>
                </c:pt>
                <c:pt idx="55">
                  <c:v>4.2725623113223428E-2</c:v>
                </c:pt>
                <c:pt idx="56">
                  <c:v>4.2564018318704447E-2</c:v>
                </c:pt>
                <c:pt idx="57">
                  <c:v>4.2417568367661952E-2</c:v>
                </c:pt>
                <c:pt idx="58">
                  <c:v>4.2284915132109691E-2</c:v>
                </c:pt>
                <c:pt idx="59">
                  <c:v>4.2164820267562464E-2</c:v>
                </c:pt>
                <c:pt idx="60">
                  <c:v>4.2056153991133889E-2</c:v>
                </c:pt>
                <c:pt idx="61">
                  <c:v>4.1957885107038823E-2</c:v>
                </c:pt>
                <c:pt idx="62">
                  <c:v>4.186907210851494E-2</c:v>
                </c:pt>
                <c:pt idx="63">
                  <c:v>4.1788855211952525E-2</c:v>
                </c:pt>
                <c:pt idx="64">
                  <c:v>4.1716449201352521E-2</c:v>
                </c:pt>
                <c:pt idx="65">
                  <c:v>4.1651136979893685E-2</c:v>
                </c:pt>
                <c:pt idx="66">
                  <c:v>4.159226374100914E-2</c:v>
                </c:pt>
                <c:pt idx="67">
                  <c:v>4.1539231684464765E-2</c:v>
                </c:pt>
                <c:pt idx="68">
                  <c:v>4.1491495213917248E-2</c:v>
                </c:pt>
                <c:pt idx="69">
                  <c:v>4.1448556561655261E-2</c:v>
                </c:pt>
                <c:pt idx="70">
                  <c:v>4.1409961793980363E-2</c:v>
                </c:pt>
                <c:pt idx="71">
                  <c:v>4.1375297157203277E-2</c:v>
                </c:pt>
                <c:pt idx="72">
                  <c:v>4.1344185729715502E-2</c:v>
                </c:pt>
                <c:pt idx="73">
                  <c:v>4.1316284350211757E-2</c:v>
                </c:pt>
                <c:pt idx="74">
                  <c:v>4.1291280796025794E-2</c:v>
                </c:pt>
                <c:pt idx="75">
                  <c:v>4.1268891188817769E-2</c:v>
                </c:pt>
                <c:pt idx="76">
                  <c:v>4.1248857607614632E-2</c:v>
                </c:pt>
                <c:pt idx="77">
                  <c:v>4.1230945891539382E-2</c:v>
                </c:pt>
                <c:pt idx="78">
                  <c:v>4.1214943616540559E-2</c:v>
                </c:pt>
                <c:pt idx="79">
                  <c:v>4.1200658232109652E-2</c:v>
                </c:pt>
                <c:pt idx="80">
                  <c:v>4.1187915345400644E-2</c:v>
                </c:pt>
                <c:pt idx="81">
                  <c:v>4.1176557141385198E-2</c:v>
                </c:pt>
                <c:pt idx="82">
                  <c:v>4.1166440928723493E-2</c:v>
                </c:pt>
                <c:pt idx="83">
                  <c:v>4.1157437801934614E-2</c:v>
                </c:pt>
                <c:pt idx="84">
                  <c:v>4.1149431411235921E-2</c:v>
                </c:pt>
                <c:pt idx="85">
                  <c:v>4.1142316832108339E-2</c:v>
                </c:pt>
                <c:pt idx="86">
                  <c:v>4.1135999527251096E-2</c:v>
                </c:pt>
                <c:pt idx="87">
                  <c:v>4.1130394394129015E-2</c:v>
                </c:pt>
                <c:pt idx="88">
                  <c:v>4.112542489179942E-2</c:v>
                </c:pt>
                <c:pt idx="89">
                  <c:v>4.1121022241143321E-2</c:v>
                </c:pt>
                <c:pt idx="90">
                  <c:v>4.1117124693024608E-2</c:v>
                </c:pt>
                <c:pt idx="91">
                  <c:v>4.1113676859267208E-2</c:v>
                </c:pt>
                <c:pt idx="92">
                  <c:v>4.1110629101679015E-2</c:v>
                </c:pt>
                <c:pt idx="93">
                  <c:v>4.1107936974665971E-2</c:v>
                </c:pt>
                <c:pt idx="94">
                  <c:v>4.1105560717274232E-2</c:v>
                </c:pt>
                <c:pt idx="95">
                  <c:v>4.1103464790773911E-2</c:v>
                </c:pt>
                <c:pt idx="96">
                  <c:v>4.1101617458157678E-2</c:v>
                </c:pt>
                <c:pt idx="97">
                  <c:v>4.1099990402172284E-2</c:v>
                </c:pt>
                <c:pt idx="98">
                  <c:v>4.1098558378732108E-2</c:v>
                </c:pt>
                <c:pt idx="99">
                  <c:v>4.1097298902782277E-2</c:v>
                </c:pt>
                <c:pt idx="100">
                  <c:v>4.10961919638856E-2</c:v>
                </c:pt>
                <c:pt idx="101">
                  <c:v>4.1095219769002433E-2</c:v>
                </c:pt>
                <c:pt idx="102">
                  <c:v>4.1094366510117157E-2</c:v>
                </c:pt>
                <c:pt idx="103">
                  <c:v>4.10936181545387E-2</c:v>
                </c:pt>
                <c:pt idx="104">
                  <c:v>4.1092962255866748E-2</c:v>
                </c:pt>
                <c:pt idx="105">
                  <c:v>4.1092387783769078E-2</c:v>
                </c:pt>
                <c:pt idx="106">
                  <c:v>4.109188497086104E-2</c:v>
                </c:pt>
                <c:pt idx="107">
                  <c:v>4.1091445175113601E-2</c:v>
                </c:pt>
                <c:pt idx="108">
                  <c:v>4.1091060756344167E-2</c:v>
                </c:pt>
                <c:pt idx="109">
                  <c:v>4.109072496546308E-2</c:v>
                </c:pt>
                <c:pt idx="110">
                  <c:v>4.1090431845259942E-2</c:v>
                </c:pt>
                <c:pt idx="111">
                  <c:v>4.1090176141617293E-2</c:v>
                </c:pt>
                <c:pt idx="112">
                  <c:v>4.1089953224134987E-2</c:v>
                </c:pt>
                <c:pt idx="113">
                  <c:v>4.1089759015238252E-2</c:v>
                </c:pt>
                <c:pt idx="114">
                  <c:v>4.108958992692438E-2</c:v>
                </c:pt>
                <c:pt idx="115">
                  <c:v>4.108944280437974E-2</c:v>
                </c:pt>
                <c:pt idx="116">
                  <c:v>4.1089314875768869E-2</c:v>
                </c:pt>
                <c:pt idx="117">
                  <c:v>4.1089203707562236E-2</c:v>
                </c:pt>
                <c:pt idx="118">
                  <c:v>4.1089107164828997E-2</c:v>
                </c:pt>
                <c:pt idx="119">
                  <c:v>4.1089023375975371E-2</c:v>
                </c:pt>
                <c:pt idx="120">
                  <c:v>4.1088950701459639E-2</c:v>
                </c:pt>
                <c:pt idx="121">
                  <c:v>4.1088887706060333E-2</c:v>
                </c:pt>
                <c:pt idx="122">
                  <c:v>4.1088833134315973E-2</c:v>
                </c:pt>
                <c:pt idx="123">
                  <c:v>4.1088785888792952E-2</c:v>
                </c:pt>
                <c:pt idx="124">
                  <c:v>4.1088745010872618E-2</c:v>
                </c:pt>
                <c:pt idx="125">
                  <c:v>4.1088709663780212E-2</c:v>
                </c:pt>
                <c:pt idx="126">
                  <c:v>4.1088679117606983E-2</c:v>
                </c:pt>
                <c:pt idx="127">
                  <c:v>4.1088652736102398E-2</c:v>
                </c:pt>
                <c:pt idx="128">
                  <c:v>4.1088629965037149E-2</c:v>
                </c:pt>
                <c:pt idx="129">
                  <c:v>4.1088610321958569E-2</c:v>
                </c:pt>
                <c:pt idx="130">
                  <c:v>4.108859338717924E-2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591-43D4-B7CA-366AEDB21CB0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Noctua F12'!$F$126:$F$251</c:f>
              <c:numCache>
                <c:formatCode>0.0000</c:formatCode>
                <c:ptCount val="126"/>
                <c:pt idx="0">
                  <c:v>0.4123588359732856</c:v>
                </c:pt>
                <c:pt idx="1">
                  <c:v>0.41116050853688429</c:v>
                </c:pt>
                <c:pt idx="2">
                  <c:v>0.40895102446538095</c:v>
                </c:pt>
                <c:pt idx="3">
                  <c:v>0.40610339137712598</c:v>
                </c:pt>
                <c:pt idx="4">
                  <c:v>0.40276643895975967</c:v>
                </c:pt>
                <c:pt idx="5">
                  <c:v>0.39903501991544649</c:v>
                </c:pt>
                <c:pt idx="6">
                  <c:v>0.35077186911620178</c:v>
                </c:pt>
                <c:pt idx="7">
                  <c:v>0.29928447515748741</c:v>
                </c:pt>
                <c:pt idx="8">
                  <c:v>0.25406785249536762</c:v>
                </c:pt>
                <c:pt idx="9">
                  <c:v>0.21685196524229697</c:v>
                </c:pt>
                <c:pt idx="10">
                  <c:v>0.18687454488170402</c:v>
                </c:pt>
                <c:pt idx="11">
                  <c:v>0.1628081420763971</c:v>
                </c:pt>
                <c:pt idx="12">
                  <c:v>0.14339491773387369</c:v>
                </c:pt>
                <c:pt idx="13">
                  <c:v>0.12760528718284725</c:v>
                </c:pt>
                <c:pt idx="14">
                  <c:v>0.11463968501235715</c:v>
                </c:pt>
                <c:pt idx="15">
                  <c:v>0.10388867999751013</c:v>
                </c:pt>
                <c:pt idx="16">
                  <c:v>9.4889496138872528E-2</c:v>
                </c:pt>
                <c:pt idx="17">
                  <c:v>8.7289507446600537E-2</c:v>
                </c:pt>
                <c:pt idx="18">
                  <c:v>8.0818137657663491E-2</c:v>
                </c:pt>
                <c:pt idx="19">
                  <c:v>7.526596460356022E-2</c:v>
                </c:pt>
                <c:pt idx="20">
                  <c:v>7.0469379366116788E-2</c:v>
                </c:pt>
                <c:pt idx="21">
                  <c:v>6.6299349083923029E-2</c:v>
                </c:pt>
                <c:pt idx="22">
                  <c:v>6.2653159413099027E-2</c:v>
                </c:pt>
                <c:pt idx="23">
                  <c:v>5.9448309464012285E-2</c:v>
                </c:pt>
                <c:pt idx="24">
                  <c:v>5.6617963610153359E-2</c:v>
                </c:pt>
                <c:pt idx="25">
                  <c:v>5.4107534708568043E-2</c:v>
                </c:pt>
                <c:pt idx="26">
                  <c:v>5.1872095020180378E-2</c:v>
                </c:pt>
                <c:pt idx="27">
                  <c:v>4.9874397302691262E-2</c:v>
                </c:pt>
                <c:pt idx="28">
                  <c:v>4.8083349397896186E-2</c:v>
                </c:pt>
                <c:pt idx="29">
                  <c:v>4.6472828680802783E-2</c:v>
                </c:pt>
                <c:pt idx="30">
                  <c:v>4.5020753329103338E-2</c:v>
                </c:pt>
                <c:pt idx="31">
                  <c:v>4.3708349245401561E-2</c:v>
                </c:pt>
                <c:pt idx="32">
                  <c:v>4.2519567215073953E-2</c:v>
                </c:pt>
                <c:pt idx="33">
                  <c:v>4.1440616308831509E-2</c:v>
                </c:pt>
                <c:pt idx="34">
                  <c:v>4.0459587891860882E-2</c:v>
                </c:pt>
                <c:pt idx="35">
                  <c:v>3.9566150754620596E-2</c:v>
                </c:pt>
                <c:pt idx="36">
                  <c:v>3.8751302447774624E-2</c:v>
                </c:pt>
                <c:pt idx="37">
                  <c:v>3.8007165319403513E-2</c:v>
                </c:pt>
                <c:pt idx="38">
                  <c:v>3.7326818325578236E-2</c:v>
                </c:pt>
                <c:pt idx="39">
                  <c:v>3.670415763721388E-2</c:v>
                </c:pt>
                <c:pt idx="40">
                  <c:v>3.6133780556882461E-2</c:v>
                </c:pt>
                <c:pt idx="41">
                  <c:v>3.5610888405371306E-2</c:v>
                </c:pt>
                <c:pt idx="42">
                  <c:v>3.5131204924497283E-2</c:v>
                </c:pt>
                <c:pt idx="43">
                  <c:v>3.4690907432922871E-2</c:v>
                </c:pt>
                <c:pt idx="44">
                  <c:v>3.4286568512165397E-2</c:v>
                </c:pt>
                <c:pt idx="45">
                  <c:v>3.3915106425550477E-2</c:v>
                </c:pt>
                <c:pt idx="46">
                  <c:v>3.3573742809783404E-2</c:v>
                </c:pt>
                <c:pt idx="47">
                  <c:v>3.3259966446962635E-2</c:v>
                </c:pt>
                <c:pt idx="48">
                  <c:v>3.2971502139358448E-2</c:v>
                </c:pt>
                <c:pt idx="49">
                  <c:v>3.2706283881702852E-2</c:v>
                </c:pt>
                <c:pt idx="50">
                  <c:v>3.2462431664994726E-2</c:v>
                </c:pt>
                <c:pt idx="51">
                  <c:v>3.2238231358811598E-2</c:v>
                </c:pt>
                <c:pt idx="52">
                  <c:v>3.2032117211201139E-2</c:v>
                </c:pt>
                <c:pt idx="53">
                  <c:v>3.1842656580592078E-2</c:v>
                </c:pt>
                <c:pt idx="54">
                  <c:v>3.1668536576107881E-2</c:v>
                </c:pt>
                <c:pt idx="55">
                  <c:v>3.1508552333785404E-2</c:v>
                </c:pt>
                <c:pt idx="56">
                  <c:v>3.1361596698550653E-2</c:v>
                </c:pt>
                <c:pt idx="57">
                  <c:v>3.1226651117023205E-2</c:v>
                </c:pt>
                <c:pt idx="58">
                  <c:v>3.1102777575616272E-2</c:v>
                </c:pt>
                <c:pt idx="59">
                  <c:v>3.0989111443021928E-2</c:v>
                </c:pt>
                <c:pt idx="60">
                  <c:v>3.0884855096862049E-2</c:v>
                </c:pt>
                <c:pt idx="61">
                  <c:v>3.0789272231730353E-2</c:v>
                </c:pt>
                <c:pt idx="62">
                  <c:v>3.0701682760601853E-2</c:v>
                </c:pt>
                <c:pt idx="63">
                  <c:v>3.0621458234093121E-2</c:v>
                </c:pt>
                <c:pt idx="64">
                  <c:v>3.0548017712689758E-2</c:v>
                </c:pt>
                <c:pt idx="65">
                  <c:v>3.0480824036116998E-2</c:v>
                </c:pt>
                <c:pt idx="66">
                  <c:v>3.0419380441765159E-2</c:v>
                </c:pt>
                <c:pt idx="67">
                  <c:v>3.0363227490697749E-2</c:v>
                </c:pt>
                <c:pt idx="68">
                  <c:v>3.0311940265438844E-2</c:v>
                </c:pt>
                <c:pt idx="69">
                  <c:v>3.0265125808597977E-2</c:v>
                </c:pt>
                <c:pt idx="70">
                  <c:v>3.0222420775565046E-2</c:v>
                </c:pt>
                <c:pt idx="71">
                  <c:v>3.0183489278094233E-2</c:v>
                </c:pt>
                <c:pt idx="72">
                  <c:v>3.0148020898678476E-2</c:v>
                </c:pt>
                <c:pt idx="73">
                  <c:v>3.0115728858266119E-2</c:v>
                </c:pt>
                <c:pt idx="74">
                  <c:v>3.0086348322149559E-2</c:v>
                </c:pt>
                <c:pt idx="75">
                  <c:v>3.0059634830813382E-2</c:v>
                </c:pt>
                <c:pt idx="76">
                  <c:v>3.0035362844211582E-2</c:v>
                </c:pt>
                <c:pt idx="77">
                  <c:v>3.0013324389387253E-2</c:v>
                </c:pt>
                <c:pt idx="78">
                  <c:v>2.9993327802587112E-2</c:v>
                </c:pt>
                <c:pt idx="79">
                  <c:v>2.9975196558085573E-2</c:v>
                </c:pt>
                <c:pt idx="80">
                  <c:v>2.9958768176842943E-2</c:v>
                </c:pt>
                <c:pt idx="81">
                  <c:v>2.9943893208901996E-2</c:v>
                </c:pt>
                <c:pt idx="82">
                  <c:v>2.9930434284094021E-2</c:v>
                </c:pt>
                <c:pt idx="83">
                  <c:v>2.9918265226196533E-2</c:v>
                </c:pt>
                <c:pt idx="84">
                  <c:v>2.9907270226173451E-2</c:v>
                </c:pt>
                <c:pt idx="85">
                  <c:v>2.9897343070547523E-2</c:v>
                </c:pt>
                <c:pt idx="86">
                  <c:v>2.9888386421313598E-2</c:v>
                </c:pt>
                <c:pt idx="87">
                  <c:v>2.9880311144110414E-2</c:v>
                </c:pt>
                <c:pt idx="88">
                  <c:v>2.9873035681634713E-2</c:v>
                </c:pt>
                <c:pt idx="89">
                  <c:v>2.9866485469511626E-2</c:v>
                </c:pt>
                <c:pt idx="90">
                  <c:v>2.9860592392036173E-2</c:v>
                </c:pt>
                <c:pt idx="91">
                  <c:v>2.9855294275375577E-2</c:v>
                </c:pt>
                <c:pt idx="92">
                  <c:v>2.9850534415976904E-2</c:v>
                </c:pt>
                <c:pt idx="93">
                  <c:v>2.9846261142061761E-2</c:v>
                </c:pt>
                <c:pt idx="94">
                  <c:v>2.984242740621269E-2</c:v>
                </c:pt>
                <c:pt idx="95">
                  <c:v>2.9838990407167174E-2</c:v>
                </c:pt>
                <c:pt idx="96">
                  <c:v>2.9835911239036669E-2</c:v>
                </c:pt>
                <c:pt idx="97">
                  <c:v>2.9833154566261698E-2</c:v>
                </c:pt>
                <c:pt idx="98">
                  <c:v>2.9830688322700881E-2</c:v>
                </c:pt>
                <c:pt idx="99">
                  <c:v>2.9828483433333365E-2</c:v>
                </c:pt>
                <c:pt idx="100">
                  <c:v>2.9826513557131118E-2</c:v>
                </c:pt>
                <c:pt idx="101">
                  <c:v>2.9824754849730479E-2</c:v>
                </c:pt>
                <c:pt idx="102">
                  <c:v>2.9823185744602299E-2</c:v>
                </c:pt>
                <c:pt idx="103">
                  <c:v>2.9821786751486896E-2</c:v>
                </c:pt>
                <c:pt idx="104">
                  <c:v>2.9820540270924348E-2</c:v>
                </c:pt>
                <c:pt idx="105">
                  <c:v>2.9819430423772698E-2</c:v>
                </c:pt>
                <c:pt idx="106">
                  <c:v>2.981844289466648E-2</c:v>
                </c:pt>
                <c:pt idx="107">
                  <c:v>2.9817564788425774E-2</c:v>
                </c:pt>
                <c:pt idx="108">
                  <c:v>2.9816784498481706E-2</c:v>
                </c:pt>
                <c:pt idx="109">
                  <c:v>2.9816091586438193E-2</c:v>
                </c:pt>
                <c:pt idx="110">
                  <c:v>2.9815476671941534E-2</c:v>
                </c:pt>
                <c:pt idx="111">
                  <c:v>2.9814931332079537E-2</c:v>
                </c:pt>
                <c:pt idx="112">
                  <c:v>2.9814448009579678E-2</c:v>
                </c:pt>
                <c:pt idx="113">
                  <c:v>2.9814019929122075E-2</c:v>
                </c:pt>
                <c:pt idx="114">
                  <c:v>2.9813641021127022E-2</c:v>
                </c:pt>
                <c:pt idx="115">
                  <c:v>2.9813305852419231E-2</c:v>
                </c:pt>
                <c:pt idx="116">
                  <c:v>2.9813009563210899E-2</c:v>
                </c:pt>
                <c:pt idx="117">
                  <c:v>2.9812747809884438E-2</c:v>
                </c:pt>
                <c:pt idx="118">
                  <c:v>2.9812516713091718E-2</c:v>
                </c:pt>
                <c:pt idx="119">
                  <c:v>2.9812312810721584E-2</c:v>
                </c:pt>
                <c:pt idx="120">
                  <c:v>2.9812133015319802E-2</c:v>
                </c:pt>
                <c:pt idx="121">
                  <c:v>2.9811974575576675E-2</c:v>
                </c:pt>
                <c:pt idx="122">
                  <c:v>2.9811835041526406E-2</c:v>
                </c:pt>
                <c:pt idx="123">
                  <c:v>2.9811712233129943E-2</c:v>
                </c:pt>
                <c:pt idx="124">
                  <c:v>2.9811604211938399E-2</c:v>
                </c:pt>
                <c:pt idx="125">
                  <c:v>2.9811509255558387E-2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591-43D4-B7CA-366AEDB21CB0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Noctua F12'!$I$128:$I$251</c:f>
              <c:numCache>
                <c:formatCode>0.0000</c:formatCode>
                <c:ptCount val="124"/>
                <c:pt idx="0">
                  <c:v>0.35877764396737333</c:v>
                </c:pt>
                <c:pt idx="1">
                  <c:v>0.35811159115385316</c:v>
                </c:pt>
                <c:pt idx="2">
                  <c:v>0.35679983638851198</c:v>
                </c:pt>
                <c:pt idx="3">
                  <c:v>0.35505002183953865</c:v>
                </c:pt>
                <c:pt idx="4">
                  <c:v>0.32455748754859876</c:v>
                </c:pt>
                <c:pt idx="5">
                  <c:v>0.28529928505155033</c:v>
                </c:pt>
                <c:pt idx="6">
                  <c:v>0.24718728332217529</c:v>
                </c:pt>
                <c:pt idx="7">
                  <c:v>0.2136987672129943</c:v>
                </c:pt>
                <c:pt idx="8">
                  <c:v>0.18549908633049203</c:v>
                </c:pt>
                <c:pt idx="9">
                  <c:v>0.16215564051250755</c:v>
                </c:pt>
                <c:pt idx="10">
                  <c:v>0.14291909579569836</c:v>
                </c:pt>
                <c:pt idx="11">
                  <c:v>0.12703663839772533</c:v>
                </c:pt>
                <c:pt idx="12">
                  <c:v>0.1138559258276939</c:v>
                </c:pt>
                <c:pt idx="13">
                  <c:v>0.1028443432778216</c:v>
                </c:pt>
                <c:pt idx="14">
                  <c:v>9.3578104178153224E-2</c:v>
                </c:pt>
                <c:pt idx="15">
                  <c:v>8.5723377940210427E-2</c:v>
                </c:pt>
                <c:pt idx="16">
                  <c:v>7.9017691866820602E-2</c:v>
                </c:pt>
                <c:pt idx="17">
                  <c:v>7.325415888391186E-2</c:v>
                </c:pt>
                <c:pt idx="18">
                  <c:v>6.8268900827025955E-2</c:v>
                </c:pt>
                <c:pt idx="19">
                  <c:v>6.3931298380442592E-2</c:v>
                </c:pt>
                <c:pt idx="20">
                  <c:v>6.0136525767959526E-2</c:v>
                </c:pt>
                <c:pt idx="21">
                  <c:v>5.6799858364883452E-2</c:v>
                </c:pt>
                <c:pt idx="22">
                  <c:v>5.3852329844546312E-2</c:v>
                </c:pt>
                <c:pt idx="23">
                  <c:v>5.1237408130254437E-2</c:v>
                </c:pt>
                <c:pt idx="24">
                  <c:v>4.8908438816740916E-2</c:v>
                </c:pt>
                <c:pt idx="25">
                  <c:v>4.6826667542259073E-2</c:v>
                </c:pt>
                <c:pt idx="26">
                  <c:v>4.4959700648480302E-2</c:v>
                </c:pt>
                <c:pt idx="27">
                  <c:v>4.3280299244909518E-2</c:v>
                </c:pt>
                <c:pt idx="28">
                  <c:v>4.1765428311461357E-2</c:v>
                </c:pt>
                <c:pt idx="29">
                  <c:v>4.0395502065393073E-2</c:v>
                </c:pt>
                <c:pt idx="30">
                  <c:v>3.915378130114229E-2</c:v>
                </c:pt>
                <c:pt idx="31">
                  <c:v>3.8025889144068105E-2</c:v>
                </c:pt>
                <c:pt idx="32">
                  <c:v>3.6999419643762695E-2</c:v>
                </c:pt>
                <c:pt idx="33">
                  <c:v>3.6063619601304595E-2</c:v>
                </c:pt>
                <c:pt idx="34">
                  <c:v>3.5209128510135003E-2</c:v>
                </c:pt>
                <c:pt idx="35">
                  <c:v>3.442776487963408E-2</c:v>
                </c:pt>
                <c:pt idx="36">
                  <c:v>3.3712349786404597E-2</c:v>
                </c:pt>
                <c:pt idx="37">
                  <c:v>3.3056560467267834E-2</c:v>
                </c:pt>
                <c:pt idx="38">
                  <c:v>3.2454808281702448E-2</c:v>
                </c:pt>
                <c:pt idx="39">
                  <c:v>3.1902136541777329E-2</c:v>
                </c:pt>
                <c:pt idx="40">
                  <c:v>3.1394134617490112E-2</c:v>
                </c:pt>
                <c:pt idx="41">
                  <c:v>3.0926865436636839E-2</c:v>
                </c:pt>
                <c:pt idx="42">
                  <c:v>3.0496804057221605E-2</c:v>
                </c:pt>
                <c:pt idx="43">
                  <c:v>3.0100785431856143E-2</c:v>
                </c:pt>
                <c:pt idx="44">
                  <c:v>2.9735959834022493E-2</c:v>
                </c:pt>
                <c:pt idx="45">
                  <c:v>3.0100785431856143E-2</c:v>
                </c:pt>
                <c:pt idx="46">
                  <c:v>2.9089841829007562E-2</c:v>
                </c:pt>
                <c:pt idx="47">
                  <c:v>2.8804109187884001E-2</c:v>
                </c:pt>
                <c:pt idx="48">
                  <c:v>2.8540636465624294E-2</c:v>
                </c:pt>
                <c:pt idx="49">
                  <c:v>2.8297673950086002E-2</c:v>
                </c:pt>
                <c:pt idx="50">
                  <c:v>2.8073624148930561E-2</c:v>
                </c:pt>
                <c:pt idx="51">
                  <c:v>2.7867025779383405E-2</c:v>
                </c:pt>
                <c:pt idx="52">
                  <c:v>2.7676539781162482E-2</c:v>
                </c:pt>
                <c:pt idx="53">
                  <c:v>2.7500937065002364E-2</c:v>
                </c:pt>
                <c:pt idx="54">
                  <c:v>2.7339087753664941E-2</c:v>
                </c:pt>
                <c:pt idx="55">
                  <c:v>2.7189951709300293E-2</c:v>
                </c:pt>
                <c:pt idx="56">
                  <c:v>2.7052570171877479E-2</c:v>
                </c:pt>
                <c:pt idx="57">
                  <c:v>2.6926058359246767E-2</c:v>
                </c:pt>
                <c:pt idx="58">
                  <c:v>2.680959890111238E-2</c:v>
                </c:pt>
                <c:pt idx="59">
                  <c:v>2.6702435997507021E-2</c:v>
                </c:pt>
                <c:pt idx="60">
                  <c:v>2.6603870207850253E-2</c:v>
                </c:pt>
                <c:pt idx="61">
                  <c:v>2.6513253789817736E-2</c:v>
                </c:pt>
                <c:pt idx="62">
                  <c:v>2.6429986518435714E-2</c:v>
                </c:pt>
                <c:pt idx="63">
                  <c:v>2.6353511925362259E-2</c:v>
                </c:pt>
                <c:pt idx="64">
                  <c:v>2.6283313906487131E-2</c:v>
                </c:pt>
                <c:pt idx="65">
                  <c:v>2.6218913652988358E-2</c:v>
                </c:pt>
                <c:pt idx="66">
                  <c:v>2.6159866867007515E-2</c:v>
                </c:pt>
                <c:pt idx="67">
                  <c:v>2.6105761228292335E-2</c:v>
                </c:pt>
                <c:pt idx="68">
                  <c:v>2.6056214082629769E-2</c:v>
                </c:pt>
                <c:pt idx="69">
                  <c:v>2.6010870326757543E-2</c:v>
                </c:pt>
                <c:pt idx="70">
                  <c:v>2.5969400467784169E-2</c:v>
                </c:pt>
                <c:pt idx="71">
                  <c:v>2.5931498838038879E-2</c:v>
                </c:pt>
                <c:pt idx="72">
                  <c:v>2.5896881948776318E-2</c:v>
                </c:pt>
                <c:pt idx="73">
                  <c:v>2.5865286968328124E-2</c:v>
                </c:pt>
                <c:pt idx="74">
                  <c:v>2.5836470312169364E-2</c:v>
                </c:pt>
                <c:pt idx="75">
                  <c:v>2.5810206333991021E-2</c:v>
                </c:pt>
                <c:pt idx="76">
                  <c:v>2.5786286108272667E-2</c:v>
                </c:pt>
                <c:pt idx="77">
                  <c:v>2.5764516296061527E-2</c:v>
                </c:pt>
                <c:pt idx="78">
                  <c:v>2.5744718086709247E-2</c:v>
                </c:pt>
                <c:pt idx="79">
                  <c:v>2.5726726209218093E-2</c:v>
                </c:pt>
                <c:pt idx="80">
                  <c:v>2.571038800762256E-2</c:v>
                </c:pt>
                <c:pt idx="81">
                  <c:v>2.5695562575496995E-2</c:v>
                </c:pt>
                <c:pt idx="82">
                  <c:v>2.5682119945249503E-2</c:v>
                </c:pt>
                <c:pt idx="83">
                  <c:v>2.5669940328349856E-2</c:v>
                </c:pt>
                <c:pt idx="84">
                  <c:v>2.5658913403055233E-2</c:v>
                </c:pt>
                <c:pt idx="85">
                  <c:v>2.5648937646552936E-2</c:v>
                </c:pt>
                <c:pt idx="86">
                  <c:v>2.5639919708741618E-2</c:v>
                </c:pt>
                <c:pt idx="87">
                  <c:v>2.5631773825130502E-2</c:v>
                </c:pt>
                <c:pt idx="88">
                  <c:v>2.5624421266555453E-2</c:v>
                </c:pt>
                <c:pt idx="89">
                  <c:v>2.5617789823598008E-2</c:v>
                </c:pt>
                <c:pt idx="90">
                  <c:v>2.5611813323753459E-2</c:v>
                </c:pt>
                <c:pt idx="91">
                  <c:v>2.5606431179531139E-2</c:v>
                </c:pt>
                <c:pt idx="92">
                  <c:v>2.5601587965788188E-2</c:v>
                </c:pt>
                <c:pt idx="93">
                  <c:v>2.559723302470053E-2</c:v>
                </c:pt>
                <c:pt idx="94">
                  <c:v>2.5593320096864158E-2</c:v>
                </c:pt>
                <c:pt idx="95">
                  <c:v>2.558980697709895E-2</c:v>
                </c:pt>
                <c:pt idx="96">
                  <c:v>2.5586655193597502E-2</c:v>
                </c:pt>
                <c:pt idx="97">
                  <c:v>2.5583829709125299E-2</c:v>
                </c:pt>
                <c:pt idx="98">
                  <c:v>2.5581298643036536E-2</c:v>
                </c:pt>
                <c:pt idx="99">
                  <c:v>2.5579033012923958E-2</c:v>
                </c:pt>
                <c:pt idx="100">
                  <c:v>2.557700649477149E-2</c:v>
                </c:pt>
                <c:pt idx="101">
                  <c:v>2.5575195200526427E-2</c:v>
                </c:pt>
                <c:pt idx="102">
                  <c:v>2.5573577472053598E-2</c:v>
                </c:pt>
                <c:pt idx="103">
                  <c:v>2.5572133690478324E-2</c:v>
                </c:pt>
                <c:pt idx="104">
                  <c:v>2.5570846099967778E-2</c:v>
                </c:pt>
                <c:pt idx="105">
                  <c:v>2.5569698645042094E-2</c:v>
                </c:pt>
                <c:pt idx="106">
                  <c:v>2.5568676820547729E-2</c:v>
                </c:pt>
                <c:pt idx="107">
                  <c:v>2.5567767533465482E-2</c:v>
                </c:pt>
                <c:pt idx="108">
                  <c:v>2.5566958975765101E-2</c:v>
                </c:pt>
                <c:pt idx="109">
                  <c:v>2.5566240507556855E-2</c:v>
                </c:pt>
                <c:pt idx="110">
                  <c:v>2.5565602549828464E-2</c:v>
                </c:pt>
                <c:pt idx="111">
                  <c:v>2.5565036486092627E-2</c:v>
                </c:pt>
                <c:pt idx="112">
                  <c:v>2.5564534572306827E-2</c:v>
                </c:pt>
                <c:pt idx="113">
                  <c:v>2.5564089854462117E-2</c:v>
                </c:pt>
                <c:pt idx="114">
                  <c:v>2.5563696093272161E-2</c:v>
                </c:pt>
                <c:pt idx="115">
                  <c:v>2.5563347695426987E-2</c:v>
                </c:pt>
                <c:pt idx="116">
                  <c:v>2.5563039650908139E-2</c:v>
                </c:pt>
                <c:pt idx="117">
                  <c:v>2.5562767475893262E-2</c:v>
                </c:pt>
                <c:pt idx="118">
                  <c:v>2.5562527160807768E-2</c:v>
                </c:pt>
                <c:pt idx="119">
                  <c:v>2.5562315123110444E-2</c:v>
                </c:pt>
                <c:pt idx="120">
                  <c:v>2.5562128164427045E-2</c:v>
                </c:pt>
                <c:pt idx="121">
                  <c:v>2.5561963431672489E-2</c:v>
                </c:pt>
                <c:pt idx="122">
                  <c:v>2.5561818381827337E-2</c:v>
                </c:pt>
                <c:pt idx="123">
                  <c:v>2.5561690750057976E-2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591-43D4-B7CA-366AEDB21CB0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Noctua F12'!$L$131:$L$251</c:f>
              <c:numCache>
                <c:formatCode>0.0000</c:formatCode>
                <c:ptCount val="121"/>
                <c:pt idx="0">
                  <c:v>0.32987996961975341</c:v>
                </c:pt>
                <c:pt idx="1">
                  <c:v>0.31147215587770877</c:v>
                </c:pt>
                <c:pt idx="2">
                  <c:v>0.27988752097818481</c:v>
                </c:pt>
                <c:pt idx="3">
                  <c:v>0.24619359908364652</c:v>
                </c:pt>
                <c:pt idx="4">
                  <c:v>0.21491720556085481</c:v>
                </c:pt>
                <c:pt idx="5">
                  <c:v>0.18762746660837892</c:v>
                </c:pt>
                <c:pt idx="6">
                  <c:v>0.16449128054261297</c:v>
                </c:pt>
                <c:pt idx="7">
                  <c:v>0.14511151183003812</c:v>
                </c:pt>
                <c:pt idx="8">
                  <c:v>0.12892911595152381</c:v>
                </c:pt>
                <c:pt idx="9">
                  <c:v>0.11539365020449051</c:v>
                </c:pt>
                <c:pt idx="10">
                  <c:v>0.10402367675205819</c:v>
                </c:pt>
                <c:pt idx="11">
                  <c:v>9.4419371565968191E-2</c:v>
                </c:pt>
                <c:pt idx="12">
                  <c:v>8.625660074023965E-2</c:v>
                </c:pt>
                <c:pt idx="13">
                  <c:v>7.9275323226764408E-2</c:v>
                </c:pt>
                <c:pt idx="14">
                  <c:v>7.3267558498524205E-2</c:v>
                </c:pt>
                <c:pt idx="15">
                  <c:v>6.8066782914351531E-2</c:v>
                </c:pt>
                <c:pt idx="16">
                  <c:v>6.3539200627204501E-2</c:v>
                </c:pt>
                <c:pt idx="17">
                  <c:v>5.95767883754037E-2</c:v>
                </c:pt>
                <c:pt idx="18">
                  <c:v>5.6091840980875669E-2</c:v>
                </c:pt>
                <c:pt idx="19">
                  <c:v>5.3012723303200379E-2</c:v>
                </c:pt>
                <c:pt idx="20">
                  <c:v>5.0280567756466346E-2</c:v>
                </c:pt>
                <c:pt idx="21">
                  <c:v>4.7846703673384783E-2</c:v>
                </c:pt>
                <c:pt idx="22">
                  <c:v>4.5670650061403972E-2</c:v>
                </c:pt>
                <c:pt idx="23">
                  <c:v>4.371854157094545E-2</c:v>
                </c:pt>
                <c:pt idx="24">
                  <c:v>4.1961888058250817E-2</c:v>
                </c:pt>
                <c:pt idx="25">
                  <c:v>4.0376591822587599E-2</c:v>
                </c:pt>
                <c:pt idx="26">
                  <c:v>3.8942164690793223E-2</c:v>
                </c:pt>
                <c:pt idx="27">
                  <c:v>3.7641100831570497E-2</c:v>
                </c:pt>
                <c:pt idx="28">
                  <c:v>3.6458371538851432E-2</c:v>
                </c:pt>
                <c:pt idx="29">
                  <c:v>3.5381016047199412E-2</c:v>
                </c:pt>
                <c:pt idx="30">
                  <c:v>3.4397808362902571E-2</c:v>
                </c:pt>
                <c:pt idx="31">
                  <c:v>3.3498984588529263E-2</c:v>
                </c:pt>
                <c:pt idx="32">
                  <c:v>3.2676018643034363E-2</c:v>
                </c:pt>
                <c:pt idx="33">
                  <c:v>3.1921436899980594E-2</c:v>
                </c:pt>
                <c:pt idx="34">
                  <c:v>3.1228664281106058E-2</c:v>
                </c:pt>
                <c:pt idx="35">
                  <c:v>3.0591895898854974E-2</c:v>
                </c:pt>
                <c:pt idx="36">
                  <c:v>3.0005989549765542E-2</c:v>
                </c:pt>
                <c:pt idx="37">
                  <c:v>2.9466375303261384E-2</c:v>
                </c:pt>
                <c:pt idx="38">
                  <c:v>2.896897916943315E-2</c:v>
                </c:pt>
                <c:pt idx="39">
                  <c:v>2.8510158411612755E-2</c:v>
                </c:pt>
                <c:pt idx="40">
                  <c:v>2.8086646530398898E-2</c:v>
                </c:pt>
                <c:pt idx="41">
                  <c:v>2.769550631228964E-2</c:v>
                </c:pt>
                <c:pt idx="42">
                  <c:v>2.7334089628862558E-2</c:v>
                </c:pt>
                <c:pt idx="43">
                  <c:v>2.7000002907381988E-2</c:v>
                </c:pt>
                <c:pt idx="44">
                  <c:v>2.6691077383049398E-2</c:v>
                </c:pt>
                <c:pt idx="45">
                  <c:v>2.6405343396342942E-2</c:v>
                </c:pt>
                <c:pt idx="46">
                  <c:v>2.614100812340827E-2</c:v>
                </c:pt>
                <c:pt idx="47">
                  <c:v>2.589643622905078E-2</c:v>
                </c:pt>
                <c:pt idx="48">
                  <c:v>2.567013301508371E-2</c:v>
                </c:pt>
                <c:pt idx="49">
                  <c:v>2.5460729705191622E-2</c:v>
                </c:pt>
                <c:pt idx="50">
                  <c:v>2.526697056391632E-2</c:v>
                </c:pt>
                <c:pt idx="51">
                  <c:v>2.5087701594121142E-2</c:v>
                </c:pt>
                <c:pt idx="52">
                  <c:v>2.4921860596142414E-2</c:v>
                </c:pt>
                <c:pt idx="53">
                  <c:v>2.4768468404241396E-2</c:v>
                </c:pt>
                <c:pt idx="54">
                  <c:v>2.4626621143087037E-2</c:v>
                </c:pt>
                <c:pt idx="55">
                  <c:v>2.4495483369768735E-2</c:v>
                </c:pt>
                <c:pt idx="56">
                  <c:v>2.4374281986019271E-2</c:v>
                </c:pt>
                <c:pt idx="57">
                  <c:v>2.4262300821537703E-2</c:v>
                </c:pt>
                <c:pt idx="58">
                  <c:v>2.4158875803044492E-2</c:v>
                </c:pt>
                <c:pt idx="59">
                  <c:v>2.4063390635387281E-2</c:v>
                </c:pt>
                <c:pt idx="60">
                  <c:v>2.3975272930982727E-2</c:v>
                </c:pt>
                <c:pt idx="61">
                  <c:v>2.3893990732405383E-2</c:v>
                </c:pt>
                <c:pt idx="62">
                  <c:v>2.3819049380246982E-2</c:v>
                </c:pt>
                <c:pt idx="63">
                  <c:v>2.3749988684657507E-2</c:v>
                </c:pt>
                <c:pt idx="64">
                  <c:v>2.3686380364400416E-2</c:v>
                </c:pt>
                <c:pt idx="65">
                  <c:v>2.3627825721937716E-2</c:v>
                </c:pt>
                <c:pt idx="66">
                  <c:v>2.3573953527115526E-2</c:v>
                </c:pt>
                <c:pt idx="67">
                  <c:v>2.3524418085537943E-2</c:v>
                </c:pt>
                <c:pt idx="68">
                  <c:v>2.3478897470772052E-2</c:v>
                </c:pt>
                <c:pt idx="69">
                  <c:v>2.3437091902185035E-2</c:v>
                </c:pt>
                <c:pt idx="70">
                  <c:v>2.3398722252528315E-2</c:v>
                </c:pt>
                <c:pt idx="71">
                  <c:v>2.3363528671400659E-2</c:v>
                </c:pt>
                <c:pt idx="72">
                  <c:v>2.3331269312480071E-2</c:v>
                </c:pt>
                <c:pt idx="73">
                  <c:v>2.3301719153947451E-2</c:v>
                </c:pt>
                <c:pt idx="74">
                  <c:v>2.3274668902861419E-2</c:v>
                </c:pt>
                <c:pt idx="75">
                  <c:v>2.3249923975408052E-2</c:v>
                </c:pt>
                <c:pt idx="76">
                  <c:v>2.3227303545963574E-2</c:v>
                </c:pt>
                <c:pt idx="77">
                  <c:v>2.3206639658789691E-2</c:v>
                </c:pt>
                <c:pt idx="78">
                  <c:v>2.3187776396947669E-2</c:v>
                </c:pt>
                <c:pt idx="79">
                  <c:v>2.3170569103681815E-2</c:v>
                </c:pt>
                <c:pt idx="80">
                  <c:v>2.3154883652098401E-2</c:v>
                </c:pt>
                <c:pt idx="81">
                  <c:v>2.3140595759463527E-2</c:v>
                </c:pt>
                <c:pt idx="82">
                  <c:v>2.312759034287222E-2</c:v>
                </c:pt>
                <c:pt idx="83">
                  <c:v>2.3115760913410374E-2</c:v>
                </c:pt>
                <c:pt idx="84">
                  <c:v>2.3105009006248105E-2</c:v>
                </c:pt>
                <c:pt idx="85">
                  <c:v>2.3095243644374777E-2</c:v>
                </c:pt>
                <c:pt idx="86">
                  <c:v>2.3086380833918462E-2</c:v>
                </c:pt>
                <c:pt idx="87">
                  <c:v>2.3078343089190843E-2</c:v>
                </c:pt>
                <c:pt idx="88">
                  <c:v>2.3071058985768E-2</c:v>
                </c:pt>
                <c:pt idx="89">
                  <c:v>2.3064462740061492E-2</c:v>
                </c:pt>
                <c:pt idx="90">
                  <c:v>2.3058493813957189E-2</c:v>
                </c:pt>
                <c:pt idx="91">
                  <c:v>2.3053096543203921E-2</c:v>
                </c:pt>
                <c:pt idx="92">
                  <c:v>2.3048219788323693E-2</c:v>
                </c:pt>
                <c:pt idx="93">
                  <c:v>2.3043816606891959E-2</c:v>
                </c:pt>
                <c:pt idx="94">
                  <c:v>2.3039843946102711E-2</c:v>
                </c:pt>
                <c:pt idx="95">
                  <c:v>2.3036262354590692E-2</c:v>
                </c:pt>
                <c:pt idx="96">
                  <c:v>2.3033035712533394E-2</c:v>
                </c:pt>
                <c:pt idx="97">
                  <c:v>2.3030130979100234E-2</c:v>
                </c:pt>
                <c:pt idx="98">
                  <c:v>2.3027517956356339E-2</c:v>
                </c:pt>
                <c:pt idx="99">
                  <c:v>2.3025169068764725E-2</c:v>
                </c:pt>
                <c:pt idx="100">
                  <c:v>2.3023059157464377E-2</c:v>
                </c:pt>
                <c:pt idx="101">
                  <c:v>2.3021165288532919E-2</c:v>
                </c:pt>
                <c:pt idx="102">
                  <c:v>2.3019466574472517E-2</c:v>
                </c:pt>
                <c:pt idx="103">
                  <c:v>2.3017944008185885E-2</c:v>
                </c:pt>
                <c:pt idx="104">
                  <c:v>2.3016580308736996E-2</c:v>
                </c:pt>
                <c:pt idx="105">
                  <c:v>2.3015359778217847E-2</c:v>
                </c:pt>
                <c:pt idx="106">
                  <c:v>2.3014268169069027E-2</c:v>
                </c:pt>
                <c:pt idx="107">
                  <c:v>2.3013292561227722E-2</c:v>
                </c:pt>
                <c:pt idx="108">
                  <c:v>2.3012421248502613E-2</c:v>
                </c:pt>
                <c:pt idx="109">
                  <c:v>2.3011643633600237E-2</c:v>
                </c:pt>
                <c:pt idx="110">
                  <c:v>2.3010950131252764E-2</c:v>
                </c:pt>
                <c:pt idx="111">
                  <c:v>2.3010332078921815E-2</c:v>
                </c:pt>
                <c:pt idx="112">
                  <c:v>2.3009781654577528E-2</c:v>
                </c:pt>
                <c:pt idx="113">
                  <c:v>2.3009291801076359E-2</c:v>
                </c:pt>
                <c:pt idx="114">
                  <c:v>2.300885615668476E-2</c:v>
                </c:pt>
                <c:pt idx="115">
                  <c:v>2.3008468991319416E-2</c:v>
                </c:pt>
                <c:pt idx="116">
                  <c:v>2.3008125148097545E-2</c:v>
                </c:pt>
                <c:pt idx="117">
                  <c:v>2.3007819989813012E-2</c:v>
                </c:pt>
                <c:pt idx="118">
                  <c:v>2.3007549349975998E-2</c:v>
                </c:pt>
                <c:pt idx="119">
                  <c:v>2.3007309488074838E-2</c:v>
                </c:pt>
                <c:pt idx="120">
                  <c:v>2.3007097048739239E-2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591-43D4-B7CA-366AEDB21CB0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Noctua F12'!$N$131:$N$251</c:f>
              <c:numCache>
                <c:formatCode>0.0000</c:formatCode>
                <c:ptCount val="121"/>
                <c:pt idx="0">
                  <c:v>0.31189439062815277</c:v>
                </c:pt>
                <c:pt idx="1">
                  <c:v>0.29594737365498286</c:v>
                </c:pt>
                <c:pt idx="2">
                  <c:v>0.26795613910875116</c:v>
                </c:pt>
                <c:pt idx="3">
                  <c:v>0.23746732372908072</c:v>
                </c:pt>
                <c:pt idx="4">
                  <c:v>0.20864073664682412</c:v>
                </c:pt>
                <c:pt idx="5">
                  <c:v>0.18309449203606759</c:v>
                </c:pt>
                <c:pt idx="6">
                  <c:v>0.16115724444371821</c:v>
                </c:pt>
                <c:pt idx="7">
                  <c:v>0.14258897666742279</c:v>
                </c:pt>
                <c:pt idx="8">
                  <c:v>0.12695208601038843</c:v>
                </c:pt>
                <c:pt idx="9">
                  <c:v>0.11378207443024327</c:v>
                </c:pt>
                <c:pt idx="10">
                  <c:v>0.10265605201490512</c:v>
                </c:pt>
                <c:pt idx="11">
                  <c:v>9.3213479782026321E-2</c:v>
                </c:pt>
                <c:pt idx="12">
                  <c:v>8.5156493654724552E-2</c:v>
                </c:pt>
                <c:pt idx="13">
                  <c:v>7.8242668275558078E-2</c:v>
                </c:pt>
                <c:pt idx="14">
                  <c:v>7.2275907315516849E-2</c:v>
                </c:pt>
                <c:pt idx="15">
                  <c:v>6.7097766107261231E-2</c:v>
                </c:pt>
                <c:pt idx="16">
                  <c:v>6.2579986390787573E-2</c:v>
                </c:pt>
                <c:pt idx="17">
                  <c:v>5.8618372003684735E-2</c:v>
                </c:pt>
                <c:pt idx="18">
                  <c:v>5.5127883746838087E-2</c:v>
                </c:pt>
                <c:pt idx="19">
                  <c:v>5.2038757347177507E-2</c:v>
                </c:pt>
                <c:pt idx="20">
                  <c:v>4.9293446934460014E-2</c:v>
                </c:pt>
                <c:pt idx="21">
                  <c:v>4.6844221188521891E-2</c:v>
                </c:pt>
                <c:pt idx="22">
                  <c:v>4.4651270215458179E-2</c:v>
                </c:pt>
                <c:pt idx="23">
                  <c:v>4.2681210292396812E-2</c:v>
                </c:pt>
                <c:pt idx="24">
                  <c:v>4.0905898269575421E-2</c:v>
                </c:pt>
                <c:pt idx="25">
                  <c:v>3.9301487287396741E-2</c:v>
                </c:pt>
                <c:pt idx="26">
                  <c:v>3.7847671061465332E-2</c:v>
                </c:pt>
                <c:pt idx="27">
                  <c:v>3.6527076054293027E-2</c:v>
                </c:pt>
                <c:pt idx="28">
                  <c:v>3.5324770118023339E-2</c:v>
                </c:pt>
                <c:pt idx="29">
                  <c:v>3.4227863285288346E-2</c:v>
                </c:pt>
                <c:pt idx="30">
                  <c:v>3.3225181812137849E-2</c:v>
                </c:pt>
                <c:pt idx="31">
                  <c:v>3.2307000734537412E-2</c:v>
                </c:pt>
                <c:pt idx="32">
                  <c:v>3.1464823392961826E-2</c:v>
                </c:pt>
                <c:pt idx="33">
                  <c:v>3.0691198839875332E-2</c:v>
                </c:pt>
                <c:pt idx="34">
                  <c:v>2.9979569947717642E-2</c:v>
                </c:pt>
                <c:pt idx="35">
                  <c:v>2.9324146512765093E-2</c:v>
                </c:pt>
                <c:pt idx="36">
                  <c:v>2.8719798802829762E-2</c:v>
                </c:pt>
                <c:pt idx="37">
                  <c:v>2.8161967899728756E-2</c:v>
                </c:pt>
                <c:pt idx="38">
                  <c:v>2.7646589898033491E-2</c:v>
                </c:pt>
                <c:pt idx="39">
                  <c:v>2.7170031583293688E-2</c:v>
                </c:pt>
                <c:pt idx="40">
                  <c:v>2.6729035658893421E-2</c:v>
                </c:pt>
                <c:pt idx="41">
                  <c:v>2.6320673946333344E-2</c:v>
                </c:pt>
                <c:pt idx="42">
                  <c:v>2.5942307268559759E-2</c:v>
                </c:pt>
                <c:pt idx="43">
                  <c:v>2.5591550955039101E-2</c:v>
                </c:pt>
                <c:pt idx="44">
                  <c:v>2.5266245092277931E-2</c:v>
                </c:pt>
                <c:pt idx="45">
                  <c:v>2.4964428793495332E-2</c:v>
                </c:pt>
                <c:pt idx="46">
                  <c:v>2.4684317883263644E-2</c:v>
                </c:pt>
                <c:pt idx="47">
                  <c:v>2.4424285492713197E-2</c:v>
                </c:pt>
                <c:pt idx="48">
                  <c:v>2.4182845142734982E-2</c:v>
                </c:pt>
                <c:pt idx="49">
                  <c:v>2.3958635959980684E-2</c:v>
                </c:pt>
                <c:pt idx="50">
                  <c:v>2.3750409726109586E-2</c:v>
                </c:pt>
                <c:pt idx="51">
                  <c:v>2.3557019506861718E-2</c:v>
                </c:pt>
                <c:pt idx="52">
                  <c:v>2.337740964590548E-2</c:v>
                </c:pt>
                <c:pt idx="53">
                  <c:v>2.3210606940425503E-2</c:v>
                </c:pt>
                <c:pt idx="54">
                  <c:v>2.3055712842222843E-2</c:v>
                </c:pt>
                <c:pt idx="55">
                  <c:v>2.2911896550611661E-2</c:v>
                </c:pt>
                <c:pt idx="56">
                  <c:v>2.2778388882364151E-2</c:v>
                </c:pt>
                <c:pt idx="57">
                  <c:v>2.2654476819982828E-2</c:v>
                </c:pt>
                <c:pt idx="58">
                  <c:v>2.2539498653165499E-2</c:v>
                </c:pt>
                <c:pt idx="59">
                  <c:v>2.2432839639877716E-2</c:v>
                </c:pt>
                <c:pt idx="60">
                  <c:v>2.2333928123294381E-2</c:v>
                </c:pt>
                <c:pt idx="61">
                  <c:v>2.2242232049292199E-2</c:v>
                </c:pt>
                <c:pt idx="62">
                  <c:v>2.2157255836393289E-2</c:v>
                </c:pt>
                <c:pt idx="63">
                  <c:v>2.2078537556266781E-2</c:v>
                </c:pt>
                <c:pt idx="64">
                  <c:v>2.2005646388244968E-2</c:v>
                </c:pt>
                <c:pt idx="65">
                  <c:v>2.1938180315933541E-2</c:v>
                </c:pt>
                <c:pt idx="66">
                  <c:v>2.1875764037999585E-2</c:v>
                </c:pt>
                <c:pt idx="67">
                  <c:v>2.1818047068697981E-2</c:v>
                </c:pt>
                <c:pt idx="68">
                  <c:v>2.1764702006720826E-2</c:v>
                </c:pt>
                <c:pt idx="69">
                  <c:v>2.1715422953591176E-2</c:v>
                </c:pt>
                <c:pt idx="70">
                  <c:v>2.166992406512425E-2</c:v>
                </c:pt>
                <c:pt idx="71">
                  <c:v>2.1627938221492088E-2</c:v>
                </c:pt>
                <c:pt idx="72">
                  <c:v>2.158921580319054E-2</c:v>
                </c:pt>
                <c:pt idx="73">
                  <c:v>2.155352356175215E-2</c:v>
                </c:pt>
                <c:pt idx="74">
                  <c:v>2.1520643575403932E-2</c:v>
                </c:pt>
                <c:pt idx="75">
                  <c:v>2.1490372281058417E-2</c:v>
                </c:pt>
                <c:pt idx="76">
                  <c:v>2.1462519575070588E-2</c:v>
                </c:pt>
                <c:pt idx="77">
                  <c:v>2.1436907976110024E-2</c:v>
                </c:pt>
                <c:pt idx="78">
                  <c:v>2.1413371844302097E-2</c:v>
                </c:pt>
                <c:pt idx="79">
                  <c:v>2.1391756651497673E-2</c:v>
                </c:pt>
                <c:pt idx="80">
                  <c:v>2.1371918298149384E-2</c:v>
                </c:pt>
                <c:pt idx="81">
                  <c:v>2.1353722472813894E-2</c:v>
                </c:pt>
                <c:pt idx="82">
                  <c:v>2.1337044050773024E-2</c:v>
                </c:pt>
                <c:pt idx="83">
                  <c:v>2.1321766528680088E-2</c:v>
                </c:pt>
                <c:pt idx="84">
                  <c:v>2.1307781492497929E-2</c:v>
                </c:pt>
                <c:pt idx="85">
                  <c:v>2.1294988116308582E-2</c:v>
                </c:pt>
                <c:pt idx="86">
                  <c:v>2.1283292689846686E-2</c:v>
                </c:pt>
                <c:pt idx="87">
                  <c:v>2.1272608172844418E-2</c:v>
                </c:pt>
                <c:pt idx="88">
                  <c:v>2.1262853774479628E-2</c:v>
                </c:pt>
                <c:pt idx="89">
                  <c:v>2.1253954556394682E-2</c:v>
                </c:pt>
                <c:pt idx="90">
                  <c:v>2.1245841057904873E-2</c:v>
                </c:pt>
                <c:pt idx="91">
                  <c:v>2.1238448942145431E-2</c:v>
                </c:pt>
                <c:pt idx="92">
                  <c:v>2.1231718662017812E-2</c:v>
                </c:pt>
                <c:pt idx="93">
                  <c:v>2.1225595144891519E-2</c:v>
                </c:pt>
                <c:pt idx="94">
                  <c:v>2.1220027495099738E-2</c:v>
                </c:pt>
                <c:pt idx="95">
                  <c:v>2.1214968713337296E-2</c:v>
                </c:pt>
                <c:pt idx="96">
                  <c:v>2.1210375432129561E-2</c:v>
                </c:pt>
                <c:pt idx="97">
                  <c:v>2.120620766659272E-2</c:v>
                </c:pt>
                <c:pt idx="98">
                  <c:v>2.1202428579750555E-2</c:v>
                </c:pt>
                <c:pt idx="99">
                  <c:v>2.11990042617115E-2</c:v>
                </c:pt>
                <c:pt idx="100">
                  <c:v>2.1195903522043629E-2</c:v>
                </c:pt>
                <c:pt idx="101">
                  <c:v>2.1193097694715144E-2</c:v>
                </c:pt>
                <c:pt idx="102">
                  <c:v>2.119056045499438E-2</c:v>
                </c:pt>
                <c:pt idx="103">
                  <c:v>2.1188267647727375E-2</c:v>
                </c:pt>
                <c:pt idx="104">
                  <c:v>2.1186197126432989E-2</c:v>
                </c:pt>
                <c:pt idx="105">
                  <c:v>2.118432860267579E-2</c:v>
                </c:pt>
                <c:pt idx="106">
                  <c:v>2.1182643505195924E-2</c:v>
                </c:pt>
                <c:pt idx="107">
                  <c:v>2.1181124848293372E-2</c:v>
                </c:pt>
                <c:pt idx="108">
                  <c:v>2.1179757108981293E-2</c:v>
                </c:pt>
                <c:pt idx="109">
                  <c:v>2.1178526112440057E-2</c:v>
                </c:pt>
                <c:pt idx="110">
                  <c:v>2.1177418925320095E-2</c:v>
                </c:pt>
                <c:pt idx="111">
                  <c:v>2.1176423756457854E-2</c:v>
                </c:pt>
                <c:pt idx="112">
                  <c:v>2.1175529864585287E-2</c:v>
                </c:pt>
                <c:pt idx="113">
                  <c:v>2.1174727472629076E-2</c:v>
                </c:pt>
                <c:pt idx="114">
                  <c:v>2.1174007688211746E-2</c:v>
                </c:pt>
                <c:pt idx="115">
                  <c:v>2.1173362429982273E-2</c:v>
                </c:pt>
                <c:pt idx="116">
                  <c:v>2.117278435941955E-2</c:v>
                </c:pt>
                <c:pt idx="117">
                  <c:v>2.1172266817767349E-2</c:v>
                </c:pt>
                <c:pt idx="118">
                  <c:v>2.1171803767774774E-2</c:v>
                </c:pt>
                <c:pt idx="119">
                  <c:v>2.1171389739931195E-2</c:v>
                </c:pt>
                <c:pt idx="120">
                  <c:v>2.117101978289964E-2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591-43D4-B7CA-366AEDB21CB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6059376"/>
        <c:axId val="6397407"/>
      </c:scatterChart>
      <c:valAx>
        <c:axId val="2096059376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97407"/>
        <c:crosses val="autoZero"/>
        <c:crossBetween val="midCat"/>
        <c:majorUnit val="50"/>
      </c:valAx>
      <c:valAx>
        <c:axId val="6397407"/>
        <c:scaling>
          <c:orientation val="minMax"/>
          <c:max val="0.5500000000000000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9605937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Noctua F12'!$B$121:$B$251</c:f>
              <c:numCache>
                <c:formatCode>0</c:formatCode>
                <c:ptCount val="131"/>
                <c:pt idx="0">
                  <c:v>36.950782619864981</c:v>
                </c:pt>
                <c:pt idx="1">
                  <c:v>37.159872063716477</c:v>
                </c:pt>
                <c:pt idx="2">
                  <c:v>37.518013785708604</c:v>
                </c:pt>
                <c:pt idx="3">
                  <c:v>37.967459892655768</c:v>
                </c:pt>
                <c:pt idx="4">
                  <c:v>38.488553487669094</c:v>
                </c:pt>
                <c:pt idx="5">
                  <c:v>39.070111054418078</c:v>
                </c:pt>
                <c:pt idx="6">
                  <c:v>39.704646866529913</c:v>
                </c:pt>
                <c:pt idx="7">
                  <c:v>40.386685998230291</c:v>
                </c:pt>
                <c:pt idx="8">
                  <c:v>41.111990472161153</c:v>
                </c:pt>
                <c:pt idx="9">
                  <c:v>41.877147032712969</c:v>
                </c:pt>
                <c:pt idx="10">
                  <c:v>42.679324657445363</c:v>
                </c:pt>
                <c:pt idx="11">
                  <c:v>52.328562834869217</c:v>
                </c:pt>
                <c:pt idx="12">
                  <c:v>64.152139735369701</c:v>
                </c:pt>
                <c:pt idx="13">
                  <c:v>77.472466161025579</c:v>
                </c:pt>
                <c:pt idx="14">
                  <c:v>91.860613268536781</c:v>
                </c:pt>
                <c:pt idx="15">
                  <c:v>107.00323053348188</c:v>
                </c:pt>
                <c:pt idx="16">
                  <c:v>122.65515561113421</c:v>
                </c:pt>
                <c:pt idx="17">
                  <c:v>138.61737746147048</c:v>
                </c:pt>
                <c:pt idx="18">
                  <c:v>154.72502709912078</c:v>
                </c:pt>
                <c:pt idx="19">
                  <c:v>170.84006034127384</c:v>
                </c:pt>
                <c:pt idx="20">
                  <c:v>186.84639865455534</c:v>
                </c:pt>
                <c:pt idx="21">
                  <c:v>202.6464693894963</c:v>
                </c:pt>
                <c:pt idx="22">
                  <c:v>218.1585966907532</c:v>
                </c:pt>
                <c:pt idx="23">
                  <c:v>233.31493884060171</c:v>
                </c:pt>
                <c:pt idx="24">
                  <c:v>248.0597942404309</c:v>
                </c:pt>
                <c:pt idx="25">
                  <c:v>262.34816766368385</c:v>
                </c:pt>
                <c:pt idx="26">
                  <c:v>276.1445283968917</c:v>
                </c:pt>
                <c:pt idx="27">
                  <c:v>289.42171581162279</c:v>
                </c:pt>
                <c:pt idx="28">
                  <c:v>302.15996267667413</c:v>
                </c:pt>
                <c:pt idx="29">
                  <c:v>314.34601586127911</c:v>
                </c:pt>
                <c:pt idx="30">
                  <c:v>325.97234010618331</c:v>
                </c:pt>
                <c:pt idx="31">
                  <c:v>337.03639448615752</c:v>
                </c:pt>
                <c:pt idx="32">
                  <c:v>347.53997380226645</c:v>
                </c:pt>
                <c:pt idx="33">
                  <c:v>357.48860888930881</c:v>
                </c:pt>
                <c:pt idx="34">
                  <c:v>366.89102099876146</c:v>
                </c:pt>
                <c:pt idx="35">
                  <c:v>375.75862621196183</c:v>
                </c:pt>
                <c:pt idx="36">
                  <c:v>384.10508637870902</c:v>
                </c:pt>
                <c:pt idx="37">
                  <c:v>391.94590344757802</c:v>
                </c:pt>
                <c:pt idx="38">
                  <c:v>399.2980543131967</c:v>
                </c:pt>
                <c:pt idx="39">
                  <c:v>406.17966349142876</c:v>
                </c:pt>
                <c:pt idx="40">
                  <c:v>412.60971107237663</c:v>
                </c:pt>
                <c:pt idx="41">
                  <c:v>418.60777351135636</c:v>
                </c:pt>
                <c:pt idx="42">
                  <c:v>424.19379491175141</c:v>
                </c:pt>
                <c:pt idx="43">
                  <c:v>429.38788653896069</c:v>
                </c:pt>
                <c:pt idx="44">
                  <c:v>434.21015238678893</c:v>
                </c:pt>
                <c:pt idx="45">
                  <c:v>438.68053869979974</c:v>
                </c:pt>
                <c:pt idx="46">
                  <c:v>442.81870543919206</c:v>
                </c:pt>
                <c:pt idx="47">
                  <c:v>446.64391776653775</c:v>
                </c:pt>
                <c:pt idx="48">
                  <c:v>450.17495570941486</c:v>
                </c:pt>
                <c:pt idx="49">
                  <c:v>453.4300402653725</c:v>
                </c:pt>
                <c:pt idx="50">
                  <c:v>456.42677429521592</c:v>
                </c:pt>
                <c:pt idx="51">
                  <c:v>459.18209665266141</c:v>
                </c:pt>
                <c:pt idx="52">
                  <c:v>461.7122480941934</c:v>
                </c:pt>
                <c:pt idx="53">
                  <c:v>464.03274760970265</c:v>
                </c:pt>
                <c:pt idx="54">
                  <c:v>466.15837791041707</c:v>
                </c:pt>
                <c:pt idx="55">
                  <c:v>468.10317890507417</c:v>
                </c:pt>
                <c:pt idx="56">
                  <c:v>469.88044808756098</c:v>
                </c:pt>
                <c:pt idx="57">
                  <c:v>471.50274684881464</c:v>
                </c:pt>
                <c:pt idx="58">
                  <c:v>472.98191181215589</c:v>
                </c:pt>
                <c:pt idx="59">
                  <c:v>474.32907037400719</c:v>
                </c:pt>
                <c:pt idx="60">
                  <c:v>475.5546597108314</c:v>
                </c:pt>
                <c:pt idx="61">
                  <c:v>476.66844858786305</c:v>
                </c:pt>
                <c:pt idx="62">
                  <c:v>477.67956137562902</c:v>
                </c:pt>
                <c:pt idx="63">
                  <c:v>478.59650374628023</c:v>
                </c:pt>
                <c:pt idx="64">
                  <c:v>479.42718958332546</c:v>
                </c:pt>
                <c:pt idx="65">
                  <c:v>480.17896869549151</c:v>
                </c:pt>
                <c:pt idx="66">
                  <c:v>480.85865497819486</c:v>
                </c:pt>
                <c:pt idx="67">
                  <c:v>481.47255471457817</c:v>
                </c:pt>
                <c:pt idx="68">
                  <c:v>482.02649475238769</c:v>
                </c:pt>
                <c:pt idx="69">
                  <c:v>482.52585033328586</c:v>
                </c:pt>
                <c:pt idx="70">
                  <c:v>482.97557238768906</c:v>
                </c:pt>
                <c:pt idx="71">
                  <c:v>483.38021414108636</c:v>
                </c:pt>
                <c:pt idx="72">
                  <c:v>483.7439569072298</c:v>
                </c:pt>
                <c:pt idx="73">
                  <c:v>484.07063496980447</c:v>
                </c:pt>
                <c:pt idx="74">
                  <c:v>484.36375947739941</c:v>
                </c:pt>
                <c:pt idx="75">
                  <c:v>484.6265412970244</c:v>
                </c:pt>
                <c:pt idx="76">
                  <c:v>484.86191278926367</c:v>
                </c:pt>
                <c:pt idx="77">
                  <c:v>485.07254848363823</c:v>
                </c:pt>
                <c:pt idx="78">
                  <c:v>485.26088464606107</c:v>
                </c:pt>
                <c:pt idx="79">
                  <c:v>485.42913774161599</c:v>
                </c:pt>
                <c:pt idx="80">
                  <c:v>485.57932180545168</c:v>
                </c:pt>
                <c:pt idx="81">
                  <c:v>485.71326474254107</c:v>
                </c:pt>
                <c:pt idx="82">
                  <c:v>485.83262358357507</c:v>
                </c:pt>
                <c:pt idx="83">
                  <c:v>485.93889872950001</c:v>
                </c:pt>
                <c:pt idx="84">
                  <c:v>486.03344722131368</c:v>
                </c:pt>
                <c:pt idx="85">
                  <c:v>486.11749507484166</c:v>
                </c:pt>
                <c:pt idx="86">
                  <c:v>486.19214872245249</c:v>
                </c:pt>
                <c:pt idx="87">
                  <c:v>486.25840560514575</c:v>
                </c:pt>
                <c:pt idx="88">
                  <c:v>486.31716395927333</c:v>
                </c:pt>
                <c:pt idx="89">
                  <c:v>486.3692318424213</c:v>
                </c:pt>
                <c:pt idx="90">
                  <c:v>486.4153354427757</c:v>
                </c:pt>
                <c:pt idx="91">
                  <c:v>486.45612671569921</c:v>
                </c:pt>
                <c:pt idx="92">
                  <c:v>486.49219039032346</c:v>
                </c:pt>
                <c:pt idx="93">
                  <c:v>486.52405038777829</c:v>
                </c:pt>
                <c:pt idx="94">
                  <c:v>486.55217569128507</c:v>
                </c:pt>
                <c:pt idx="95">
                  <c:v>486.57698570679139</c:v>
                </c:pt>
                <c:pt idx="96">
                  <c:v>486.59885515114888</c:v>
                </c:pt>
                <c:pt idx="97">
                  <c:v>486.61811850308669</c:v>
                </c:pt>
                <c:pt idx="98">
                  <c:v>486.63507405042463</c:v>
                </c:pt>
                <c:pt idx="99">
                  <c:v>486.64998756514399</c:v>
                </c:pt>
                <c:pt idx="100">
                  <c:v>486.66309563610042</c:v>
                </c:pt>
                <c:pt idx="101">
                  <c:v>486.67460868735219</c:v>
                </c:pt>
                <c:pt idx="102">
                  <c:v>486.68471370829224</c:v>
                </c:pt>
                <c:pt idx="103">
                  <c:v>486.69357672003974</c:v>
                </c:pt>
                <c:pt idx="104">
                  <c:v>486.70134500086192</c:v>
                </c:pt>
                <c:pt idx="105">
                  <c:v>486.70814909178193</c:v>
                </c:pt>
                <c:pt idx="106">
                  <c:v>486.71410460197535</c:v>
                </c:pt>
                <c:pt idx="107">
                  <c:v>486.7193138320842</c:v>
                </c:pt>
                <c:pt idx="108">
                  <c:v>486.72386723217267</c:v>
                </c:pt>
                <c:pt idx="109">
                  <c:v>486.72784470972664</c:v>
                </c:pt>
                <c:pt idx="110">
                  <c:v>486.73131680184895</c:v>
                </c:pt>
                <c:pt idx="111">
                  <c:v>486.73434572463259</c:v>
                </c:pt>
                <c:pt idx="112">
                  <c:v>486.73698631159817</c:v>
                </c:pt>
                <c:pt idx="113">
                  <c:v>486.73928685205834</c:v>
                </c:pt>
                <c:pt idx="114">
                  <c:v>486.74128983932235</c:v>
                </c:pt>
                <c:pt idx="115">
                  <c:v>486.74303263777017</c:v>
                </c:pt>
                <c:pt idx="116">
                  <c:v>486.74454807700801</c:v>
                </c:pt>
                <c:pt idx="117">
                  <c:v>486.74586498056453</c:v>
                </c:pt>
                <c:pt idx="118">
                  <c:v>486.7470086358893</c:v>
                </c:pt>
                <c:pt idx="119">
                  <c:v>486.74800121177719</c:v>
                </c:pt>
                <c:pt idx="120">
                  <c:v>486.74886212875526</c:v>
                </c:pt>
                <c:pt idx="121">
                  <c:v>486.74960838743112</c:v>
                </c:pt>
                <c:pt idx="122">
                  <c:v>486.75025485931093</c:v>
                </c:pt>
                <c:pt idx="123">
                  <c:v>486.75081454414646</c:v>
                </c:pt>
                <c:pt idx="124">
                  <c:v>486.75129879746243</c:v>
                </c:pt>
                <c:pt idx="125">
                  <c:v>486.75171753154478</c:v>
                </c:pt>
                <c:pt idx="126">
                  <c:v>486.75207939283121</c:v>
                </c:pt>
                <c:pt idx="127">
                  <c:v>486.75239191834271</c:v>
                </c:pt>
                <c:pt idx="128">
                  <c:v>486.75266167351555</c:v>
                </c:pt>
                <c:pt idx="129">
                  <c:v>486.75289437354382</c:v>
                </c:pt>
                <c:pt idx="130">
                  <c:v>486.7530949901182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2A-4236-A7D6-8FE55E54F80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Noctua F12'!$E$126:$E$251</c:f>
              <c:numCache>
                <c:formatCode>0</c:formatCode>
                <c:ptCount val="126"/>
                <c:pt idx="0">
                  <c:v>48.501446447229</c:v>
                </c:pt>
                <c:pt idx="1">
                  <c:v>48.642803928738317</c:v>
                </c:pt>
                <c:pt idx="2">
                  <c:v>48.905611683320444</c:v>
                </c:pt>
                <c:pt idx="3">
                  <c:v>49.248542180794288</c:v>
                </c:pt>
                <c:pt idx="4">
                  <c:v>49.656570323125152</c:v>
                </c:pt>
                <c:pt idx="5">
                  <c:v>50.120914210080855</c:v>
                </c:pt>
                <c:pt idx="6">
                  <c:v>57.017114999534101</c:v>
                </c:pt>
                <c:pt idx="7">
                  <c:v>66.826052335243048</c:v>
                </c:pt>
                <c:pt idx="8">
                  <c:v>78.719128782200642</c:v>
                </c:pt>
                <c:pt idx="9">
                  <c:v>92.22881599275911</c:v>
                </c:pt>
                <c:pt idx="10">
                  <c:v>107.02367201836114</c:v>
                </c:pt>
                <c:pt idx="11">
                  <c:v>122.84397908438189</c:v>
                </c:pt>
                <c:pt idx="12">
                  <c:v>139.47495710495093</c:v>
                </c:pt>
                <c:pt idx="13">
                  <c:v>156.73331757281926</c:v>
                </c:pt>
                <c:pt idx="14">
                  <c:v>174.45965590226609</c:v>
                </c:pt>
                <c:pt idx="15">
                  <c:v>192.51375607505395</c:v>
                </c:pt>
                <c:pt idx="16">
                  <c:v>210.77148487256829</c:v>
                </c:pt>
                <c:pt idx="17">
                  <c:v>229.12261261452329</c:v>
                </c:pt>
                <c:pt idx="18">
                  <c:v>247.46920158835809</c:v>
                </c:pt>
                <c:pt idx="19">
                  <c:v>265.72435635873006</c:v>
                </c:pt>
                <c:pt idx="20">
                  <c:v>283.81121247133382</c:v>
                </c:pt>
                <c:pt idx="21">
                  <c:v>301.66208682808639</c:v>
                </c:pt>
                <c:pt idx="22">
                  <c:v>319.21774077076401</c:v>
                </c:pt>
                <c:pt idx="23">
                  <c:v>336.42672399468699</c:v>
                </c:pt>
                <c:pt idx="24">
                  <c:v>353.24477824231354</c:v>
                </c:pt>
                <c:pt idx="25">
                  <c:v>369.63428675365168</c:v>
                </c:pt>
                <c:pt idx="26">
                  <c:v>385.56376009527236</c:v>
                </c:pt>
                <c:pt idx="27">
                  <c:v>401.00735210129113</c:v>
                </c:pt>
                <c:pt idx="28">
                  <c:v>415.94440176156013</c:v>
                </c:pt>
                <c:pt idx="29">
                  <c:v>430.35899831640108</c:v>
                </c:pt>
                <c:pt idx="30">
                  <c:v>444.23956777887025</c:v>
                </c:pt>
                <c:pt idx="31">
                  <c:v>457.57847974787438</c:v>
                </c:pt>
                <c:pt idx="32">
                  <c:v>470.3716737951566</c:v>
                </c:pt>
                <c:pt idx="33">
                  <c:v>482.61830497288605</c:v>
                </c:pt>
                <c:pt idx="34">
                  <c:v>494.3204081429443</c:v>
                </c:pt>
                <c:pt idx="35">
                  <c:v>505.48258090697311</c:v>
                </c:pt>
                <c:pt idx="36">
                  <c:v>516.11168494153526</c:v>
                </c:pt>
                <c:pt idx="37">
                  <c:v>526.21656553243531</c:v>
                </c:pt>
                <c:pt idx="38">
                  <c:v>535.80778906877742</c:v>
                </c:pt>
                <c:pt idx="39">
                  <c:v>544.89739820979446</c:v>
                </c:pt>
                <c:pt idx="40">
                  <c:v>553.49868438248893</c:v>
                </c:pt>
                <c:pt idx="41">
                  <c:v>561.62597721047962</c:v>
                </c:pt>
                <c:pt idx="42">
                  <c:v>569.29445041760675</c:v>
                </c:pt>
                <c:pt idx="43">
                  <c:v>576.51994369623515</c:v>
                </c:pt>
                <c:pt idx="44">
                  <c:v>583.31879998150578</c:v>
                </c:pt>
                <c:pt idx="45">
                  <c:v>589.70771753004692</c:v>
                </c:pt>
                <c:pt idx="46">
                  <c:v>595.7036161655468</c:v>
                </c:pt>
                <c:pt idx="47">
                  <c:v>601.32351702436665</c:v>
                </c:pt>
                <c:pt idx="48">
                  <c:v>606.58443511209578</c:v>
                </c:pt>
                <c:pt idx="49">
                  <c:v>611.50328396644181</c:v>
                </c:pt>
                <c:pt idx="50">
                  <c:v>616.09679171282278</c:v>
                </c:pt>
                <c:pt idx="51">
                  <c:v>620.38142779608313</c:v>
                </c:pt>
                <c:pt idx="52">
                  <c:v>624.37333967441612</c:v>
                </c:pt>
                <c:pt idx="53">
                  <c:v>628.08829876932714</c:v>
                </c:pt>
                <c:pt idx="54">
                  <c:v>631.54165497779491</c:v>
                </c:pt>
                <c:pt idx="55">
                  <c:v>634.74829906909974</c:v>
                </c:pt>
                <c:pt idx="56">
                  <c:v>637.72263230858653</c:v>
                </c:pt>
                <c:pt idx="57">
                  <c:v>640.47854267334492</c:v>
                </c:pt>
                <c:pt idx="58">
                  <c:v>643.02938704996734</c:v>
                </c:pt>
                <c:pt idx="59">
                  <c:v>645.38797883162806</c:v>
                </c:pt>
                <c:pt idx="60">
                  <c:v>647.56658036035378</c:v>
                </c:pt>
                <c:pt idx="61">
                  <c:v>649.57689969003866</c:v>
                </c:pt>
                <c:pt idx="62">
                  <c:v>651.43009117614679</c:v>
                </c:pt>
                <c:pt idx="63">
                  <c:v>653.13675942880241</c:v>
                </c:pt>
                <c:pt idx="64">
                  <c:v>654.70696619676005</c:v>
                </c:pt>
                <c:pt idx="65">
                  <c:v>656.15023978032298</c:v>
                </c:pt>
                <c:pt idx="66">
                  <c:v>657.4755866013769</c:v>
                </c:pt>
                <c:pt idx="67">
                  <c:v>658.69150458815068</c:v>
                </c:pt>
                <c:pt idx="68">
                  <c:v>659.80599806089151</c:v>
                </c:pt>
                <c:pt idx="69">
                  <c:v>660.82659383223938</c:v>
                </c:pt>
                <c:pt idx="70">
                  <c:v>661.76035826256793</c:v>
                </c:pt>
                <c:pt idx="71">
                  <c:v>662.61391503582945</c:v>
                </c:pt>
                <c:pt idx="72">
                  <c:v>663.39346344544595</c:v>
                </c:pt>
                <c:pt idx="73">
                  <c:v>664.10479700246174</c:v>
                </c:pt>
                <c:pt idx="74">
                  <c:v>664.75332219949098</c:v>
                </c:pt>
                <c:pt idx="75">
                  <c:v>665.34407728394956</c:v>
                </c:pt>
                <c:pt idx="76">
                  <c:v>665.88175091263804</c:v>
                </c:pt>
                <c:pt idx="77">
                  <c:v>666.3707005769752</c:v>
                </c:pt>
                <c:pt idx="78">
                  <c:v>666.81497070408022</c:v>
                </c:pt>
                <c:pt idx="79">
                  <c:v>667.21831035350317</c:v>
                </c:pt>
                <c:pt idx="80">
                  <c:v>667.58419044275945</c:v>
                </c:pt>
                <c:pt idx="81">
                  <c:v>667.91582044696236</c:v>
                </c:pt>
                <c:pt idx="82">
                  <c:v>668.21616452884655</c:v>
                </c:pt>
                <c:pt idx="83">
                  <c:v>668.4879570653693</c:v>
                </c:pt>
                <c:pt idx="84">
                  <c:v>668.73371754594075</c:v>
                </c:pt>
                <c:pt idx="85">
                  <c:v>668.95576482521631</c:v>
                </c:pt>
                <c:pt idx="86">
                  <c:v>669.15623072036681</c:v>
                </c:pt>
                <c:pt idx="87">
                  <c:v>669.33707294885778</c:v>
                </c:pt>
                <c:pt idx="88">
                  <c:v>669.50008740810904</c:v>
                </c:pt>
                <c:pt idx="89">
                  <c:v>669.6469198030162</c:v>
                </c:pt>
                <c:pt idx="90">
                  <c:v>669.77907663124608</c:v>
                </c:pt>
                <c:pt idx="91">
                  <c:v>669.89793553955519</c:v>
                </c:pt>
                <c:pt idx="92">
                  <c:v>670.00475506714542</c:v>
                </c:pt>
                <c:pt idx="93">
                  <c:v>670.10068379433915</c:v>
                </c:pt>
                <c:pt idx="94">
                  <c:v>670.18676891667121</c:v>
                </c:pt>
                <c:pt idx="95">
                  <c:v>670.26396426589895</c:v>
                </c:pt>
                <c:pt idx="96">
                  <c:v>670.33313780047808</c:v>
                </c:pt>
                <c:pt idx="97">
                  <c:v>670.39507858877221</c:v>
                </c:pt>
                <c:pt idx="98">
                  <c:v>670.45050330870788</c:v>
                </c:pt>
                <c:pt idx="99">
                  <c:v>670.50006228777886</c:v>
                </c:pt>
                <c:pt idx="100">
                  <c:v>670.54434510728356</c:v>
                </c:pt>
                <c:pt idx="101">
                  <c:v>670.5838857944791</c:v>
                </c:pt>
                <c:pt idx="102">
                  <c:v>670.61916762597377</c:v>
                </c:pt>
                <c:pt idx="103">
                  <c:v>670.65062756519148</c:v>
                </c:pt>
                <c:pt idx="104">
                  <c:v>670.67866035614452</c:v>
                </c:pt>
                <c:pt idx="105">
                  <c:v>670.70362229506452</c:v>
                </c:pt>
                <c:pt idx="106">
                  <c:v>670.72583470068889</c:v>
                </c:pt>
                <c:pt idx="107">
                  <c:v>670.74558710318831</c:v>
                </c:pt>
                <c:pt idx="108">
                  <c:v>670.76314017087975</c:v>
                </c:pt>
                <c:pt idx="109">
                  <c:v>670.77872839299209</c:v>
                </c:pt>
                <c:pt idx="110">
                  <c:v>670.79256253586618</c:v>
                </c:pt>
                <c:pt idx="111">
                  <c:v>670.80483188907738</c:v>
                </c:pt>
                <c:pt idx="112">
                  <c:v>670.81570631707825</c:v>
                </c:pt>
                <c:pt idx="113">
                  <c:v>670.8253381310775</c:v>
                </c:pt>
                <c:pt idx="114">
                  <c:v>670.83386379500837</c:v>
                </c:pt>
                <c:pt idx="115">
                  <c:v>670.84140547859033</c:v>
                </c:pt>
                <c:pt idx="116">
                  <c:v>670.84807246967432</c:v>
                </c:pt>
                <c:pt idx="117">
                  <c:v>670.85396245726088</c:v>
                </c:pt>
                <c:pt idx="118">
                  <c:v>670.85916269582503</c:v>
                </c:pt>
                <c:pt idx="119">
                  <c:v>670.8637510608462</c:v>
                </c:pt>
                <c:pt idx="120">
                  <c:v>670.86779700474426</c:v>
                </c:pt>
                <c:pt idx="121">
                  <c:v>670.87136242176018</c:v>
                </c:pt>
                <c:pt idx="122">
                  <c:v>670.87450242968919</c:v>
                </c:pt>
                <c:pt idx="123">
                  <c:v>670.87726607577656</c:v>
                </c:pt>
                <c:pt idx="124">
                  <c:v>670.87969697352855</c:v>
                </c:pt>
                <c:pt idx="125">
                  <c:v>670.8818338766589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2A-4236-A7D6-8FE55E54F80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Noctua F12'!$H$128:$H$251</c:f>
              <c:numCache>
                <c:formatCode>0</c:formatCode>
                <c:ptCount val="124"/>
                <c:pt idx="0">
                  <c:v>55.744833426184073</c:v>
                </c:pt>
                <c:pt idx="1">
                  <c:v>55.848513407675568</c:v>
                </c:pt>
                <c:pt idx="2">
                  <c:v>56.053837362813169</c:v>
                </c:pt>
                <c:pt idx="3">
                  <c:v>56.330090887978599</c:v>
                </c:pt>
                <c:pt idx="4">
                  <c:v>61.62236511953904</c:v>
                </c:pt>
                <c:pt idx="5">
                  <c:v>70.101823060601873</c:v>
                </c:pt>
                <c:pt idx="6">
                  <c:v>80.910311126048896</c:v>
                </c:pt>
                <c:pt idx="7">
                  <c:v>93.58968355706952</c:v>
                </c:pt>
                <c:pt idx="8">
                  <c:v>107.81724263788158</c:v>
                </c:pt>
                <c:pt idx="9">
                  <c:v>123.33829360969617</c:v>
                </c:pt>
                <c:pt idx="10">
                  <c:v>139.93931243862494</c:v>
                </c:pt>
                <c:pt idx="11">
                  <c:v>157.43489635945934</c:v>
                </c:pt>
                <c:pt idx="12">
                  <c:v>175.66059785300411</c:v>
                </c:pt>
                <c:pt idx="13">
                  <c:v>194.46864419146914</c:v>
                </c:pt>
                <c:pt idx="14">
                  <c:v>213.7252103539538</c:v>
                </c:pt>
                <c:pt idx="15">
                  <c:v>233.30858489908576</c:v>
                </c:pt>
                <c:pt idx="16">
                  <c:v>253.10787404052189</c:v>
                </c:pt>
                <c:pt idx="17">
                  <c:v>273.0220414064766</c:v>
                </c:pt>
                <c:pt idx="18">
                  <c:v>292.9591623376848</c:v>
                </c:pt>
                <c:pt idx="19">
                  <c:v>312.83581761446374</c:v>
                </c:pt>
                <c:pt idx="20">
                  <c:v>332.57657878626424</c:v>
                </c:pt>
                <c:pt idx="21">
                  <c:v>352.11355407824419</c:v>
                </c:pt>
                <c:pt idx="22">
                  <c:v>371.38597452948312</c:v>
                </c:pt>
                <c:pt idx="23">
                  <c:v>390.3398069854843</c:v>
                </c:pt>
                <c:pt idx="24">
                  <c:v>408.92738520932261</c:v>
                </c:pt>
                <c:pt idx="25">
                  <c:v>427.10705351711931</c:v>
                </c:pt>
                <c:pt idx="26">
                  <c:v>444.84281949230518</c:v>
                </c:pt>
                <c:pt idx="27">
                  <c:v>462.10401381067931</c:v>
                </c:pt>
                <c:pt idx="28">
                  <c:v>478.86495622293324</c:v>
                </c:pt>
                <c:pt idx="29">
                  <c:v>495.10462743162805</c:v>
                </c:pt>
                <c:pt idx="30">
                  <c:v>510.80634705942214</c:v>
                </c:pt>
                <c:pt idx="31">
                  <c:v>525.95745819976241</c:v>
                </c:pt>
                <c:pt idx="32">
                  <c:v>540.54901921607757</c:v>
                </c:pt>
                <c:pt idx="33">
                  <c:v>554.57550354364605</c:v>
                </c:pt>
                <c:pt idx="34">
                  <c:v>568.03450827369863</c:v>
                </c:pt>
                <c:pt idx="35">
                  <c:v>580.92647227967745</c:v>
                </c:pt>
                <c:pt idx="36">
                  <c:v>593.2544045940557</c:v>
                </c:pt>
                <c:pt idx="37">
                  <c:v>605.02362367082117</c:v>
                </c:pt>
                <c:pt idx="38">
                  <c:v>616.24150808112188</c:v>
                </c:pt>
                <c:pt idx="39">
                  <c:v>626.91725909357422</c:v>
                </c:pt>
                <c:pt idx="40">
                  <c:v>637.061675490737</c:v>
                </c:pt>
                <c:pt idx="41">
                  <c:v>646.68694087268977</c:v>
                </c:pt>
                <c:pt idx="42">
                  <c:v>655.80642360011575</c:v>
                </c:pt>
                <c:pt idx="43">
                  <c:v>664.43448943474016</c:v>
                </c:pt>
                <c:pt idx="44">
                  <c:v>672.58632684581903</c:v>
                </c:pt>
                <c:pt idx="45">
                  <c:v>664.43448943474016</c:v>
                </c:pt>
                <c:pt idx="46">
                  <c:v>687.5252233257786</c:v>
                </c:pt>
                <c:pt idx="47">
                  <c:v>694.34537515267743</c:v>
                </c:pt>
                <c:pt idx="48">
                  <c:v>700.75522051125085</c:v>
                </c:pt>
                <c:pt idx="49">
                  <c:v>706.77187231988785</c:v>
                </c:pt>
                <c:pt idx="50">
                  <c:v>712.41247278584376</c:v>
                </c:pt>
                <c:pt idx="51">
                  <c:v>717.69410048762393</c:v>
                </c:pt>
                <c:pt idx="52">
                  <c:v>722.63368752522399</c:v>
                </c:pt>
                <c:pt idx="53">
                  <c:v>727.24794623278342</c:v>
                </c:pt>
                <c:pt idx="54">
                  <c:v>731.55330493128474</c:v>
                </c:pt>
                <c:pt idx="55">
                  <c:v>735.56585218792509</c:v>
                </c:pt>
                <c:pt idx="56">
                  <c:v>739.30128904317621</c:v>
                </c:pt>
                <c:pt idx="57">
                  <c:v>742.77488866586123</c:v>
                </c:pt>
                <c:pt idx="58">
                  <c:v>746.00146290029591</c:v>
                </c:pt>
                <c:pt idx="59">
                  <c:v>748.99533517718123</c:v>
                </c:pt>
                <c:pt idx="60">
                  <c:v>751.77031927100643</c:v>
                </c:pt>
                <c:pt idx="61">
                  <c:v>754.33970340075291</c:v>
                </c:pt>
                <c:pt idx="62">
                  <c:v>756.71623918723515</c:v>
                </c:pt>
                <c:pt idx="63">
                  <c:v>758.9121349990653</c:v>
                </c:pt>
                <c:pt idx="64">
                  <c:v>760.93905323954175</c:v>
                </c:pt>
                <c:pt idx="65">
                  <c:v>762.80811114843641</c:v>
                </c:pt>
                <c:pt idx="66">
                  <c:v>764.52988471526749</c:v>
                </c:pt>
                <c:pt idx="67">
                  <c:v>766.11441532395668</c:v>
                </c:pt>
                <c:pt idx="68">
                  <c:v>767.5712187724497</c:v>
                </c:pt>
                <c:pt idx="69">
                  <c:v>768.90929633468954</c:v>
                </c:pt>
                <c:pt idx="70">
                  <c:v>770.13714755604803</c:v>
                </c:pt>
                <c:pt idx="71">
                  <c:v>771.26278449674601</c:v>
                </c:pt>
                <c:pt idx="72">
                  <c:v>772.29374716074813</c:v>
                </c:pt>
                <c:pt idx="73">
                  <c:v>773.23711986995818</c:v>
                </c:pt>
                <c:pt idx="74">
                  <c:v>774.09954836515351</c:v>
                </c:pt>
                <c:pt idx="75">
                  <c:v>774.88725743586133</c:v>
                </c:pt>
                <c:pt idx="76">
                  <c:v>775.60606890123927</c:v>
                </c:pt>
                <c:pt idx="77">
                  <c:v>776.26141978288501</c:v>
                </c:pt>
                <c:pt idx="78">
                  <c:v>776.85838052835516</c:v>
                </c:pt>
                <c:pt idx="79">
                  <c:v>777.40167316095744</c:v>
                </c:pt>
                <c:pt idx="80">
                  <c:v>777.89568924710295</c:v>
                </c:pt>
                <c:pt idx="81">
                  <c:v>778.34450758714968</c:v>
                </c:pt>
                <c:pt idx="82">
                  <c:v>778.75191154924335</c:v>
                </c:pt>
                <c:pt idx="83">
                  <c:v>779.12140597818302</c:v>
                </c:pt>
                <c:pt idx="84">
                  <c:v>779.45623362283845</c:v>
                </c:pt>
                <c:pt idx="85">
                  <c:v>779.75939103613825</c:v>
                </c:pt>
                <c:pt idx="86">
                  <c:v>780.0336439111876</c:v>
                </c:pt>
                <c:pt idx="87">
                  <c:v>780.28154182568255</c:v>
                </c:pt>
                <c:pt idx="88">
                  <c:v>780.50543237453132</c:v>
                </c:pt>
                <c:pt idx="89">
                  <c:v>780.70747467749379</c:v>
                </c:pt>
                <c:pt idx="90">
                  <c:v>780.88965225477295</c:v>
                </c:pt>
                <c:pt idx="91">
                  <c:v>781.05378526888512</c:v>
                </c:pt>
                <c:pt idx="92">
                  <c:v>781.20154213583623</c:v>
                </c:pt>
                <c:pt idx="93">
                  <c:v>781.33445051270292</c:v>
                </c:pt>
                <c:pt idx="94">
                  <c:v>781.45390767220215</c:v>
                </c:pt>
                <c:pt idx="95">
                  <c:v>781.56119027777629</c:v>
                </c:pt>
                <c:pt idx="96">
                  <c:v>781.65746357517492</c:v>
                </c:pt>
                <c:pt idx="97">
                  <c:v>781.74379001851912</c:v>
                </c:pt>
                <c:pt idx="98">
                  <c:v>781.8211373504364</c:v>
                </c:pt>
                <c:pt idx="99">
                  <c:v>781.89038615708739</c:v>
                </c:pt>
                <c:pt idx="100">
                  <c:v>781.95233691982071</c:v>
                </c:pt>
                <c:pt idx="101">
                  <c:v>782.00771658580845</c:v>
                </c:pt>
                <c:pt idx="102">
                  <c:v>782.05718468038685</c:v>
                </c:pt>
                <c:pt idx="103">
                  <c:v>782.10133898396271</c:v>
                </c:pt>
                <c:pt idx="104">
                  <c:v>782.14072079629784</c:v>
                </c:pt>
                <c:pt idx="105">
                  <c:v>782.17581981076466</c:v>
                </c:pt>
                <c:pt idx="106">
                  <c:v>782.20707862079985</c:v>
                </c:pt>
                <c:pt idx="107">
                  <c:v>782.23489688030577</c:v>
                </c:pt>
                <c:pt idx="108">
                  <c:v>782.25963513916474</c:v>
                </c:pt>
                <c:pt idx="109">
                  <c:v>782.28161837437187</c:v>
                </c:pt>
                <c:pt idx="110">
                  <c:v>782.30113923656347</c:v>
                </c:pt>
                <c:pt idx="111">
                  <c:v>782.31846103094722</c:v>
                </c:pt>
                <c:pt idx="112">
                  <c:v>782.3338204508251</c:v>
                </c:pt>
                <c:pt idx="113">
                  <c:v>782.34743008107034</c:v>
                </c:pt>
                <c:pt idx="114">
                  <c:v>782.35948068806795</c:v>
                </c:pt>
                <c:pt idx="115">
                  <c:v>782.37014331177716</c:v>
                </c:pt>
                <c:pt idx="116">
                  <c:v>782.3795711747249</c:v>
                </c:pt>
                <c:pt idx="117">
                  <c:v>782.38790142189498</c:v>
                </c:pt>
                <c:pt idx="118">
                  <c:v>782.39525670465855</c:v>
                </c:pt>
                <c:pt idx="119">
                  <c:v>782.40174662107768</c:v>
                </c:pt>
                <c:pt idx="120">
                  <c:v>782.40746902413809</c:v>
                </c:pt>
                <c:pt idx="121">
                  <c:v>782.41251120870663</c:v>
                </c:pt>
                <c:pt idx="122">
                  <c:v>782.41695098728189</c:v>
                </c:pt>
                <c:pt idx="123">
                  <c:v>782.42085766391017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D2A-4236-A7D6-8FE55E54F80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Noctua F12'!$K$131:$K$251</c:f>
              <c:numCache>
                <c:formatCode>0</c:formatCode>
                <c:ptCount val="121"/>
                <c:pt idx="0">
                  <c:v>60.628112774030001</c:v>
                </c:pt>
                <c:pt idx="1">
                  <c:v>64.211197124960563</c:v>
                </c:pt>
                <c:pt idx="2">
                  <c:v>71.457276587757747</c:v>
                </c:pt>
                <c:pt idx="3">
                  <c:v>81.236880546211182</c:v>
                </c:pt>
                <c:pt idx="4">
                  <c:v>93.059091978268384</c:v>
                </c:pt>
                <c:pt idx="5">
                  <c:v>106.59420159280057</c:v>
                </c:pt>
                <c:pt idx="6">
                  <c:v>121.58699193066843</c:v>
                </c:pt>
                <c:pt idx="7">
                  <c:v>137.82504053451669</c:v>
                </c:pt>
                <c:pt idx="8">
                  <c:v>155.12399858166884</c:v>
                </c:pt>
                <c:pt idx="9">
                  <c:v>173.31976208879564</c:v>
                </c:pt>
                <c:pt idx="10">
                  <c:v>192.26392129620899</c:v>
                </c:pt>
                <c:pt idx="11">
                  <c:v>211.82093958363782</c:v>
                </c:pt>
                <c:pt idx="12">
                  <c:v>231.86631316749515</c:v>
                </c:pt>
                <c:pt idx="13">
                  <c:v>252.28531636245327</c:v>
                </c:pt>
                <c:pt idx="14">
                  <c:v>272.97210948284635</c:v>
                </c:pt>
                <c:pt idx="15">
                  <c:v>293.82907702815942</c:v>
                </c:pt>
                <c:pt idx="16">
                  <c:v>314.7663143787953</c:v>
                </c:pt>
                <c:pt idx="17">
                  <c:v>335.70121091416547</c:v>
                </c:pt>
                <c:pt idx="18">
                  <c:v>356.55809562069703</c:v>
                </c:pt>
                <c:pt idx="19">
                  <c:v>377.26792275152934</c:v>
                </c:pt>
                <c:pt idx="20">
                  <c:v>397.76798259060814</c:v>
                </c:pt>
                <c:pt idx="21">
                  <c:v>418.00162737491161</c:v>
                </c:pt>
                <c:pt idx="22">
                  <c:v>437.91800583328887</c:v>
                </c:pt>
                <c:pt idx="23">
                  <c:v>457.47180215388607</c:v>
                </c:pt>
                <c:pt idx="24">
                  <c:v>476.62297683641697</c:v>
                </c:pt>
                <c:pt idx="25">
                  <c:v>495.33650804106594</c:v>
                </c:pt>
                <c:pt idx="26">
                  <c:v>513.58213285786951</c:v>
                </c:pt>
                <c:pt idx="27">
                  <c:v>531.33408848727186</c:v>
                </c:pt>
                <c:pt idx="28">
                  <c:v>548.57085371153335</c:v>
                </c:pt>
                <c:pt idx="29">
                  <c:v>565.274891295359</c:v>
                </c:pt>
                <c:pt idx="30">
                  <c:v>581.4323921162852</c:v>
                </c:pt>
                <c:pt idx="31">
                  <c:v>597.03302191578689</c:v>
                </c:pt>
                <c:pt idx="32">
                  <c:v>612.06967159885176</c:v>
                </c:pt>
                <c:pt idx="33">
                  <c:v>626.53821200674577</c:v>
                </c:pt>
                <c:pt idx="34">
                  <c:v>640.43725405509531</c:v>
                </c:pt>
                <c:pt idx="35">
                  <c:v>653.76791507546227</c:v>
                </c:pt>
                <c:pt idx="36">
                  <c:v>666.53359212931787</c:v>
                </c:pt>
                <c:pt idx="37">
                  <c:v>678.73974298380597</c:v>
                </c:pt>
                <c:pt idx="38">
                  <c:v>690.39367535267377</c:v>
                </c:pt>
                <c:pt idx="39">
                  <c:v>701.50434491635804</c:v>
                </c:pt>
                <c:pt idx="40">
                  <c:v>712.0821625448765</c:v>
                </c:pt>
                <c:pt idx="41">
                  <c:v>722.13881105777705</c:v>
                </c:pt>
                <c:pt idx="42">
                  <c:v>731.68707176849375</c:v>
                </c:pt>
                <c:pt idx="43">
                  <c:v>740.7406609771831</c:v>
                </c:pt>
                <c:pt idx="44">
                  <c:v>749.31407649738878</c:v>
                </c:pt>
                <c:pt idx="45">
                  <c:v>757.42245422833389</c:v>
                </c:pt>
                <c:pt idx="46">
                  <c:v>765.08143471677238</c:v>
                </c:pt>
                <c:pt idx="47">
                  <c:v>772.30703959040807</c:v>
                </c:pt>
                <c:pt idx="48">
                  <c:v>779.11555768908738</c:v>
                </c:pt>
                <c:pt idx="49">
                  <c:v>785.52344067035358</c:v>
                </c:pt>
                <c:pt idx="50">
                  <c:v>791.5472078224501</c:v>
                </c:pt>
                <c:pt idx="51">
                  <c:v>797.20335978034132</c:v>
                </c:pt>
                <c:pt idx="52">
                  <c:v>802.50830080863807</c:v>
                </c:pt>
                <c:pt idx="53">
                  <c:v>807.47826928915663</c:v>
                </c:pt>
                <c:pt idx="54">
                  <c:v>812.12927602998514</c:v>
                </c:pt>
                <c:pt idx="55">
                  <c:v>816.4770499970266</c:v>
                </c:pt>
                <c:pt idx="56">
                  <c:v>820.53699105769374</c:v>
                </c:pt>
                <c:pt idx="57">
                  <c:v>824.32412931942349</c:v>
                </c:pt>
                <c:pt idx="58">
                  <c:v>827.85309064255421</c:v>
                </c:pt>
                <c:pt idx="59">
                  <c:v>831.13806790753267</c:v>
                </c:pt>
                <c:pt idx="60">
                  <c:v>834.19279762001929</c:v>
                </c:pt>
                <c:pt idx="61">
                  <c:v>837.03054144386624</c:v>
                </c:pt>
                <c:pt idx="62">
                  <c:v>839.66407226083084</c:v>
                </c:pt>
                <c:pt idx="63">
                  <c:v>842.10566436690556</c:v>
                </c:pt>
                <c:pt idx="64">
                  <c:v>844.3670874279768</c:v>
                </c:pt>
                <c:pt idx="65">
                  <c:v>846.4596038318756</c:v>
                </c:pt>
                <c:pt idx="66">
                  <c:v>848.39396908945935</c:v>
                </c:pt>
                <c:pt idx="67">
                  <c:v>850.18043495389827</c:v>
                </c:pt>
                <c:pt idx="68">
                  <c:v>851.82875494461382</c:v>
                </c:pt>
                <c:pt idx="69">
                  <c:v>853.3481919800555</c:v>
                </c:pt>
                <c:pt idx="70">
                  <c:v>854.74752784156533</c:v>
                </c:pt>
                <c:pt idx="71">
                  <c:v>856.03507420871915</c:v>
                </c:pt>
                <c:pt idx="72">
                  <c:v>857.21868502464417</c:v>
                </c:pt>
                <c:pt idx="73">
                  <c:v>858.30576996770128</c:v>
                </c:pt>
                <c:pt idx="74">
                  <c:v>859.30330882348983</c:v>
                </c:pt>
                <c:pt idx="75">
                  <c:v>860.21786656827067</c:v>
                </c:pt>
                <c:pt idx="76">
                  <c:v>861.055608991496</c:v>
                </c:pt>
                <c:pt idx="77">
                  <c:v>861.82231870114151</c:v>
                </c:pt>
                <c:pt idx="78">
                  <c:v>862.52341137085944</c:v>
                </c:pt>
                <c:pt idx="79">
                  <c:v>863.16395210258304</c:v>
                </c:pt>
                <c:pt idx="80">
                  <c:v>863.74867179207399</c:v>
                </c:pt>
                <c:pt idx="81">
                  <c:v>864.28198339797905</c:v>
                </c:pt>
                <c:pt idx="82">
                  <c:v>864.76799802725122</c:v>
                </c:pt>
                <c:pt idx="83">
                  <c:v>865.21054076126916</c:v>
                </c:pt>
                <c:pt idx="84">
                  <c:v>865.61316615767419</c:v>
                </c:pt>
                <c:pt idx="85">
                  <c:v>865.97917337283968</c:v>
                </c:pt>
                <c:pt idx="86">
                  <c:v>866.31162085899757</c:v>
                </c:pt>
                <c:pt idx="87">
                  <c:v>866.61334059841408</c:v>
                </c:pt>
                <c:pt idx="88">
                  <c:v>866.88695184462642</c:v>
                </c:pt>
                <c:pt idx="89">
                  <c:v>867.13487434768138</c:v>
                </c:pt>
                <c:pt idx="90">
                  <c:v>867.35934104655621</c:v>
                </c:pt>
                <c:pt idx="91">
                  <c:v>867.56241021755591</c:v>
                </c:pt>
                <c:pt idx="92">
                  <c:v>867.74597707247085</c:v>
                </c:pt>
                <c:pt idx="93">
                  <c:v>867.91178480470933</c:v>
                </c:pt>
                <c:pt idx="94">
                  <c:v>868.06143508550485</c:v>
                </c:pt>
                <c:pt idx="95">
                  <c:v>868.19639801568667</c:v>
                </c:pt>
                <c:pt idx="96">
                  <c:v>868.31802154142576</c:v>
                </c:pt>
                <c:pt idx="97">
                  <c:v>868.42754034486097</c:v>
                </c:pt>
                <c:pt idx="98">
                  <c:v>868.5260842226096</c:v>
                </c:pt>
                <c:pt idx="99">
                  <c:v>868.61468596690645</c:v>
                </c:pt>
                <c:pt idx="100">
                  <c:v>868.69428876551967</c:v>
                </c:pt>
                <c:pt idx="101">
                  <c:v>868.76575313770957</c:v>
                </c:pt>
                <c:pt idx="102">
                  <c:v>868.82986342433492</c:v>
                </c:pt>
                <c:pt idx="103">
                  <c:v>868.88733385081605</c:v>
                </c:pt>
                <c:pt idx="104">
                  <c:v>868.9388141820566</c:v>
                </c:pt>
                <c:pt idx="105">
                  <c:v>868.98489498862239</c:v>
                </c:pt>
                <c:pt idx="106">
                  <c:v>869.02611254351439</c:v>
                </c:pt>
                <c:pt idx="107">
                  <c:v>869.06295336876531</c:v>
                </c:pt>
                <c:pt idx="108">
                  <c:v>869.09585845085178</c:v>
                </c:pt>
                <c:pt idx="109">
                  <c:v>869.1252271435834</c:v>
                </c:pt>
                <c:pt idx="110">
                  <c:v>869.15142077669429</c:v>
                </c:pt>
                <c:pt idx="111">
                  <c:v>869.174765987868</c:v>
                </c:pt>
                <c:pt idx="112">
                  <c:v>869.19555779536188</c:v>
                </c:pt>
                <c:pt idx="113">
                  <c:v>869.21406242778903</c:v>
                </c:pt>
                <c:pt idx="114">
                  <c:v>869.23051992697185</c:v>
                </c:pt>
                <c:pt idx="115">
                  <c:v>869.24514653910933</c:v>
                </c:pt>
                <c:pt idx="116">
                  <c:v>869.25813690880955</c:v>
                </c:pt>
                <c:pt idx="117">
                  <c:v>869.26966608984424</c:v>
                </c:pt>
                <c:pt idx="118">
                  <c:v>869.27989138577527</c:v>
                </c:pt>
                <c:pt idx="119">
                  <c:v>869.28895403290903</c:v>
                </c:pt>
                <c:pt idx="120">
                  <c:v>869.29698073734062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D2A-4236-A7D6-8FE55E54F809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Noctua F12'!$M$131:$M$251</c:f>
              <c:numCache>
                <c:formatCode>0</c:formatCode>
                <c:ptCount val="121"/>
                <c:pt idx="0">
                  <c:v>64.124269627678018</c:v>
                </c:pt>
                <c:pt idx="1">
                  <c:v>67.579582656868297</c:v>
                </c:pt>
                <c:pt idx="2">
                  <c:v>74.639081106788581</c:v>
                </c:pt>
                <c:pt idx="3">
                  <c:v>84.222113956265389</c:v>
                </c:pt>
                <c:pt idx="4">
                  <c:v>95.858557256989229</c:v>
                </c:pt>
                <c:pt idx="5">
                  <c:v>109.23321492412902</c:v>
                </c:pt>
                <c:pt idx="6">
                  <c:v>124.10239495615542</c:v>
                </c:pt>
                <c:pt idx="7">
                  <c:v>140.26329711761923</c:v>
                </c:pt>
                <c:pt idx="8">
                  <c:v>157.53975085028071</c:v>
                </c:pt>
                <c:pt idx="9">
                  <c:v>175.77461212716298</c:v>
                </c:pt>
                <c:pt idx="10">
                  <c:v>194.8253376926682</c:v>
                </c:pt>
                <c:pt idx="11">
                  <c:v>214.56124207323558</c:v>
                </c:pt>
                <c:pt idx="12">
                  <c:v>234.86171331915079</c:v>
                </c:pt>
                <c:pt idx="13">
                  <c:v>255.61500445720003</c:v>
                </c:pt>
                <c:pt idx="14">
                  <c:v>276.71738401969833</c:v>
                </c:pt>
                <c:pt idx="15">
                  <c:v>298.07251657273321</c:v>
                </c:pt>
                <c:pt idx="16">
                  <c:v>319.59099311891521</c:v>
                </c:pt>
                <c:pt idx="17">
                  <c:v>341.18996001360813</c:v>
                </c:pt>
                <c:pt idx="18">
                  <c:v>362.79281265076895</c:v>
                </c:pt>
                <c:pt idx="19">
                  <c:v>384.32893134956396</c:v>
                </c:pt>
                <c:pt idx="20">
                  <c:v>405.73344417548572</c:v>
                </c:pt>
                <c:pt idx="21">
                  <c:v>426.94700632360059</c:v>
                </c:pt>
                <c:pt idx="22">
                  <c:v>447.91558904131779</c:v>
                </c:pt>
                <c:pt idx="23">
                  <c:v>468.59027340100477</c:v>
                </c:pt>
                <c:pt idx="24">
                  <c:v>488.92704587972344</c:v>
                </c:pt>
                <c:pt idx="25">
                  <c:v>508.8865938774187</c:v>
                </c:pt>
                <c:pt idx="26">
                  <c:v>528.43410014633719</c:v>
                </c:pt>
                <c:pt idx="27">
                  <c:v>547.53903570798957</c:v>
                </c:pt>
                <c:pt idx="28">
                  <c:v>566.17495126445669</c:v>
                </c:pt>
                <c:pt idx="29">
                  <c:v>584.3192674138179</c:v>
                </c:pt>
                <c:pt idx="30">
                  <c:v>601.95306418740449</c:v>
                </c:pt>
                <c:pt idx="31">
                  <c:v>619.06087056293154</c:v>
                </c:pt>
                <c:pt idx="32">
                  <c:v>635.63045468971802</c:v>
                </c:pt>
                <c:pt idx="33">
                  <c:v>651.65261560311342</c:v>
                </c:pt>
                <c:pt idx="34">
                  <c:v>667.12097721477187</c:v>
                </c:pt>
                <c:pt idx="35">
                  <c:v>682.03178535115421</c:v>
                </c:pt>
                <c:pt idx="36">
                  <c:v>696.38370858048631</c:v>
                </c:pt>
                <c:pt idx="37">
                  <c:v>710.17764352300935</c:v>
                </c:pt>
                <c:pt idx="38">
                  <c:v>723.41652528446571</c:v>
                </c:pt>
                <c:pt idx="39">
                  <c:v>736.10514359127956</c:v>
                </c:pt>
                <c:pt idx="40">
                  <c:v>748.24996514026861</c:v>
                </c:pt>
                <c:pt idx="41">
                  <c:v>759.85896260783784</c:v>
                </c:pt>
                <c:pt idx="42">
                  <c:v>770.94145069504225</c:v>
                </c:pt>
                <c:pt idx="43">
                  <c:v>781.50792951694484</c:v>
                </c:pt>
                <c:pt idx="44">
                  <c:v>791.56993557830071</c:v>
                </c:pt>
                <c:pt idx="45">
                  <c:v>801.13990051361191</c:v>
                </c:pt>
                <c:pt idx="46">
                  <c:v>810.23101770862854</c:v>
                </c:pt>
                <c:pt idx="47">
                  <c:v>818.85711686292109</c:v>
                </c:pt>
                <c:pt idx="48">
                  <c:v>827.03254649953408</c:v>
                </c:pt>
                <c:pt idx="49">
                  <c:v>834.77206437824782</c:v>
                </c:pt>
                <c:pt idx="50">
                  <c:v>842.09073572374461</c:v>
                </c:pt>
                <c:pt idx="51">
                  <c:v>849.00383913908865</c:v>
                </c:pt>
                <c:pt idx="52">
                  <c:v>855.52678003839367</c:v>
                </c:pt>
                <c:pt idx="53">
                  <c:v>861.67501140034187</c:v>
                </c:pt>
                <c:pt idx="54">
                  <c:v>867.46396161619452</c:v>
                </c:pt>
                <c:pt idx="55">
                  <c:v>872.90896918204157</c:v>
                </c:pt>
                <c:pt idx="56">
                  <c:v>878.02522396501536</c:v>
                </c:pt>
                <c:pt idx="57">
                  <c:v>882.82771475696165</c:v>
                </c:pt>
                <c:pt idx="58">
                  <c:v>887.33118281631141</c:v>
                </c:pt>
                <c:pt idx="59">
                  <c:v>891.55008108946754</c:v>
                </c:pt>
                <c:pt idx="60">
                  <c:v>895.49853879667126</c:v>
                </c:pt>
                <c:pt idx="61">
                  <c:v>899.19033106375889</c:v>
                </c:pt>
                <c:pt idx="62">
                  <c:v>902.63885328028766</c:v>
                </c:pt>
                <c:pt idx="63">
                  <c:v>905.85709986589177</c:v>
                </c:pt>
                <c:pt idx="64">
                  <c:v>908.85764713022252</c:v>
                </c:pt>
                <c:pt idx="65">
                  <c:v>911.65263991718336</c:v>
                </c:pt>
                <c:pt idx="66">
                  <c:v>914.25378173117679</c:v>
                </c:pt>
                <c:pt idx="67">
                  <c:v>916.67232805147319</c:v>
                </c:pt>
                <c:pt idx="68">
                  <c:v>918.91908255045746</c:v>
                </c:pt>
                <c:pt idx="69">
                  <c:v>921.00439594212514</c:v>
                </c:pt>
                <c:pt idx="70">
                  <c:v>922.93816719866413</c:v>
                </c:pt>
                <c:pt idx="71">
                  <c:v>924.72984688506392</c:v>
                </c:pt>
                <c:pt idx="72">
                  <c:v>926.38844237428577</c:v>
                </c:pt>
                <c:pt idx="73">
                  <c:v>927.92252471846609</c:v>
                </c:pt>
                <c:pt idx="74">
                  <c:v>929.34023696475867</c:v>
                </c:pt>
                <c:pt idx="75">
                  <c:v>930.64930371764535</c:v>
                </c:pt>
                <c:pt idx="76">
                  <c:v>931.8570417627318</c:v>
                </c:pt>
                <c:pt idx="77">
                  <c:v>932.97037158011028</c:v>
                </c:pt>
                <c:pt idx="78">
                  <c:v>933.99582958822134</c:v>
                </c:pt>
                <c:pt idx="79">
                  <c:v>934.93958097170889</c:v>
                </c:pt>
                <c:pt idx="80">
                  <c:v>935.80743295896934</c:v>
                </c:pt>
                <c:pt idx="81">
                  <c:v>936.60484842690255</c:v>
                </c:pt>
                <c:pt idx="82">
                  <c:v>937.33695972172006</c:v>
                </c:pt>
                <c:pt idx="83">
                  <c:v>938.00858259552888</c:v>
                </c:pt>
                <c:pt idx="84">
                  <c:v>938.62423016875903</c:v>
                </c:pt>
                <c:pt idx="85">
                  <c:v>939.18812683831334</c:v>
                </c:pt>
                <c:pt idx="86">
                  <c:v>939.70422206057958</c:v>
                </c:pt>
                <c:pt idx="87">
                  <c:v>940.17620394715084</c:v>
                </c:pt>
                <c:pt idx="88">
                  <c:v>940.60751261924463</c:v>
                </c:pt>
                <c:pt idx="89">
                  <c:v>941.00135327440012</c:v>
                </c:pt>
                <c:pt idx="90">
                  <c:v>941.36070892607302</c:v>
                </c:pt>
                <c:pt idx="91">
                  <c:v>941.68835278324582</c:v>
                </c:pt>
                <c:pt idx="92">
                  <c:v>941.98686024314748</c:v>
                </c:pt>
                <c:pt idx="93">
                  <c:v>942.25862047564351</c:v>
                </c:pt>
                <c:pt idx="94">
                  <c:v>942.50584758283298</c:v>
                </c:pt>
                <c:pt idx="95">
                  <c:v>942.73059132189633</c:v>
                </c:pt>
                <c:pt idx="96">
                  <c:v>942.93474738329814</c:v>
                </c:pt>
                <c:pt idx="97">
                  <c:v>943.12006722008471</c:v>
                </c:pt>
                <c:pt idx="98">
                  <c:v>943.28816742724746</c:v>
                </c:pt>
                <c:pt idx="99">
                  <c:v>943.44053867298487</c:v>
                </c:pt>
                <c:pt idx="100">
                  <c:v>943.57855418619476</c:v>
                </c:pt>
                <c:pt idx="101">
                  <c:v>943.70347780670761</c:v>
                </c:pt>
                <c:pt idx="102">
                  <c:v>943.81647160664033</c:v>
                </c:pt>
                <c:pt idx="103">
                  <c:v>943.91860309283823</c:v>
                </c:pt>
                <c:pt idx="104">
                  <c:v>944.01085200170121</c:v>
                </c:pt>
                <c:pt idx="105">
                  <c:v>944.09411669878466</c:v>
                </c:pt>
                <c:pt idx="106">
                  <c:v>944.16922019643903</c:v>
                </c:pt>
                <c:pt idx="107">
                  <c:v>944.23691580343336</c:v>
                </c:pt>
                <c:pt idx="108">
                  <c:v>944.29789242101288</c:v>
                </c:pt>
                <c:pt idx="109">
                  <c:v>944.35277950018428</c:v>
                </c:pt>
                <c:pt idx="110">
                  <c:v>944.40215167522842</c:v>
                </c:pt>
                <c:pt idx="111">
                  <c:v>944.44653308852025</c:v>
                </c:pt>
                <c:pt idx="112">
                  <c:v>944.48640142170495</c:v>
                </c:pt>
                <c:pt idx="113">
                  <c:v>944.52219164815438</c:v>
                </c:pt>
                <c:pt idx="114">
                  <c:v>944.55429952141969</c:v>
                </c:pt>
                <c:pt idx="115">
                  <c:v>944.5830848141178</c:v>
                </c:pt>
                <c:pt idx="116">
                  <c:v>944.60887432135064</c:v>
                </c:pt>
                <c:pt idx="117">
                  <c:v>944.63196464236853</c:v>
                </c:pt>
                <c:pt idx="118">
                  <c:v>944.65262475376062</c:v>
                </c:pt>
                <c:pt idx="119">
                  <c:v>944.67109838699696</c:v>
                </c:pt>
                <c:pt idx="120">
                  <c:v>944.68760622265813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D2A-4236-A7D6-8FE55E54F8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50"/>
      </c:valAx>
      <c:valAx>
        <c:axId val="6439423"/>
        <c:scaling>
          <c:orientation val="minMax"/>
          <c:max val="6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Noctua F12'!$B$121:$B$251</c:f>
              <c:numCache>
                <c:formatCode>0</c:formatCode>
                <c:ptCount val="131"/>
                <c:pt idx="0">
                  <c:v>36.950782619864981</c:v>
                </c:pt>
                <c:pt idx="1">
                  <c:v>37.159872063716477</c:v>
                </c:pt>
                <c:pt idx="2">
                  <c:v>37.518013785708604</c:v>
                </c:pt>
                <c:pt idx="3">
                  <c:v>37.967459892655768</c:v>
                </c:pt>
                <c:pt idx="4">
                  <c:v>38.488553487669094</c:v>
                </c:pt>
                <c:pt idx="5">
                  <c:v>39.070111054418078</c:v>
                </c:pt>
                <c:pt idx="6">
                  <c:v>39.704646866529913</c:v>
                </c:pt>
                <c:pt idx="7">
                  <c:v>40.386685998230291</c:v>
                </c:pt>
                <c:pt idx="8">
                  <c:v>41.111990472161153</c:v>
                </c:pt>
                <c:pt idx="9">
                  <c:v>41.877147032712969</c:v>
                </c:pt>
                <c:pt idx="10">
                  <c:v>42.679324657445363</c:v>
                </c:pt>
                <c:pt idx="11">
                  <c:v>52.328562834869217</c:v>
                </c:pt>
                <c:pt idx="12">
                  <c:v>64.152139735369701</c:v>
                </c:pt>
                <c:pt idx="13">
                  <c:v>77.472466161025579</c:v>
                </c:pt>
                <c:pt idx="14">
                  <c:v>91.860613268536781</c:v>
                </c:pt>
                <c:pt idx="15">
                  <c:v>107.00323053348188</c:v>
                </c:pt>
                <c:pt idx="16">
                  <c:v>122.65515561113421</c:v>
                </c:pt>
                <c:pt idx="17">
                  <c:v>138.61737746147048</c:v>
                </c:pt>
                <c:pt idx="18">
                  <c:v>154.72502709912078</c:v>
                </c:pt>
                <c:pt idx="19">
                  <c:v>170.84006034127384</c:v>
                </c:pt>
                <c:pt idx="20">
                  <c:v>186.84639865455534</c:v>
                </c:pt>
                <c:pt idx="21">
                  <c:v>202.6464693894963</c:v>
                </c:pt>
                <c:pt idx="22">
                  <c:v>218.1585966907532</c:v>
                </c:pt>
                <c:pt idx="23">
                  <c:v>233.31493884060171</c:v>
                </c:pt>
                <c:pt idx="24">
                  <c:v>248.0597942404309</c:v>
                </c:pt>
                <c:pt idx="25">
                  <c:v>262.34816766368385</c:v>
                </c:pt>
                <c:pt idx="26">
                  <c:v>276.1445283968917</c:v>
                </c:pt>
                <c:pt idx="27">
                  <c:v>289.42171581162279</c:v>
                </c:pt>
                <c:pt idx="28">
                  <c:v>302.15996267667413</c:v>
                </c:pt>
                <c:pt idx="29">
                  <c:v>314.34601586127911</c:v>
                </c:pt>
                <c:pt idx="30">
                  <c:v>325.97234010618331</c:v>
                </c:pt>
                <c:pt idx="31">
                  <c:v>337.03639448615752</c:v>
                </c:pt>
                <c:pt idx="32">
                  <c:v>347.53997380226645</c:v>
                </c:pt>
                <c:pt idx="33">
                  <c:v>357.48860888930881</c:v>
                </c:pt>
                <c:pt idx="34">
                  <c:v>366.89102099876146</c:v>
                </c:pt>
                <c:pt idx="35">
                  <c:v>375.75862621196183</c:v>
                </c:pt>
                <c:pt idx="36">
                  <c:v>384.10508637870902</c:v>
                </c:pt>
                <c:pt idx="37">
                  <c:v>391.94590344757802</c:v>
                </c:pt>
                <c:pt idx="38">
                  <c:v>399.2980543131967</c:v>
                </c:pt>
                <c:pt idx="39">
                  <c:v>406.17966349142876</c:v>
                </c:pt>
                <c:pt idx="40">
                  <c:v>412.60971107237663</c:v>
                </c:pt>
                <c:pt idx="41">
                  <c:v>418.60777351135636</c:v>
                </c:pt>
                <c:pt idx="42">
                  <c:v>424.19379491175141</c:v>
                </c:pt>
                <c:pt idx="43">
                  <c:v>429.38788653896069</c:v>
                </c:pt>
                <c:pt idx="44">
                  <c:v>434.21015238678893</c:v>
                </c:pt>
                <c:pt idx="45">
                  <c:v>438.68053869979974</c:v>
                </c:pt>
                <c:pt idx="46">
                  <c:v>442.81870543919206</c:v>
                </c:pt>
                <c:pt idx="47">
                  <c:v>446.64391776653775</c:v>
                </c:pt>
                <c:pt idx="48">
                  <c:v>450.17495570941486</c:v>
                </c:pt>
                <c:pt idx="49">
                  <c:v>453.4300402653725</c:v>
                </c:pt>
                <c:pt idx="50">
                  <c:v>456.42677429521592</c:v>
                </c:pt>
                <c:pt idx="51">
                  <c:v>459.18209665266141</c:v>
                </c:pt>
                <c:pt idx="52">
                  <c:v>461.7122480941934</c:v>
                </c:pt>
                <c:pt idx="53">
                  <c:v>464.03274760970265</c:v>
                </c:pt>
                <c:pt idx="54">
                  <c:v>466.15837791041707</c:v>
                </c:pt>
                <c:pt idx="55">
                  <c:v>468.10317890507417</c:v>
                </c:pt>
                <c:pt idx="56">
                  <c:v>469.88044808756098</c:v>
                </c:pt>
                <c:pt idx="57">
                  <c:v>471.50274684881464</c:v>
                </c:pt>
                <c:pt idx="58">
                  <c:v>472.98191181215589</c:v>
                </c:pt>
                <c:pt idx="59">
                  <c:v>474.32907037400719</c:v>
                </c:pt>
                <c:pt idx="60">
                  <c:v>475.5546597108314</c:v>
                </c:pt>
                <c:pt idx="61">
                  <c:v>476.66844858786305</c:v>
                </c:pt>
                <c:pt idx="62">
                  <c:v>477.67956137562902</c:v>
                </c:pt>
                <c:pt idx="63">
                  <c:v>478.59650374628023</c:v>
                </c:pt>
                <c:pt idx="64">
                  <c:v>479.42718958332546</c:v>
                </c:pt>
                <c:pt idx="65">
                  <c:v>480.17896869549151</c:v>
                </c:pt>
                <c:pt idx="66">
                  <c:v>480.85865497819486</c:v>
                </c:pt>
                <c:pt idx="67">
                  <c:v>481.47255471457817</c:v>
                </c:pt>
                <c:pt idx="68">
                  <c:v>482.02649475238769</c:v>
                </c:pt>
                <c:pt idx="69">
                  <c:v>482.52585033328586</c:v>
                </c:pt>
                <c:pt idx="70">
                  <c:v>482.97557238768906</c:v>
                </c:pt>
                <c:pt idx="71">
                  <c:v>483.38021414108636</c:v>
                </c:pt>
                <c:pt idx="72">
                  <c:v>483.7439569072298</c:v>
                </c:pt>
                <c:pt idx="73">
                  <c:v>484.07063496980447</c:v>
                </c:pt>
                <c:pt idx="74">
                  <c:v>484.36375947739941</c:v>
                </c:pt>
                <c:pt idx="75">
                  <c:v>484.6265412970244</c:v>
                </c:pt>
                <c:pt idx="76">
                  <c:v>484.86191278926367</c:v>
                </c:pt>
                <c:pt idx="77">
                  <c:v>485.07254848363823</c:v>
                </c:pt>
                <c:pt idx="78">
                  <c:v>485.26088464606107</c:v>
                </c:pt>
                <c:pt idx="79">
                  <c:v>485.42913774161599</c:v>
                </c:pt>
                <c:pt idx="80">
                  <c:v>485.57932180545168</c:v>
                </c:pt>
                <c:pt idx="81">
                  <c:v>485.71326474254107</c:v>
                </c:pt>
                <c:pt idx="82">
                  <c:v>485.83262358357507</c:v>
                </c:pt>
                <c:pt idx="83">
                  <c:v>485.93889872950001</c:v>
                </c:pt>
                <c:pt idx="84">
                  <c:v>486.03344722131368</c:v>
                </c:pt>
                <c:pt idx="85">
                  <c:v>486.11749507484166</c:v>
                </c:pt>
                <c:pt idx="86">
                  <c:v>486.19214872245249</c:v>
                </c:pt>
                <c:pt idx="87">
                  <c:v>486.25840560514575</c:v>
                </c:pt>
                <c:pt idx="88">
                  <c:v>486.31716395927333</c:v>
                </c:pt>
                <c:pt idx="89">
                  <c:v>486.3692318424213</c:v>
                </c:pt>
                <c:pt idx="90">
                  <c:v>486.4153354427757</c:v>
                </c:pt>
                <c:pt idx="91">
                  <c:v>486.45612671569921</c:v>
                </c:pt>
                <c:pt idx="92">
                  <c:v>486.49219039032346</c:v>
                </c:pt>
                <c:pt idx="93">
                  <c:v>486.52405038777829</c:v>
                </c:pt>
                <c:pt idx="94">
                  <c:v>486.55217569128507</c:v>
                </c:pt>
                <c:pt idx="95">
                  <c:v>486.57698570679139</c:v>
                </c:pt>
                <c:pt idx="96">
                  <c:v>486.59885515114888</c:v>
                </c:pt>
                <c:pt idx="97">
                  <c:v>486.61811850308669</c:v>
                </c:pt>
                <c:pt idx="98">
                  <c:v>486.63507405042463</c:v>
                </c:pt>
                <c:pt idx="99">
                  <c:v>486.64998756514399</c:v>
                </c:pt>
                <c:pt idx="100">
                  <c:v>486.66309563610042</c:v>
                </c:pt>
                <c:pt idx="101">
                  <c:v>486.67460868735219</c:v>
                </c:pt>
                <c:pt idx="102">
                  <c:v>486.68471370829224</c:v>
                </c:pt>
                <c:pt idx="103">
                  <c:v>486.69357672003974</c:v>
                </c:pt>
                <c:pt idx="104">
                  <c:v>486.70134500086192</c:v>
                </c:pt>
                <c:pt idx="105">
                  <c:v>486.70814909178193</c:v>
                </c:pt>
                <c:pt idx="106">
                  <c:v>486.71410460197535</c:v>
                </c:pt>
                <c:pt idx="107">
                  <c:v>486.7193138320842</c:v>
                </c:pt>
                <c:pt idx="108">
                  <c:v>486.72386723217267</c:v>
                </c:pt>
                <c:pt idx="109">
                  <c:v>486.72784470972664</c:v>
                </c:pt>
                <c:pt idx="110">
                  <c:v>486.73131680184895</c:v>
                </c:pt>
                <c:pt idx="111">
                  <c:v>486.73434572463259</c:v>
                </c:pt>
                <c:pt idx="112">
                  <c:v>486.73698631159817</c:v>
                </c:pt>
                <c:pt idx="113">
                  <c:v>486.73928685205834</c:v>
                </c:pt>
                <c:pt idx="114">
                  <c:v>486.74128983932235</c:v>
                </c:pt>
                <c:pt idx="115">
                  <c:v>486.74303263777017</c:v>
                </c:pt>
                <c:pt idx="116">
                  <c:v>486.74454807700801</c:v>
                </c:pt>
                <c:pt idx="117">
                  <c:v>486.74586498056453</c:v>
                </c:pt>
                <c:pt idx="118">
                  <c:v>486.7470086358893</c:v>
                </c:pt>
                <c:pt idx="119">
                  <c:v>486.74800121177719</c:v>
                </c:pt>
                <c:pt idx="120">
                  <c:v>486.74886212875526</c:v>
                </c:pt>
                <c:pt idx="121">
                  <c:v>486.74960838743112</c:v>
                </c:pt>
                <c:pt idx="122">
                  <c:v>486.75025485931093</c:v>
                </c:pt>
                <c:pt idx="123">
                  <c:v>486.75081454414646</c:v>
                </c:pt>
                <c:pt idx="124">
                  <c:v>486.75129879746243</c:v>
                </c:pt>
                <c:pt idx="125">
                  <c:v>486.75171753154478</c:v>
                </c:pt>
                <c:pt idx="126">
                  <c:v>486.75207939283121</c:v>
                </c:pt>
                <c:pt idx="127">
                  <c:v>486.75239191834271</c:v>
                </c:pt>
                <c:pt idx="128">
                  <c:v>486.75266167351555</c:v>
                </c:pt>
                <c:pt idx="129">
                  <c:v>486.75289437354382</c:v>
                </c:pt>
                <c:pt idx="130">
                  <c:v>486.7530949901182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A0F-496F-B2BA-E233B4DE8181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Noctua F12'!$E$126:$E$251</c:f>
              <c:numCache>
                <c:formatCode>0</c:formatCode>
                <c:ptCount val="126"/>
                <c:pt idx="0">
                  <c:v>48.501446447229</c:v>
                </c:pt>
                <c:pt idx="1">
                  <c:v>48.642803928738317</c:v>
                </c:pt>
                <c:pt idx="2">
                  <c:v>48.905611683320444</c:v>
                </c:pt>
                <c:pt idx="3">
                  <c:v>49.248542180794288</c:v>
                </c:pt>
                <c:pt idx="4">
                  <c:v>49.656570323125152</c:v>
                </c:pt>
                <c:pt idx="5">
                  <c:v>50.120914210080855</c:v>
                </c:pt>
                <c:pt idx="6">
                  <c:v>57.017114999534101</c:v>
                </c:pt>
                <c:pt idx="7">
                  <c:v>66.826052335243048</c:v>
                </c:pt>
                <c:pt idx="8">
                  <c:v>78.719128782200642</c:v>
                </c:pt>
                <c:pt idx="9">
                  <c:v>92.22881599275911</c:v>
                </c:pt>
                <c:pt idx="10">
                  <c:v>107.02367201836114</c:v>
                </c:pt>
                <c:pt idx="11">
                  <c:v>122.84397908438189</c:v>
                </c:pt>
                <c:pt idx="12">
                  <c:v>139.47495710495093</c:v>
                </c:pt>
                <c:pt idx="13">
                  <c:v>156.73331757281926</c:v>
                </c:pt>
                <c:pt idx="14">
                  <c:v>174.45965590226609</c:v>
                </c:pt>
                <c:pt idx="15">
                  <c:v>192.51375607505395</c:v>
                </c:pt>
                <c:pt idx="16">
                  <c:v>210.77148487256829</c:v>
                </c:pt>
                <c:pt idx="17">
                  <c:v>229.12261261452329</c:v>
                </c:pt>
                <c:pt idx="18">
                  <c:v>247.46920158835809</c:v>
                </c:pt>
                <c:pt idx="19">
                  <c:v>265.72435635873006</c:v>
                </c:pt>
                <c:pt idx="20">
                  <c:v>283.81121247133382</c:v>
                </c:pt>
                <c:pt idx="21">
                  <c:v>301.66208682808639</c:v>
                </c:pt>
                <c:pt idx="22">
                  <c:v>319.21774077076401</c:v>
                </c:pt>
                <c:pt idx="23">
                  <c:v>336.42672399468699</c:v>
                </c:pt>
                <c:pt idx="24">
                  <c:v>353.24477824231354</c:v>
                </c:pt>
                <c:pt idx="25">
                  <c:v>369.63428675365168</c:v>
                </c:pt>
                <c:pt idx="26">
                  <c:v>385.56376009527236</c:v>
                </c:pt>
                <c:pt idx="27">
                  <c:v>401.00735210129113</c:v>
                </c:pt>
                <c:pt idx="28">
                  <c:v>415.94440176156013</c:v>
                </c:pt>
                <c:pt idx="29">
                  <c:v>430.35899831640108</c:v>
                </c:pt>
                <c:pt idx="30">
                  <c:v>444.23956777887025</c:v>
                </c:pt>
                <c:pt idx="31">
                  <c:v>457.57847974787438</c:v>
                </c:pt>
                <c:pt idx="32">
                  <c:v>470.3716737951566</c:v>
                </c:pt>
                <c:pt idx="33">
                  <c:v>482.61830497288605</c:v>
                </c:pt>
                <c:pt idx="34">
                  <c:v>494.3204081429443</c:v>
                </c:pt>
                <c:pt idx="35">
                  <c:v>505.48258090697311</c:v>
                </c:pt>
                <c:pt idx="36">
                  <c:v>516.11168494153526</c:v>
                </c:pt>
                <c:pt idx="37">
                  <c:v>526.21656553243531</c:v>
                </c:pt>
                <c:pt idx="38">
                  <c:v>535.80778906877742</c:v>
                </c:pt>
                <c:pt idx="39">
                  <c:v>544.89739820979446</c:v>
                </c:pt>
                <c:pt idx="40">
                  <c:v>553.49868438248893</c:v>
                </c:pt>
                <c:pt idx="41">
                  <c:v>561.62597721047962</c:v>
                </c:pt>
                <c:pt idx="42">
                  <c:v>569.29445041760675</c:v>
                </c:pt>
                <c:pt idx="43">
                  <c:v>576.51994369623515</c:v>
                </c:pt>
                <c:pt idx="44">
                  <c:v>583.31879998150578</c:v>
                </c:pt>
                <c:pt idx="45">
                  <c:v>589.70771753004692</c:v>
                </c:pt>
                <c:pt idx="46">
                  <c:v>595.7036161655468</c:v>
                </c:pt>
                <c:pt idx="47">
                  <c:v>601.32351702436665</c:v>
                </c:pt>
                <c:pt idx="48">
                  <c:v>606.58443511209578</c:v>
                </c:pt>
                <c:pt idx="49">
                  <c:v>611.50328396644181</c:v>
                </c:pt>
                <c:pt idx="50">
                  <c:v>616.09679171282278</c:v>
                </c:pt>
                <c:pt idx="51">
                  <c:v>620.38142779608313</c:v>
                </c:pt>
                <c:pt idx="52">
                  <c:v>624.37333967441612</c:v>
                </c:pt>
                <c:pt idx="53">
                  <c:v>628.08829876932714</c:v>
                </c:pt>
                <c:pt idx="54">
                  <c:v>631.54165497779491</c:v>
                </c:pt>
                <c:pt idx="55">
                  <c:v>634.74829906909974</c:v>
                </c:pt>
                <c:pt idx="56">
                  <c:v>637.72263230858653</c:v>
                </c:pt>
                <c:pt idx="57">
                  <c:v>640.47854267334492</c:v>
                </c:pt>
                <c:pt idx="58">
                  <c:v>643.02938704996734</c:v>
                </c:pt>
                <c:pt idx="59">
                  <c:v>645.38797883162806</c:v>
                </c:pt>
                <c:pt idx="60">
                  <c:v>647.56658036035378</c:v>
                </c:pt>
                <c:pt idx="61">
                  <c:v>649.57689969003866</c:v>
                </c:pt>
                <c:pt idx="62">
                  <c:v>651.43009117614679</c:v>
                </c:pt>
                <c:pt idx="63">
                  <c:v>653.13675942880241</c:v>
                </c:pt>
                <c:pt idx="64">
                  <c:v>654.70696619676005</c:v>
                </c:pt>
                <c:pt idx="65">
                  <c:v>656.15023978032298</c:v>
                </c:pt>
                <c:pt idx="66">
                  <c:v>657.4755866013769</c:v>
                </c:pt>
                <c:pt idx="67">
                  <c:v>658.69150458815068</c:v>
                </c:pt>
                <c:pt idx="68">
                  <c:v>659.80599806089151</c:v>
                </c:pt>
                <c:pt idx="69">
                  <c:v>660.82659383223938</c:v>
                </c:pt>
                <c:pt idx="70">
                  <c:v>661.76035826256793</c:v>
                </c:pt>
                <c:pt idx="71">
                  <c:v>662.61391503582945</c:v>
                </c:pt>
                <c:pt idx="72">
                  <c:v>663.39346344544595</c:v>
                </c:pt>
                <c:pt idx="73">
                  <c:v>664.10479700246174</c:v>
                </c:pt>
                <c:pt idx="74">
                  <c:v>664.75332219949098</c:v>
                </c:pt>
                <c:pt idx="75">
                  <c:v>665.34407728394956</c:v>
                </c:pt>
                <c:pt idx="76">
                  <c:v>665.88175091263804</c:v>
                </c:pt>
                <c:pt idx="77">
                  <c:v>666.3707005769752</c:v>
                </c:pt>
                <c:pt idx="78">
                  <c:v>666.81497070408022</c:v>
                </c:pt>
                <c:pt idx="79">
                  <c:v>667.21831035350317</c:v>
                </c:pt>
                <c:pt idx="80">
                  <c:v>667.58419044275945</c:v>
                </c:pt>
                <c:pt idx="81">
                  <c:v>667.91582044696236</c:v>
                </c:pt>
                <c:pt idx="82">
                  <c:v>668.21616452884655</c:v>
                </c:pt>
                <c:pt idx="83">
                  <c:v>668.4879570653693</c:v>
                </c:pt>
                <c:pt idx="84">
                  <c:v>668.73371754594075</c:v>
                </c:pt>
                <c:pt idx="85">
                  <c:v>668.95576482521631</c:v>
                </c:pt>
                <c:pt idx="86">
                  <c:v>669.15623072036681</c:v>
                </c:pt>
                <c:pt idx="87">
                  <c:v>669.33707294885778</c:v>
                </c:pt>
                <c:pt idx="88">
                  <c:v>669.50008740810904</c:v>
                </c:pt>
                <c:pt idx="89">
                  <c:v>669.6469198030162</c:v>
                </c:pt>
                <c:pt idx="90">
                  <c:v>669.77907663124608</c:v>
                </c:pt>
                <c:pt idx="91">
                  <c:v>669.89793553955519</c:v>
                </c:pt>
                <c:pt idx="92">
                  <c:v>670.00475506714542</c:v>
                </c:pt>
                <c:pt idx="93">
                  <c:v>670.10068379433915</c:v>
                </c:pt>
                <c:pt idx="94">
                  <c:v>670.18676891667121</c:v>
                </c:pt>
                <c:pt idx="95">
                  <c:v>670.26396426589895</c:v>
                </c:pt>
                <c:pt idx="96">
                  <c:v>670.33313780047808</c:v>
                </c:pt>
                <c:pt idx="97">
                  <c:v>670.39507858877221</c:v>
                </c:pt>
                <c:pt idx="98">
                  <c:v>670.45050330870788</c:v>
                </c:pt>
                <c:pt idx="99">
                  <c:v>670.50006228777886</c:v>
                </c:pt>
                <c:pt idx="100">
                  <c:v>670.54434510728356</c:v>
                </c:pt>
                <c:pt idx="101">
                  <c:v>670.5838857944791</c:v>
                </c:pt>
                <c:pt idx="102">
                  <c:v>670.61916762597377</c:v>
                </c:pt>
                <c:pt idx="103">
                  <c:v>670.65062756519148</c:v>
                </c:pt>
                <c:pt idx="104">
                  <c:v>670.67866035614452</c:v>
                </c:pt>
                <c:pt idx="105">
                  <c:v>670.70362229506452</c:v>
                </c:pt>
                <c:pt idx="106">
                  <c:v>670.72583470068889</c:v>
                </c:pt>
                <c:pt idx="107">
                  <c:v>670.74558710318831</c:v>
                </c:pt>
                <c:pt idx="108">
                  <c:v>670.76314017087975</c:v>
                </c:pt>
                <c:pt idx="109">
                  <c:v>670.77872839299209</c:v>
                </c:pt>
                <c:pt idx="110">
                  <c:v>670.79256253586618</c:v>
                </c:pt>
                <c:pt idx="111">
                  <c:v>670.80483188907738</c:v>
                </c:pt>
                <c:pt idx="112">
                  <c:v>670.81570631707825</c:v>
                </c:pt>
                <c:pt idx="113">
                  <c:v>670.8253381310775</c:v>
                </c:pt>
                <c:pt idx="114">
                  <c:v>670.83386379500837</c:v>
                </c:pt>
                <c:pt idx="115">
                  <c:v>670.84140547859033</c:v>
                </c:pt>
                <c:pt idx="116">
                  <c:v>670.84807246967432</c:v>
                </c:pt>
                <c:pt idx="117">
                  <c:v>670.85396245726088</c:v>
                </c:pt>
                <c:pt idx="118">
                  <c:v>670.85916269582503</c:v>
                </c:pt>
                <c:pt idx="119">
                  <c:v>670.8637510608462</c:v>
                </c:pt>
                <c:pt idx="120">
                  <c:v>670.86779700474426</c:v>
                </c:pt>
                <c:pt idx="121">
                  <c:v>670.87136242176018</c:v>
                </c:pt>
                <c:pt idx="122">
                  <c:v>670.87450242968919</c:v>
                </c:pt>
                <c:pt idx="123">
                  <c:v>670.87726607577656</c:v>
                </c:pt>
                <c:pt idx="124">
                  <c:v>670.87969697352855</c:v>
                </c:pt>
                <c:pt idx="125">
                  <c:v>670.8818338766589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A0F-496F-B2BA-E233B4DE8181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Noctua F12'!$H$128:$H$251</c:f>
              <c:numCache>
                <c:formatCode>0</c:formatCode>
                <c:ptCount val="124"/>
                <c:pt idx="0">
                  <c:v>55.744833426184073</c:v>
                </c:pt>
                <c:pt idx="1">
                  <c:v>55.848513407675568</c:v>
                </c:pt>
                <c:pt idx="2">
                  <c:v>56.053837362813169</c:v>
                </c:pt>
                <c:pt idx="3">
                  <c:v>56.330090887978599</c:v>
                </c:pt>
                <c:pt idx="4">
                  <c:v>61.62236511953904</c:v>
                </c:pt>
                <c:pt idx="5">
                  <c:v>70.101823060601873</c:v>
                </c:pt>
                <c:pt idx="6">
                  <c:v>80.910311126048896</c:v>
                </c:pt>
                <c:pt idx="7">
                  <c:v>93.58968355706952</c:v>
                </c:pt>
                <c:pt idx="8">
                  <c:v>107.81724263788158</c:v>
                </c:pt>
                <c:pt idx="9">
                  <c:v>123.33829360969617</c:v>
                </c:pt>
                <c:pt idx="10">
                  <c:v>139.93931243862494</c:v>
                </c:pt>
                <c:pt idx="11">
                  <c:v>157.43489635945934</c:v>
                </c:pt>
                <c:pt idx="12">
                  <c:v>175.66059785300411</c:v>
                </c:pt>
                <c:pt idx="13">
                  <c:v>194.46864419146914</c:v>
                </c:pt>
                <c:pt idx="14">
                  <c:v>213.7252103539538</c:v>
                </c:pt>
                <c:pt idx="15">
                  <c:v>233.30858489908576</c:v>
                </c:pt>
                <c:pt idx="16">
                  <c:v>253.10787404052189</c:v>
                </c:pt>
                <c:pt idx="17">
                  <c:v>273.0220414064766</c:v>
                </c:pt>
                <c:pt idx="18">
                  <c:v>292.9591623376848</c:v>
                </c:pt>
                <c:pt idx="19">
                  <c:v>312.83581761446374</c:v>
                </c:pt>
                <c:pt idx="20">
                  <c:v>332.57657878626424</c:v>
                </c:pt>
                <c:pt idx="21">
                  <c:v>352.11355407824419</c:v>
                </c:pt>
                <c:pt idx="22">
                  <c:v>371.38597452948312</c:v>
                </c:pt>
                <c:pt idx="23">
                  <c:v>390.3398069854843</c:v>
                </c:pt>
                <c:pt idx="24">
                  <c:v>408.92738520932261</c:v>
                </c:pt>
                <c:pt idx="25">
                  <c:v>427.10705351711931</c:v>
                </c:pt>
                <c:pt idx="26">
                  <c:v>444.84281949230518</c:v>
                </c:pt>
                <c:pt idx="27">
                  <c:v>462.10401381067931</c:v>
                </c:pt>
                <c:pt idx="28">
                  <c:v>478.86495622293324</c:v>
                </c:pt>
                <c:pt idx="29">
                  <c:v>495.10462743162805</c:v>
                </c:pt>
                <c:pt idx="30">
                  <c:v>510.80634705942214</c:v>
                </c:pt>
                <c:pt idx="31">
                  <c:v>525.95745819976241</c:v>
                </c:pt>
                <c:pt idx="32">
                  <c:v>540.54901921607757</c:v>
                </c:pt>
                <c:pt idx="33">
                  <c:v>554.57550354364605</c:v>
                </c:pt>
                <c:pt idx="34">
                  <c:v>568.03450827369863</c:v>
                </c:pt>
                <c:pt idx="35">
                  <c:v>580.92647227967745</c:v>
                </c:pt>
                <c:pt idx="36">
                  <c:v>593.2544045940557</c:v>
                </c:pt>
                <c:pt idx="37">
                  <c:v>605.02362367082117</c:v>
                </c:pt>
                <c:pt idx="38">
                  <c:v>616.24150808112188</c:v>
                </c:pt>
                <c:pt idx="39">
                  <c:v>626.91725909357422</c:v>
                </c:pt>
                <c:pt idx="40">
                  <c:v>637.061675490737</c:v>
                </c:pt>
                <c:pt idx="41">
                  <c:v>646.68694087268977</c:v>
                </c:pt>
                <c:pt idx="42">
                  <c:v>655.80642360011575</c:v>
                </c:pt>
                <c:pt idx="43">
                  <c:v>664.43448943474016</c:v>
                </c:pt>
                <c:pt idx="44">
                  <c:v>672.58632684581903</c:v>
                </c:pt>
                <c:pt idx="45">
                  <c:v>664.43448943474016</c:v>
                </c:pt>
                <c:pt idx="46">
                  <c:v>687.5252233257786</c:v>
                </c:pt>
                <c:pt idx="47">
                  <c:v>694.34537515267743</c:v>
                </c:pt>
                <c:pt idx="48">
                  <c:v>700.75522051125085</c:v>
                </c:pt>
                <c:pt idx="49">
                  <c:v>706.77187231988785</c:v>
                </c:pt>
                <c:pt idx="50">
                  <c:v>712.41247278584376</c:v>
                </c:pt>
                <c:pt idx="51">
                  <c:v>717.69410048762393</c:v>
                </c:pt>
                <c:pt idx="52">
                  <c:v>722.63368752522399</c:v>
                </c:pt>
                <c:pt idx="53">
                  <c:v>727.24794623278342</c:v>
                </c:pt>
                <c:pt idx="54">
                  <c:v>731.55330493128474</c:v>
                </c:pt>
                <c:pt idx="55">
                  <c:v>735.56585218792509</c:v>
                </c:pt>
                <c:pt idx="56">
                  <c:v>739.30128904317621</c:v>
                </c:pt>
                <c:pt idx="57">
                  <c:v>742.77488866586123</c:v>
                </c:pt>
                <c:pt idx="58">
                  <c:v>746.00146290029591</c:v>
                </c:pt>
                <c:pt idx="59">
                  <c:v>748.99533517718123</c:v>
                </c:pt>
                <c:pt idx="60">
                  <c:v>751.77031927100643</c:v>
                </c:pt>
                <c:pt idx="61">
                  <c:v>754.33970340075291</c:v>
                </c:pt>
                <c:pt idx="62">
                  <c:v>756.71623918723515</c:v>
                </c:pt>
                <c:pt idx="63">
                  <c:v>758.9121349990653</c:v>
                </c:pt>
                <c:pt idx="64">
                  <c:v>760.93905323954175</c:v>
                </c:pt>
                <c:pt idx="65">
                  <c:v>762.80811114843641</c:v>
                </c:pt>
                <c:pt idx="66">
                  <c:v>764.52988471526749</c:v>
                </c:pt>
                <c:pt idx="67">
                  <c:v>766.11441532395668</c:v>
                </c:pt>
                <c:pt idx="68">
                  <c:v>767.5712187724497</c:v>
                </c:pt>
                <c:pt idx="69">
                  <c:v>768.90929633468954</c:v>
                </c:pt>
                <c:pt idx="70">
                  <c:v>770.13714755604803</c:v>
                </c:pt>
                <c:pt idx="71">
                  <c:v>771.26278449674601</c:v>
                </c:pt>
                <c:pt idx="72">
                  <c:v>772.29374716074813</c:v>
                </c:pt>
                <c:pt idx="73">
                  <c:v>773.23711986995818</c:v>
                </c:pt>
                <c:pt idx="74">
                  <c:v>774.09954836515351</c:v>
                </c:pt>
                <c:pt idx="75">
                  <c:v>774.88725743586133</c:v>
                </c:pt>
                <c:pt idx="76">
                  <c:v>775.60606890123927</c:v>
                </c:pt>
                <c:pt idx="77">
                  <c:v>776.26141978288501</c:v>
                </c:pt>
                <c:pt idx="78">
                  <c:v>776.85838052835516</c:v>
                </c:pt>
                <c:pt idx="79">
                  <c:v>777.40167316095744</c:v>
                </c:pt>
                <c:pt idx="80">
                  <c:v>777.89568924710295</c:v>
                </c:pt>
                <c:pt idx="81">
                  <c:v>778.34450758714968</c:v>
                </c:pt>
                <c:pt idx="82">
                  <c:v>778.75191154924335</c:v>
                </c:pt>
                <c:pt idx="83">
                  <c:v>779.12140597818302</c:v>
                </c:pt>
                <c:pt idx="84">
                  <c:v>779.45623362283845</c:v>
                </c:pt>
                <c:pt idx="85">
                  <c:v>779.75939103613825</c:v>
                </c:pt>
                <c:pt idx="86">
                  <c:v>780.0336439111876</c:v>
                </c:pt>
                <c:pt idx="87">
                  <c:v>780.28154182568255</c:v>
                </c:pt>
                <c:pt idx="88">
                  <c:v>780.50543237453132</c:v>
                </c:pt>
                <c:pt idx="89">
                  <c:v>780.70747467749379</c:v>
                </c:pt>
                <c:pt idx="90">
                  <c:v>780.88965225477295</c:v>
                </c:pt>
                <c:pt idx="91">
                  <c:v>781.05378526888512</c:v>
                </c:pt>
                <c:pt idx="92">
                  <c:v>781.20154213583623</c:v>
                </c:pt>
                <c:pt idx="93">
                  <c:v>781.33445051270292</c:v>
                </c:pt>
                <c:pt idx="94">
                  <c:v>781.45390767220215</c:v>
                </c:pt>
                <c:pt idx="95">
                  <c:v>781.56119027777629</c:v>
                </c:pt>
                <c:pt idx="96">
                  <c:v>781.65746357517492</c:v>
                </c:pt>
                <c:pt idx="97">
                  <c:v>781.74379001851912</c:v>
                </c:pt>
                <c:pt idx="98">
                  <c:v>781.8211373504364</c:v>
                </c:pt>
                <c:pt idx="99">
                  <c:v>781.89038615708739</c:v>
                </c:pt>
                <c:pt idx="100">
                  <c:v>781.95233691982071</c:v>
                </c:pt>
                <c:pt idx="101">
                  <c:v>782.00771658580845</c:v>
                </c:pt>
                <c:pt idx="102">
                  <c:v>782.05718468038685</c:v>
                </c:pt>
                <c:pt idx="103">
                  <c:v>782.10133898396271</c:v>
                </c:pt>
                <c:pt idx="104">
                  <c:v>782.14072079629784</c:v>
                </c:pt>
                <c:pt idx="105">
                  <c:v>782.17581981076466</c:v>
                </c:pt>
                <c:pt idx="106">
                  <c:v>782.20707862079985</c:v>
                </c:pt>
                <c:pt idx="107">
                  <c:v>782.23489688030577</c:v>
                </c:pt>
                <c:pt idx="108">
                  <c:v>782.25963513916474</c:v>
                </c:pt>
                <c:pt idx="109">
                  <c:v>782.28161837437187</c:v>
                </c:pt>
                <c:pt idx="110">
                  <c:v>782.30113923656347</c:v>
                </c:pt>
                <c:pt idx="111">
                  <c:v>782.31846103094722</c:v>
                </c:pt>
                <c:pt idx="112">
                  <c:v>782.3338204508251</c:v>
                </c:pt>
                <c:pt idx="113">
                  <c:v>782.34743008107034</c:v>
                </c:pt>
                <c:pt idx="114">
                  <c:v>782.35948068806795</c:v>
                </c:pt>
                <c:pt idx="115">
                  <c:v>782.37014331177716</c:v>
                </c:pt>
                <c:pt idx="116">
                  <c:v>782.3795711747249</c:v>
                </c:pt>
                <c:pt idx="117">
                  <c:v>782.38790142189498</c:v>
                </c:pt>
                <c:pt idx="118">
                  <c:v>782.39525670465855</c:v>
                </c:pt>
                <c:pt idx="119">
                  <c:v>782.40174662107768</c:v>
                </c:pt>
                <c:pt idx="120">
                  <c:v>782.40746902413809</c:v>
                </c:pt>
                <c:pt idx="121">
                  <c:v>782.41251120870663</c:v>
                </c:pt>
                <c:pt idx="122">
                  <c:v>782.41695098728189</c:v>
                </c:pt>
                <c:pt idx="123">
                  <c:v>782.42085766391017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A0F-496F-B2BA-E233B4DE8181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Noctua F12'!$K$131:$K$251</c:f>
              <c:numCache>
                <c:formatCode>0</c:formatCode>
                <c:ptCount val="121"/>
                <c:pt idx="0">
                  <c:v>60.628112774030001</c:v>
                </c:pt>
                <c:pt idx="1">
                  <c:v>64.211197124960563</c:v>
                </c:pt>
                <c:pt idx="2">
                  <c:v>71.457276587757747</c:v>
                </c:pt>
                <c:pt idx="3">
                  <c:v>81.236880546211182</c:v>
                </c:pt>
                <c:pt idx="4">
                  <c:v>93.059091978268384</c:v>
                </c:pt>
                <c:pt idx="5">
                  <c:v>106.59420159280057</c:v>
                </c:pt>
                <c:pt idx="6">
                  <c:v>121.58699193066843</c:v>
                </c:pt>
                <c:pt idx="7">
                  <c:v>137.82504053451669</c:v>
                </c:pt>
                <c:pt idx="8">
                  <c:v>155.12399858166884</c:v>
                </c:pt>
                <c:pt idx="9">
                  <c:v>173.31976208879564</c:v>
                </c:pt>
                <c:pt idx="10">
                  <c:v>192.26392129620899</c:v>
                </c:pt>
                <c:pt idx="11">
                  <c:v>211.82093958363782</c:v>
                </c:pt>
                <c:pt idx="12">
                  <c:v>231.86631316749515</c:v>
                </c:pt>
                <c:pt idx="13">
                  <c:v>252.28531636245327</c:v>
                </c:pt>
                <c:pt idx="14">
                  <c:v>272.97210948284635</c:v>
                </c:pt>
                <c:pt idx="15">
                  <c:v>293.82907702815942</c:v>
                </c:pt>
                <c:pt idx="16">
                  <c:v>314.7663143787953</c:v>
                </c:pt>
                <c:pt idx="17">
                  <c:v>335.70121091416547</c:v>
                </c:pt>
                <c:pt idx="18">
                  <c:v>356.55809562069703</c:v>
                </c:pt>
                <c:pt idx="19">
                  <c:v>377.26792275152934</c:v>
                </c:pt>
                <c:pt idx="20">
                  <c:v>397.76798259060814</c:v>
                </c:pt>
                <c:pt idx="21">
                  <c:v>418.00162737491161</c:v>
                </c:pt>
                <c:pt idx="22">
                  <c:v>437.91800583328887</c:v>
                </c:pt>
                <c:pt idx="23">
                  <c:v>457.47180215388607</c:v>
                </c:pt>
                <c:pt idx="24">
                  <c:v>476.62297683641697</c:v>
                </c:pt>
                <c:pt idx="25">
                  <c:v>495.33650804106594</c:v>
                </c:pt>
                <c:pt idx="26">
                  <c:v>513.58213285786951</c:v>
                </c:pt>
                <c:pt idx="27">
                  <c:v>531.33408848727186</c:v>
                </c:pt>
                <c:pt idx="28">
                  <c:v>548.57085371153335</c:v>
                </c:pt>
                <c:pt idx="29">
                  <c:v>565.274891295359</c:v>
                </c:pt>
                <c:pt idx="30">
                  <c:v>581.4323921162852</c:v>
                </c:pt>
                <c:pt idx="31">
                  <c:v>597.03302191578689</c:v>
                </c:pt>
                <c:pt idx="32">
                  <c:v>612.06967159885176</c:v>
                </c:pt>
                <c:pt idx="33">
                  <c:v>626.53821200674577</c:v>
                </c:pt>
                <c:pt idx="34">
                  <c:v>640.43725405509531</c:v>
                </c:pt>
                <c:pt idx="35">
                  <c:v>653.76791507546227</c:v>
                </c:pt>
                <c:pt idx="36">
                  <c:v>666.53359212931787</c:v>
                </c:pt>
                <c:pt idx="37">
                  <c:v>678.73974298380597</c:v>
                </c:pt>
                <c:pt idx="38">
                  <c:v>690.39367535267377</c:v>
                </c:pt>
                <c:pt idx="39">
                  <c:v>701.50434491635804</c:v>
                </c:pt>
                <c:pt idx="40">
                  <c:v>712.0821625448765</c:v>
                </c:pt>
                <c:pt idx="41">
                  <c:v>722.13881105777705</c:v>
                </c:pt>
                <c:pt idx="42">
                  <c:v>731.68707176849375</c:v>
                </c:pt>
                <c:pt idx="43">
                  <c:v>740.7406609771831</c:v>
                </c:pt>
                <c:pt idx="44">
                  <c:v>749.31407649738878</c:v>
                </c:pt>
                <c:pt idx="45">
                  <c:v>757.42245422833389</c:v>
                </c:pt>
                <c:pt idx="46">
                  <c:v>765.08143471677238</c:v>
                </c:pt>
                <c:pt idx="47">
                  <c:v>772.30703959040807</c:v>
                </c:pt>
                <c:pt idx="48">
                  <c:v>779.11555768908738</c:v>
                </c:pt>
                <c:pt idx="49">
                  <c:v>785.52344067035358</c:v>
                </c:pt>
                <c:pt idx="50">
                  <c:v>791.5472078224501</c:v>
                </c:pt>
                <c:pt idx="51">
                  <c:v>797.20335978034132</c:v>
                </c:pt>
                <c:pt idx="52">
                  <c:v>802.50830080863807</c:v>
                </c:pt>
                <c:pt idx="53">
                  <c:v>807.47826928915663</c:v>
                </c:pt>
                <c:pt idx="54">
                  <c:v>812.12927602998514</c:v>
                </c:pt>
                <c:pt idx="55">
                  <c:v>816.4770499970266</c:v>
                </c:pt>
                <c:pt idx="56">
                  <c:v>820.53699105769374</c:v>
                </c:pt>
                <c:pt idx="57">
                  <c:v>824.32412931942349</c:v>
                </c:pt>
                <c:pt idx="58">
                  <c:v>827.85309064255421</c:v>
                </c:pt>
                <c:pt idx="59">
                  <c:v>831.13806790753267</c:v>
                </c:pt>
                <c:pt idx="60">
                  <c:v>834.19279762001929</c:v>
                </c:pt>
                <c:pt idx="61">
                  <c:v>837.03054144386624</c:v>
                </c:pt>
                <c:pt idx="62">
                  <c:v>839.66407226083084</c:v>
                </c:pt>
                <c:pt idx="63">
                  <c:v>842.10566436690556</c:v>
                </c:pt>
                <c:pt idx="64">
                  <c:v>844.3670874279768</c:v>
                </c:pt>
                <c:pt idx="65">
                  <c:v>846.4596038318756</c:v>
                </c:pt>
                <c:pt idx="66">
                  <c:v>848.39396908945935</c:v>
                </c:pt>
                <c:pt idx="67">
                  <c:v>850.18043495389827</c:v>
                </c:pt>
                <c:pt idx="68">
                  <c:v>851.82875494461382</c:v>
                </c:pt>
                <c:pt idx="69">
                  <c:v>853.3481919800555</c:v>
                </c:pt>
                <c:pt idx="70">
                  <c:v>854.74752784156533</c:v>
                </c:pt>
                <c:pt idx="71">
                  <c:v>856.03507420871915</c:v>
                </c:pt>
                <c:pt idx="72">
                  <c:v>857.21868502464417</c:v>
                </c:pt>
                <c:pt idx="73">
                  <c:v>858.30576996770128</c:v>
                </c:pt>
                <c:pt idx="74">
                  <c:v>859.30330882348983</c:v>
                </c:pt>
                <c:pt idx="75">
                  <c:v>860.21786656827067</c:v>
                </c:pt>
                <c:pt idx="76">
                  <c:v>861.055608991496</c:v>
                </c:pt>
                <c:pt idx="77">
                  <c:v>861.82231870114151</c:v>
                </c:pt>
                <c:pt idx="78">
                  <c:v>862.52341137085944</c:v>
                </c:pt>
                <c:pt idx="79">
                  <c:v>863.16395210258304</c:v>
                </c:pt>
                <c:pt idx="80">
                  <c:v>863.74867179207399</c:v>
                </c:pt>
                <c:pt idx="81">
                  <c:v>864.28198339797905</c:v>
                </c:pt>
                <c:pt idx="82">
                  <c:v>864.76799802725122</c:v>
                </c:pt>
                <c:pt idx="83">
                  <c:v>865.21054076126916</c:v>
                </c:pt>
                <c:pt idx="84">
                  <c:v>865.61316615767419</c:v>
                </c:pt>
                <c:pt idx="85">
                  <c:v>865.97917337283968</c:v>
                </c:pt>
                <c:pt idx="86">
                  <c:v>866.31162085899757</c:v>
                </c:pt>
                <c:pt idx="87">
                  <c:v>866.61334059841408</c:v>
                </c:pt>
                <c:pt idx="88">
                  <c:v>866.88695184462642</c:v>
                </c:pt>
                <c:pt idx="89">
                  <c:v>867.13487434768138</c:v>
                </c:pt>
                <c:pt idx="90">
                  <c:v>867.35934104655621</c:v>
                </c:pt>
                <c:pt idx="91">
                  <c:v>867.56241021755591</c:v>
                </c:pt>
                <c:pt idx="92">
                  <c:v>867.74597707247085</c:v>
                </c:pt>
                <c:pt idx="93">
                  <c:v>867.91178480470933</c:v>
                </c:pt>
                <c:pt idx="94">
                  <c:v>868.06143508550485</c:v>
                </c:pt>
                <c:pt idx="95">
                  <c:v>868.19639801568667</c:v>
                </c:pt>
                <c:pt idx="96">
                  <c:v>868.31802154142576</c:v>
                </c:pt>
                <c:pt idx="97">
                  <c:v>868.42754034486097</c:v>
                </c:pt>
                <c:pt idx="98">
                  <c:v>868.5260842226096</c:v>
                </c:pt>
                <c:pt idx="99">
                  <c:v>868.61468596690645</c:v>
                </c:pt>
                <c:pt idx="100">
                  <c:v>868.69428876551967</c:v>
                </c:pt>
                <c:pt idx="101">
                  <c:v>868.76575313770957</c:v>
                </c:pt>
                <c:pt idx="102">
                  <c:v>868.82986342433492</c:v>
                </c:pt>
                <c:pt idx="103">
                  <c:v>868.88733385081605</c:v>
                </c:pt>
                <c:pt idx="104">
                  <c:v>868.9388141820566</c:v>
                </c:pt>
                <c:pt idx="105">
                  <c:v>868.98489498862239</c:v>
                </c:pt>
                <c:pt idx="106">
                  <c:v>869.02611254351439</c:v>
                </c:pt>
                <c:pt idx="107">
                  <c:v>869.06295336876531</c:v>
                </c:pt>
                <c:pt idx="108">
                  <c:v>869.09585845085178</c:v>
                </c:pt>
                <c:pt idx="109">
                  <c:v>869.1252271435834</c:v>
                </c:pt>
                <c:pt idx="110">
                  <c:v>869.15142077669429</c:v>
                </c:pt>
                <c:pt idx="111">
                  <c:v>869.174765987868</c:v>
                </c:pt>
                <c:pt idx="112">
                  <c:v>869.19555779536188</c:v>
                </c:pt>
                <c:pt idx="113">
                  <c:v>869.21406242778903</c:v>
                </c:pt>
                <c:pt idx="114">
                  <c:v>869.23051992697185</c:v>
                </c:pt>
                <c:pt idx="115">
                  <c:v>869.24514653910933</c:v>
                </c:pt>
                <c:pt idx="116">
                  <c:v>869.25813690880955</c:v>
                </c:pt>
                <c:pt idx="117">
                  <c:v>869.26966608984424</c:v>
                </c:pt>
                <c:pt idx="118">
                  <c:v>869.27989138577527</c:v>
                </c:pt>
                <c:pt idx="119">
                  <c:v>869.28895403290903</c:v>
                </c:pt>
                <c:pt idx="120">
                  <c:v>869.29698073734062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A0F-496F-B2BA-E233B4DE8181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Noctua F12'!$M$131:$M$251</c:f>
              <c:numCache>
                <c:formatCode>0</c:formatCode>
                <c:ptCount val="121"/>
                <c:pt idx="0">
                  <c:v>64.124269627678018</c:v>
                </c:pt>
                <c:pt idx="1">
                  <c:v>67.579582656868297</c:v>
                </c:pt>
                <c:pt idx="2">
                  <c:v>74.639081106788581</c:v>
                </c:pt>
                <c:pt idx="3">
                  <c:v>84.222113956265389</c:v>
                </c:pt>
                <c:pt idx="4">
                  <c:v>95.858557256989229</c:v>
                </c:pt>
                <c:pt idx="5">
                  <c:v>109.23321492412902</c:v>
                </c:pt>
                <c:pt idx="6">
                  <c:v>124.10239495615542</c:v>
                </c:pt>
                <c:pt idx="7">
                  <c:v>140.26329711761923</c:v>
                </c:pt>
                <c:pt idx="8">
                  <c:v>157.53975085028071</c:v>
                </c:pt>
                <c:pt idx="9">
                  <c:v>175.77461212716298</c:v>
                </c:pt>
                <c:pt idx="10">
                  <c:v>194.8253376926682</c:v>
                </c:pt>
                <c:pt idx="11">
                  <c:v>214.56124207323558</c:v>
                </c:pt>
                <c:pt idx="12">
                  <c:v>234.86171331915079</c:v>
                </c:pt>
                <c:pt idx="13">
                  <c:v>255.61500445720003</c:v>
                </c:pt>
                <c:pt idx="14">
                  <c:v>276.71738401969833</c:v>
                </c:pt>
                <c:pt idx="15">
                  <c:v>298.07251657273321</c:v>
                </c:pt>
                <c:pt idx="16">
                  <c:v>319.59099311891521</c:v>
                </c:pt>
                <c:pt idx="17">
                  <c:v>341.18996001360813</c:v>
                </c:pt>
                <c:pt idx="18">
                  <c:v>362.79281265076895</c:v>
                </c:pt>
                <c:pt idx="19">
                  <c:v>384.32893134956396</c:v>
                </c:pt>
                <c:pt idx="20">
                  <c:v>405.73344417548572</c:v>
                </c:pt>
                <c:pt idx="21">
                  <c:v>426.94700632360059</c:v>
                </c:pt>
                <c:pt idx="22">
                  <c:v>447.91558904131779</c:v>
                </c:pt>
                <c:pt idx="23">
                  <c:v>468.59027340100477</c:v>
                </c:pt>
                <c:pt idx="24">
                  <c:v>488.92704587972344</c:v>
                </c:pt>
                <c:pt idx="25">
                  <c:v>508.8865938774187</c:v>
                </c:pt>
                <c:pt idx="26">
                  <c:v>528.43410014633719</c:v>
                </c:pt>
                <c:pt idx="27">
                  <c:v>547.53903570798957</c:v>
                </c:pt>
                <c:pt idx="28">
                  <c:v>566.17495126445669</c:v>
                </c:pt>
                <c:pt idx="29">
                  <c:v>584.3192674138179</c:v>
                </c:pt>
                <c:pt idx="30">
                  <c:v>601.95306418740449</c:v>
                </c:pt>
                <c:pt idx="31">
                  <c:v>619.06087056293154</c:v>
                </c:pt>
                <c:pt idx="32">
                  <c:v>635.63045468971802</c:v>
                </c:pt>
                <c:pt idx="33">
                  <c:v>651.65261560311342</c:v>
                </c:pt>
                <c:pt idx="34">
                  <c:v>667.12097721477187</c:v>
                </c:pt>
                <c:pt idx="35">
                  <c:v>682.03178535115421</c:v>
                </c:pt>
                <c:pt idx="36">
                  <c:v>696.38370858048631</c:v>
                </c:pt>
                <c:pt idx="37">
                  <c:v>710.17764352300935</c:v>
                </c:pt>
                <c:pt idx="38">
                  <c:v>723.41652528446571</c:v>
                </c:pt>
                <c:pt idx="39">
                  <c:v>736.10514359127956</c:v>
                </c:pt>
                <c:pt idx="40">
                  <c:v>748.24996514026861</c:v>
                </c:pt>
                <c:pt idx="41">
                  <c:v>759.85896260783784</c:v>
                </c:pt>
                <c:pt idx="42">
                  <c:v>770.94145069504225</c:v>
                </c:pt>
                <c:pt idx="43">
                  <c:v>781.50792951694484</c:v>
                </c:pt>
                <c:pt idx="44">
                  <c:v>791.56993557830071</c:v>
                </c:pt>
                <c:pt idx="45">
                  <c:v>801.13990051361191</c:v>
                </c:pt>
                <c:pt idx="46">
                  <c:v>810.23101770862854</c:v>
                </c:pt>
                <c:pt idx="47">
                  <c:v>818.85711686292109</c:v>
                </c:pt>
                <c:pt idx="48">
                  <c:v>827.03254649953408</c:v>
                </c:pt>
                <c:pt idx="49">
                  <c:v>834.77206437824782</c:v>
                </c:pt>
                <c:pt idx="50">
                  <c:v>842.09073572374461</c:v>
                </c:pt>
                <c:pt idx="51">
                  <c:v>849.00383913908865</c:v>
                </c:pt>
                <c:pt idx="52">
                  <c:v>855.52678003839367</c:v>
                </c:pt>
                <c:pt idx="53">
                  <c:v>861.67501140034187</c:v>
                </c:pt>
                <c:pt idx="54">
                  <c:v>867.46396161619452</c:v>
                </c:pt>
                <c:pt idx="55">
                  <c:v>872.90896918204157</c:v>
                </c:pt>
                <c:pt idx="56">
                  <c:v>878.02522396501536</c:v>
                </c:pt>
                <c:pt idx="57">
                  <c:v>882.82771475696165</c:v>
                </c:pt>
                <c:pt idx="58">
                  <c:v>887.33118281631141</c:v>
                </c:pt>
                <c:pt idx="59">
                  <c:v>891.55008108946754</c:v>
                </c:pt>
                <c:pt idx="60">
                  <c:v>895.49853879667126</c:v>
                </c:pt>
                <c:pt idx="61">
                  <c:v>899.19033106375889</c:v>
                </c:pt>
                <c:pt idx="62">
                  <c:v>902.63885328028766</c:v>
                </c:pt>
                <c:pt idx="63">
                  <c:v>905.85709986589177</c:v>
                </c:pt>
                <c:pt idx="64">
                  <c:v>908.85764713022252</c:v>
                </c:pt>
                <c:pt idx="65">
                  <c:v>911.65263991718336</c:v>
                </c:pt>
                <c:pt idx="66">
                  <c:v>914.25378173117679</c:v>
                </c:pt>
                <c:pt idx="67">
                  <c:v>916.67232805147319</c:v>
                </c:pt>
                <c:pt idx="68">
                  <c:v>918.91908255045746</c:v>
                </c:pt>
                <c:pt idx="69">
                  <c:v>921.00439594212514</c:v>
                </c:pt>
                <c:pt idx="70">
                  <c:v>922.93816719866413</c:v>
                </c:pt>
                <c:pt idx="71">
                  <c:v>924.72984688506392</c:v>
                </c:pt>
                <c:pt idx="72">
                  <c:v>926.38844237428577</c:v>
                </c:pt>
                <c:pt idx="73">
                  <c:v>927.92252471846609</c:v>
                </c:pt>
                <c:pt idx="74">
                  <c:v>929.34023696475867</c:v>
                </c:pt>
                <c:pt idx="75">
                  <c:v>930.64930371764535</c:v>
                </c:pt>
                <c:pt idx="76">
                  <c:v>931.8570417627318</c:v>
                </c:pt>
                <c:pt idx="77">
                  <c:v>932.97037158011028</c:v>
                </c:pt>
                <c:pt idx="78">
                  <c:v>933.99582958822134</c:v>
                </c:pt>
                <c:pt idx="79">
                  <c:v>934.93958097170889</c:v>
                </c:pt>
                <c:pt idx="80">
                  <c:v>935.80743295896934</c:v>
                </c:pt>
                <c:pt idx="81">
                  <c:v>936.60484842690255</c:v>
                </c:pt>
                <c:pt idx="82">
                  <c:v>937.33695972172006</c:v>
                </c:pt>
                <c:pt idx="83">
                  <c:v>938.00858259552888</c:v>
                </c:pt>
                <c:pt idx="84">
                  <c:v>938.62423016875903</c:v>
                </c:pt>
                <c:pt idx="85">
                  <c:v>939.18812683831334</c:v>
                </c:pt>
                <c:pt idx="86">
                  <c:v>939.70422206057958</c:v>
                </c:pt>
                <c:pt idx="87">
                  <c:v>940.17620394715084</c:v>
                </c:pt>
                <c:pt idx="88">
                  <c:v>940.60751261924463</c:v>
                </c:pt>
                <c:pt idx="89">
                  <c:v>941.00135327440012</c:v>
                </c:pt>
                <c:pt idx="90">
                  <c:v>941.36070892607302</c:v>
                </c:pt>
                <c:pt idx="91">
                  <c:v>941.68835278324582</c:v>
                </c:pt>
                <c:pt idx="92">
                  <c:v>941.98686024314748</c:v>
                </c:pt>
                <c:pt idx="93">
                  <c:v>942.25862047564351</c:v>
                </c:pt>
                <c:pt idx="94">
                  <c:v>942.50584758283298</c:v>
                </c:pt>
                <c:pt idx="95">
                  <c:v>942.73059132189633</c:v>
                </c:pt>
                <c:pt idx="96">
                  <c:v>942.93474738329814</c:v>
                </c:pt>
                <c:pt idx="97">
                  <c:v>943.12006722008471</c:v>
                </c:pt>
                <c:pt idx="98">
                  <c:v>943.28816742724746</c:v>
                </c:pt>
                <c:pt idx="99">
                  <c:v>943.44053867298487</c:v>
                </c:pt>
                <c:pt idx="100">
                  <c:v>943.57855418619476</c:v>
                </c:pt>
                <c:pt idx="101">
                  <c:v>943.70347780670761</c:v>
                </c:pt>
                <c:pt idx="102">
                  <c:v>943.81647160664033</c:v>
                </c:pt>
                <c:pt idx="103">
                  <c:v>943.91860309283823</c:v>
                </c:pt>
                <c:pt idx="104">
                  <c:v>944.01085200170121</c:v>
                </c:pt>
                <c:pt idx="105">
                  <c:v>944.09411669878466</c:v>
                </c:pt>
                <c:pt idx="106">
                  <c:v>944.16922019643903</c:v>
                </c:pt>
                <c:pt idx="107">
                  <c:v>944.23691580343336</c:v>
                </c:pt>
                <c:pt idx="108">
                  <c:v>944.29789242101288</c:v>
                </c:pt>
                <c:pt idx="109">
                  <c:v>944.35277950018428</c:v>
                </c:pt>
                <c:pt idx="110">
                  <c:v>944.40215167522842</c:v>
                </c:pt>
                <c:pt idx="111">
                  <c:v>944.44653308852025</c:v>
                </c:pt>
                <c:pt idx="112">
                  <c:v>944.48640142170495</c:v>
                </c:pt>
                <c:pt idx="113">
                  <c:v>944.52219164815438</c:v>
                </c:pt>
                <c:pt idx="114">
                  <c:v>944.55429952141969</c:v>
                </c:pt>
                <c:pt idx="115">
                  <c:v>944.5830848141178</c:v>
                </c:pt>
                <c:pt idx="116">
                  <c:v>944.60887432135064</c:v>
                </c:pt>
                <c:pt idx="117">
                  <c:v>944.63196464236853</c:v>
                </c:pt>
                <c:pt idx="118">
                  <c:v>944.65262475376062</c:v>
                </c:pt>
                <c:pt idx="119">
                  <c:v>944.67109838699696</c:v>
                </c:pt>
                <c:pt idx="120">
                  <c:v>944.68760622265813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A0F-496F-B2BA-E233B4DE818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100"/>
      </c:valAx>
      <c:valAx>
        <c:axId val="6439423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2x F12'!$C$121:$C$251</c:f>
              <c:numCache>
                <c:formatCode>0.0000</c:formatCode>
                <c:ptCount val="131"/>
                <c:pt idx="0">
                  <c:v>0.5478488503419342</c:v>
                </c:pt>
                <c:pt idx="1">
                  <c:v>0.54125168849846972</c:v>
                </c:pt>
                <c:pt idx="2">
                  <c:v>0.53151587513062515</c:v>
                </c:pt>
                <c:pt idx="3">
                  <c:v>0.52039517595257567</c:v>
                </c:pt>
                <c:pt idx="4">
                  <c:v>0.50849985167618883</c:v>
                </c:pt>
                <c:pt idx="5">
                  <c:v>0.49618340884827966</c:v>
                </c:pt>
                <c:pt idx="6">
                  <c:v>0.48367953575241812</c:v>
                </c:pt>
                <c:pt idx="7">
                  <c:v>0.47115181243034748</c:v>
                </c:pt>
                <c:pt idx="8">
                  <c:v>0.45871775908845536</c:v>
                </c:pt>
                <c:pt idx="9">
                  <c:v>0.44646256040864019</c:v>
                </c:pt>
                <c:pt idx="10">
                  <c:v>0.43444777527486644</c:v>
                </c:pt>
                <c:pt idx="11">
                  <c:v>0.33243428246690826</c:v>
                </c:pt>
                <c:pt idx="12">
                  <c:v>0.26183397442542489</c:v>
                </c:pt>
                <c:pt idx="13">
                  <c:v>0.21316306055034837</c:v>
                </c:pt>
                <c:pt idx="14">
                  <c:v>0.17863057612360658</c:v>
                </c:pt>
                <c:pt idx="15">
                  <c:v>0.15332712285498454</c:v>
                </c:pt>
                <c:pt idx="16">
                  <c:v>0.13423459045526748</c:v>
                </c:pt>
                <c:pt idx="17">
                  <c:v>0.1194593371490837</c:v>
                </c:pt>
                <c:pt idx="18">
                  <c:v>0.10777639342029552</c:v>
                </c:pt>
                <c:pt idx="19">
                  <c:v>9.8368193850273566E-2</c:v>
                </c:pt>
                <c:pt idx="20">
                  <c:v>9.0672946446415437E-2</c:v>
                </c:pt>
                <c:pt idx="21">
                  <c:v>8.4294314780802237E-2</c:v>
                </c:pt>
                <c:pt idx="22">
                  <c:v>7.89460316118855E-2</c:v>
                </c:pt>
                <c:pt idx="23">
                  <c:v>7.4416948163738575E-2</c:v>
                </c:pt>
                <c:pt idx="24">
                  <c:v>7.0548379338376779E-2</c:v>
                </c:pt>
                <c:pt idx="25">
                  <c:v>6.7219052227273118E-2</c:v>
                </c:pt>
                <c:pt idx="26">
                  <c:v>6.4334878478772881E-2</c:v>
                </c:pt>
                <c:pt idx="27">
                  <c:v>6.1821860719626115E-2</c:v>
                </c:pt>
                <c:pt idx="28">
                  <c:v>5.9621080135058742E-2</c:v>
                </c:pt>
                <c:pt idx="29">
                  <c:v>5.7685093996437037E-2</c:v>
                </c:pt>
                <c:pt idx="30">
                  <c:v>5.5975306106867212E-2</c:v>
                </c:pt>
                <c:pt idx="31">
                  <c:v>5.4460020007702309E-2</c:v>
                </c:pt>
                <c:pt idx="32">
                  <c:v>5.3112978803967432E-2</c:v>
                </c:pt>
                <c:pt idx="33">
                  <c:v>5.1912256797803709E-2</c:v>
                </c:pt>
                <c:pt idx="34">
                  <c:v>5.0839408837750268E-2</c:v>
                </c:pt>
                <c:pt idx="35">
                  <c:v>4.9878810769949579E-2</c:v>
                </c:pt>
                <c:pt idx="36">
                  <c:v>4.9017143203648479E-2</c:v>
                </c:pt>
                <c:pt idx="37">
                  <c:v>4.8242983885081803E-2</c:v>
                </c:pt>
                <c:pt idx="38">
                  <c:v>4.7546483184130947E-2</c:v>
                </c:pt>
                <c:pt idx="39">
                  <c:v>4.6919103762883246E-2</c:v>
                </c:pt>
                <c:pt idx="40">
                  <c:v>4.6353410228376087E-2</c:v>
                </c:pt>
                <c:pt idx="41">
                  <c:v>4.5842898021386892E-2</c:v>
                </c:pt>
                <c:pt idx="42">
                  <c:v>4.5381853332800426E-2</c:v>
                </c:pt>
                <c:pt idx="43">
                  <c:v>4.4965237726766298E-2</c:v>
                </c:pt>
                <c:pt idx="44">
                  <c:v>4.4588592565597496E-2</c:v>
                </c:pt>
                <c:pt idx="45">
                  <c:v>4.4247959402197806E-2</c:v>
                </c:pt>
                <c:pt idx="46">
                  <c:v>4.3939813322297544E-2</c:v>
                </c:pt>
                <c:pt idx="47">
                  <c:v>4.3661006846083879E-2</c:v>
                </c:pt>
                <c:pt idx="48">
                  <c:v>4.3408722484256541E-2</c:v>
                </c:pt>
                <c:pt idx="49">
                  <c:v>4.3180432421773579E-2</c:v>
                </c:pt>
                <c:pt idx="50">
                  <c:v>4.2973864099169458E-2</c:v>
                </c:pt>
                <c:pt idx="51">
                  <c:v>4.2786970695366577E-2</c:v>
                </c:pt>
                <c:pt idx="52">
                  <c:v>4.2617905701638426E-2</c:v>
                </c:pt>
                <c:pt idx="53">
                  <c:v>4.2465000924593557E-2</c:v>
                </c:pt>
                <c:pt idx="54">
                  <c:v>4.2326747374925922E-2</c:v>
                </c:pt>
                <c:pt idx="55">
                  <c:v>4.2201778594485505E-2</c:v>
                </c:pt>
                <c:pt idx="56">
                  <c:v>4.2088856051788422E-2</c:v>
                </c:pt>
                <c:pt idx="57">
                  <c:v>4.1986856299145545E-2</c:v>
                </c:pt>
                <c:pt idx="58">
                  <c:v>4.1894759636054456E-2</c:v>
                </c:pt>
                <c:pt idx="59">
                  <c:v>4.181164006565409E-2</c:v>
                </c:pt>
                <c:pt idx="60">
                  <c:v>4.1736656365683134E-2</c:v>
                </c:pt>
                <c:pt idx="61">
                  <c:v>4.1669044123936301E-2</c:v>
                </c:pt>
                <c:pt idx="62">
                  <c:v>4.1608108611813473E-2</c:v>
                </c:pt>
                <c:pt idx="63">
                  <c:v>4.155321838911244E-2</c:v>
                </c:pt>
                <c:pt idx="64">
                  <c:v>4.1503799549458979E-2</c:v>
                </c:pt>
                <c:pt idx="65">
                  <c:v>4.1459330529287707E-2</c:v>
                </c:pt>
                <c:pt idx="66">
                  <c:v>4.1419337414563953E-2</c:v>
                </c:pt>
                <c:pt idx="67">
                  <c:v>4.1383389688861433E-2</c:v>
                </c:pt>
                <c:pt idx="68">
                  <c:v>4.1351096374301538E-2</c:v>
                </c:pt>
                <c:pt idx="69">
                  <c:v>4.1322102523481584E-2</c:v>
                </c:pt>
                <c:pt idx="70">
                  <c:v>4.1296086026085511E-2</c:v>
                </c:pt>
                <c:pt idx="71">
                  <c:v>4.1272754698561134E-2</c:v>
                </c:pt>
                <c:pt idx="72">
                  <c:v>4.1251843629209417E-2</c:v>
                </c:pt>
                <c:pt idx="73">
                  <c:v>4.1233112754386243E-2</c:v>
                </c:pt>
                <c:pt idx="74">
                  <c:v>4.1216344644366638E-2</c:v>
                </c:pt>
                <c:pt idx="75">
                  <c:v>4.1201342479849822E-2</c:v>
                </c:pt>
                <c:pt idx="76">
                  <c:v>4.1187928202160738E-2</c:v>
                </c:pt>
                <c:pt idx="77">
                  <c:v>4.1175940821987535E-2</c:v>
                </c:pt>
                <c:pt idx="78">
                  <c:v>4.1165234873033731E-2</c:v>
                </c:pt>
                <c:pt idx="79">
                  <c:v>4.1155678998298098E-2</c:v>
                </c:pt>
                <c:pt idx="80">
                  <c:v>4.1147154657858044E-2</c:v>
                </c:pt>
                <c:pt idx="81">
                  <c:v>4.113955494805116E-2</c:v>
                </c:pt>
                <c:pt idx="82">
                  <c:v>4.1132783522847507E-2</c:v>
                </c:pt>
                <c:pt idx="83">
                  <c:v>4.1126753609000699E-2</c:v>
                </c:pt>
                <c:pt idx="84">
                  <c:v>4.1121387107274976E-2</c:v>
                </c:pt>
                <c:pt idx="85">
                  <c:v>4.1116613772681297E-2</c:v>
                </c:pt>
                <c:pt idx="86">
                  <c:v>4.1112370467227634E-2</c:v>
                </c:pt>
                <c:pt idx="87">
                  <c:v>4.1108600479207592E-2</c:v>
                </c:pt>
                <c:pt idx="88">
                  <c:v>4.1105252903523043E-2</c:v>
                </c:pt>
                <c:pt idx="89">
                  <c:v>4.1102282077967074E-2</c:v>
                </c:pt>
                <c:pt idx="90">
                  <c:v>4.1099647070788968E-2</c:v>
                </c:pt>
                <c:pt idx="91">
                  <c:v>4.1097311215225786E-2</c:v>
                </c:pt>
                <c:pt idx="92">
                  <c:v>4.109524168702023E-2</c:v>
                </c:pt>
                <c:pt idx="93">
                  <c:v>4.1093409121253976E-2</c:v>
                </c:pt>
                <c:pt idx="94">
                  <c:v>4.1091787265111944E-2</c:v>
                </c:pt>
                <c:pt idx="95">
                  <c:v>4.1090352663458639E-2</c:v>
                </c:pt>
                <c:pt idx="96">
                  <c:v>4.1089084374353844E-2</c:v>
                </c:pt>
                <c:pt idx="97">
                  <c:v>4.1087963711863427E-2</c:v>
                </c:pt>
                <c:pt idx="98">
                  <c:v>4.1086974013733242E-2</c:v>
                </c:pt>
                <c:pt idx="99">
                  <c:v>4.1086100431691031E-2</c:v>
                </c:pt>
                <c:pt idx="100">
                  <c:v>4.1085329742323859E-2</c:v>
                </c:pt>
                <c:pt idx="101">
                  <c:v>4.1084650176648155E-2</c:v>
                </c:pt>
                <c:pt idx="102">
                  <c:v>4.1084051266646701E-2</c:v>
                </c:pt>
                <c:pt idx="103">
                  <c:v>4.1083523707192128E-2</c:v>
                </c:pt>
                <c:pt idx="104">
                  <c:v>4.1083059231911544E-2</c:v>
                </c:pt>
                <c:pt idx="105">
                  <c:v>4.1082650501671203E-2</c:v>
                </c:pt>
                <c:pt idx="106">
                  <c:v>4.1082291004475226E-2</c:v>
                </c:pt>
                <c:pt idx="107">
                  <c:v>4.1081974965678607E-2</c:v>
                </c:pt>
                <c:pt idx="108">
                  <c:v>4.1081697267512443E-2</c:v>
                </c:pt>
                <c:pt idx="109">
                  <c:v>4.1081453377009407E-2</c:v>
                </c:pt>
                <c:pt idx="110">
                  <c:v>4.1081239281500342E-2</c:v>
                </c:pt>
                <c:pt idx="111">
                  <c:v>4.1081051430928862E-2</c:v>
                </c:pt>
                <c:pt idx="112">
                  <c:v>4.1080886686300493E-2</c:v>
                </c:pt>
                <c:pt idx="113">
                  <c:v>4.1080742273646983E-2</c:v>
                </c:pt>
                <c:pt idx="114">
                  <c:v>4.1080615742944783E-2</c:v>
                </c:pt>
                <c:pt idx="115">
                  <c:v>4.1080504931480043E-2</c:v>
                </c:pt>
                <c:pt idx="116">
                  <c:v>4.1080407931201594E-2</c:v>
                </c:pt>
                <c:pt idx="117">
                  <c:v>4.1080323059647463E-2</c:v>
                </c:pt>
                <c:pt idx="118">
                  <c:v>4.108024883407134E-2</c:v>
                </c:pt>
                <c:pt idx="119">
                  <c:v>4.1080183948432124E-2</c:v>
                </c:pt>
                <c:pt idx="120">
                  <c:v>4.108012725294316E-2</c:v>
                </c:pt>
                <c:pt idx="121">
                  <c:v>4.108007773590841E-2</c:v>
                </c:pt>
                <c:pt idx="122">
                  <c:v>4.1080034507599984E-2</c:v>
                </c:pt>
                <c:pt idx="123">
                  <c:v>4.1079996785956974E-2</c:v>
                </c:pt>
                <c:pt idx="124">
                  <c:v>4.1079963883907659E-2</c:v>
                </c:pt>
                <c:pt idx="125">
                  <c:v>4.1079935198137837E-2</c:v>
                </c:pt>
                <c:pt idx="126">
                  <c:v>4.1079910199146502E-2</c:v>
                </c:pt>
                <c:pt idx="127">
                  <c:v>4.1079888422446642E-2</c:v>
                </c:pt>
                <c:pt idx="128">
                  <c:v>4.1079869460783978E-2</c:v>
                </c:pt>
                <c:pt idx="129">
                  <c:v>4.107985295726E-2</c:v>
                </c:pt>
                <c:pt idx="130">
                  <c:v>4.1079838599257727E-2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5D2-4734-945B-E974736D16E7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2x F12'!$D$126:$D$252</c:f>
              <c:numCache>
                <c:formatCode>General</c:formatCode>
                <c:ptCount val="127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2x F12'!$F$126:$F$251</c:f>
              <c:numCache>
                <c:formatCode>0.0000</c:formatCode>
                <c:ptCount val="126"/>
                <c:pt idx="0">
                  <c:v>0.4181956702663619</c:v>
                </c:pt>
                <c:pt idx="1">
                  <c:v>0.41485403600484594</c:v>
                </c:pt>
                <c:pt idx="2">
                  <c:v>0.40970870501433365</c:v>
                </c:pt>
                <c:pt idx="3">
                  <c:v>0.40367006990444521</c:v>
                </c:pt>
                <c:pt idx="4">
                  <c:v>0.39705980028599813</c:v>
                </c:pt>
                <c:pt idx="5">
                  <c:v>0.39006883382131835</c:v>
                </c:pt>
                <c:pt idx="6">
                  <c:v>0.31695172969772589</c:v>
                </c:pt>
                <c:pt idx="7">
                  <c:v>0.25605979231497994</c:v>
                </c:pt>
                <c:pt idx="8">
                  <c:v>0.21038825745337364</c:v>
                </c:pt>
                <c:pt idx="9">
                  <c:v>0.17646473850909614</c:v>
                </c:pt>
                <c:pt idx="10">
                  <c:v>0.15092509830382217</c:v>
                </c:pt>
                <c:pt idx="11">
                  <c:v>0.13132346121107488</c:v>
                </c:pt>
                <c:pt idx="12">
                  <c:v>0.11598170536983968</c:v>
                </c:pt>
                <c:pt idx="13">
                  <c:v>0.10375393660970418</c:v>
                </c:pt>
                <c:pt idx="14">
                  <c:v>9.3848038635160322E-2</c:v>
                </c:pt>
                <c:pt idx="15">
                  <c:v>8.5706591779657476E-2</c:v>
                </c:pt>
                <c:pt idx="16">
                  <c:v>7.8929754302630079E-2</c:v>
                </c:pt>
                <c:pt idx="17">
                  <c:v>7.3225295971646398E-2</c:v>
                </c:pt>
                <c:pt idx="18">
                  <c:v>6.8375836585883837E-2</c:v>
                </c:pt>
                <c:pt idx="19">
                  <c:v>6.4217013406309795E-2</c:v>
                </c:pt>
                <c:pt idx="20">
                  <c:v>6.0622673575709385E-2</c:v>
                </c:pt>
                <c:pt idx="21">
                  <c:v>5.7494653179506097E-2</c:v>
                </c:pt>
                <c:pt idx="22">
                  <c:v>5.4755601881805241E-2</c:v>
                </c:pt>
                <c:pt idx="23">
                  <c:v>5.2343864391806452E-2</c:v>
                </c:pt>
                <c:pt idx="24">
                  <c:v>5.0209774020656441E-2</c:v>
                </c:pt>
                <c:pt idx="25">
                  <c:v>4.8312930989516646E-2</c:v>
                </c:pt>
                <c:pt idx="26">
                  <c:v>4.6620177699851335E-2</c:v>
                </c:pt>
                <c:pt idx="27">
                  <c:v>4.5104074175554586E-2</c:v>
                </c:pt>
                <c:pt idx="28">
                  <c:v>4.3741737146956276E-2</c:v>
                </c:pt>
                <c:pt idx="29">
                  <c:v>4.2513946748857182E-2</c:v>
                </c:pt>
                <c:pt idx="30">
                  <c:v>4.1404452415410957E-2</c:v>
                </c:pt>
                <c:pt idx="31">
                  <c:v>4.0399428631958362E-2</c:v>
                </c:pt>
                <c:pt idx="32">
                  <c:v>3.9487044553958413E-2</c:v>
                </c:pt>
                <c:pt idx="33">
                  <c:v>3.8657120958298985E-2</c:v>
                </c:pt>
                <c:pt idx="34">
                  <c:v>3.7900854765252762E-2</c:v>
                </c:pt>
                <c:pt idx="35">
                  <c:v>3.7210596273243288E-2</c:v>
                </c:pt>
                <c:pt idx="36">
                  <c:v>3.6579667835271064E-2</c:v>
                </c:pt>
                <c:pt idx="37">
                  <c:v>3.6002215354291642E-2</c:v>
                </c:pt>
                <c:pt idx="38">
                  <c:v>3.5473085948213245E-2</c:v>
                </c:pt>
                <c:pt idx="39">
                  <c:v>3.498772661816732E-2</c:v>
                </c:pt>
                <c:pt idx="40">
                  <c:v>3.4542099877223183E-2</c:v>
                </c:pt>
                <c:pt idx="41">
                  <c:v>3.4132613154457044E-2</c:v>
                </c:pt>
                <c:pt idx="42">
                  <c:v>3.3756059448906667E-2</c:v>
                </c:pt>
                <c:pt idx="43">
                  <c:v>3.340956721873356E-2</c:v>
                </c:pt>
                <c:pt idx="44">
                  <c:v>3.3090557889068339E-2</c:v>
                </c:pt>
                <c:pt idx="45">
                  <c:v>3.2796709674329981E-2</c:v>
                </c:pt>
                <c:pt idx="46">
                  <c:v>3.2525926657259396E-2</c:v>
                </c:pt>
                <c:pt idx="47">
                  <c:v>3.2276312262503361E-2</c:v>
                </c:pt>
                <c:pt idx="48">
                  <c:v>3.2046146418668014E-2</c:v>
                </c:pt>
                <c:pt idx="49">
                  <c:v>3.1833865827971604E-2</c:v>
                </c:pt>
                <c:pt idx="50">
                  <c:v>3.1638046863571065E-2</c:v>
                </c:pt>
                <c:pt idx="51">
                  <c:v>3.1457390696416128E-2</c:v>
                </c:pt>
                <c:pt idx="52">
                  <c:v>3.1290710320039168E-2</c:v>
                </c:pt>
                <c:pt idx="53">
                  <c:v>3.1136919196095441E-2</c:v>
                </c:pt>
                <c:pt idx="54">
                  <c:v>3.099502128813289E-2</c:v>
                </c:pt>
                <c:pt idx="55">
                  <c:v>3.0864102287886813E-2</c:v>
                </c:pt>
                <c:pt idx="56">
                  <c:v>3.0743321868859981E-2</c:v>
                </c:pt>
                <c:pt idx="57">
                  <c:v>3.0631906827253932E-2</c:v>
                </c:pt>
                <c:pt idx="58">
                  <c:v>3.0529144991409424E-2</c:v>
                </c:pt>
                <c:pt idx="59">
                  <c:v>3.0434379798556958E-2</c:v>
                </c:pt>
                <c:pt idx="60">
                  <c:v>3.0347005452481299E-2</c:v>
                </c:pt>
                <c:pt idx="61">
                  <c:v>3.0266462588164584E-2</c:v>
                </c:pt>
                <c:pt idx="62">
                  <c:v>3.0192234379990079E-2</c:v>
                </c:pt>
                <c:pt idx="63">
                  <c:v>3.0123843038991821E-2</c:v>
                </c:pt>
                <c:pt idx="64">
                  <c:v>3.0060846652190068E-2</c:v>
                </c:pt>
                <c:pt idx="65">
                  <c:v>3.000283632347964E-2</c:v>
                </c:pt>
                <c:pt idx="66">
                  <c:v>2.9949433581017086E-2</c:v>
                </c:pt>
                <c:pt idx="67">
                  <c:v>2.9900288020733603E-2</c:v>
                </c:pt>
                <c:pt idx="68">
                  <c:v>2.9855075159607641E-2</c:v>
                </c:pt>
                <c:pt idx="69">
                  <c:v>2.9813494475766568E-2</c:v>
                </c:pt>
                <c:pt idx="70">
                  <c:v>2.9775267615437771E-2</c:v>
                </c:pt>
                <c:pt idx="71">
                  <c:v>2.9740136749307665E-2</c:v>
                </c:pt>
                <c:pt idx="72">
                  <c:v>2.9707863063033444E-2</c:v>
                </c:pt>
                <c:pt idx="73">
                  <c:v>2.9678225368537745E-2</c:v>
                </c:pt>
                <c:pt idx="74">
                  <c:v>2.9651018824344757E-2</c:v>
                </c:pt>
                <c:pt idx="75">
                  <c:v>2.9626053754623287E-2</c:v>
                </c:pt>
                <c:pt idx="76">
                  <c:v>2.960315455782055E-2</c:v>
                </c:pt>
                <c:pt idx="77">
                  <c:v>2.9582158696825213E-2</c:v>
                </c:pt>
                <c:pt idx="78">
                  <c:v>2.956291576351321E-2</c:v>
                </c:pt>
                <c:pt idx="79">
                  <c:v>2.9545286611324151E-2</c:v>
                </c:pt>
                <c:pt idx="80">
                  <c:v>2.9529142550206326E-2</c:v>
                </c:pt>
                <c:pt idx="81">
                  <c:v>2.9514364598869039E-2</c:v>
                </c:pt>
                <c:pt idx="82">
                  <c:v>2.9500842789804568E-2</c:v>
                </c:pt>
                <c:pt idx="83">
                  <c:v>2.9488475522998554E-2</c:v>
                </c:pt>
                <c:pt idx="84">
                  <c:v>2.947716896464711E-2</c:v>
                </c:pt>
                <c:pt idx="85">
                  <c:v>2.9466836487548505E-2</c:v>
                </c:pt>
                <c:pt idx="86">
                  <c:v>2.9457398150144188E-2</c:v>
                </c:pt>
                <c:pt idx="87">
                  <c:v>2.9448780211453751E-2</c:v>
                </c:pt>
                <c:pt idx="88">
                  <c:v>2.944091467938658E-2</c:v>
                </c:pt>
                <c:pt idx="89">
                  <c:v>2.9433738890123438E-2</c:v>
                </c:pt>
                <c:pt idx="90">
                  <c:v>2.9427195116448059E-2</c:v>
                </c:pt>
                <c:pt idx="91">
                  <c:v>2.942123020307499E-2</c:v>
                </c:pt>
                <c:pt idx="92">
                  <c:v>2.9415795227168702E-2</c:v>
                </c:pt>
                <c:pt idx="93">
                  <c:v>2.9410845182381996E-2</c:v>
                </c:pt>
                <c:pt idx="94">
                  <c:v>2.9406338684861824E-2</c:v>
                </c:pt>
                <c:pt idx="95">
                  <c:v>2.940223769977908E-2</c:v>
                </c:pt>
                <c:pt idx="96">
                  <c:v>2.9398507287037256E-2</c:v>
                </c:pt>
                <c:pt idx="97">
                  <c:v>2.9395115364904693E-2</c:v>
                </c:pt>
                <c:pt idx="98">
                  <c:v>2.9392032490397315E-2</c:v>
                </c:pt>
                <c:pt idx="99">
                  <c:v>2.9389231655313992E-2</c:v>
                </c:pt>
                <c:pt idx="100">
                  <c:v>2.9386688096896499E-2</c:v>
                </c:pt>
                <c:pt idx="101">
                  <c:v>2.9384379122150365E-2</c:v>
                </c:pt>
                <c:pt idx="102">
                  <c:v>2.9382283944922663E-2</c:v>
                </c:pt>
                <c:pt idx="103">
                  <c:v>2.9380383534888591E-2</c:v>
                </c:pt>
                <c:pt idx="104">
                  <c:v>2.9378660477650774E-2</c:v>
                </c:pt>
                <c:pt idx="105">
                  <c:v>2.9377098845203745E-2</c:v>
                </c:pt>
                <c:pt idx="106">
                  <c:v>2.9375684076062052E-2</c:v>
                </c:pt>
                <c:pt idx="107">
                  <c:v>2.9374402864393162E-2</c:v>
                </c:pt>
                <c:pt idx="108">
                  <c:v>2.937324305753684E-2</c:v>
                </c:pt>
                <c:pt idx="109">
                  <c:v>2.937219356133091E-2</c:v>
                </c:pt>
                <c:pt idx="110">
                  <c:v>2.9371244252698991E-2</c:v>
                </c:pt>
                <c:pt idx="111">
                  <c:v>2.9370385898990017E-2</c:v>
                </c:pt>
                <c:pt idx="112">
                  <c:v>2.9369610083591114E-2</c:v>
                </c:pt>
                <c:pt idx="113">
                  <c:v>2.9368909137365895E-2</c:v>
                </c:pt>
                <c:pt idx="114">
                  <c:v>2.9368276075498627E-2</c:v>
                </c:pt>
                <c:pt idx="115">
                  <c:v>2.9367704539351884E-2</c:v>
                </c:pt>
                <c:pt idx="116">
                  <c:v>2.9367188742970635E-2</c:v>
                </c:pt>
                <c:pt idx="117">
                  <c:v>2.9366723423889941E-2</c:v>
                </c:pt>
                <c:pt idx="118">
                  <c:v>2.9366303797926041E-2</c:v>
                </c:pt>
                <c:pt idx="119">
                  <c:v>2.9365925517652016E-2</c:v>
                </c:pt>
                <c:pt idx="120">
                  <c:v>2.9365584634279508E-2</c:v>
                </c:pt>
                <c:pt idx="121">
                  <c:v>2.9365277562686854E-2</c:v>
                </c:pt>
                <c:pt idx="122">
                  <c:v>2.9365001049352021E-2</c:v>
                </c:pt>
                <c:pt idx="123">
                  <c:v>2.9364752142965411E-2</c:v>
                </c:pt>
                <c:pt idx="124">
                  <c:v>2.9364528167513532E-2</c:v>
                </c:pt>
                <c:pt idx="125">
                  <c:v>2.936432669763938E-2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5D2-4734-945B-E974736D16E7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2x F12'!$I$128:$I$251</c:f>
              <c:numCache>
                <c:formatCode>0.0000</c:formatCode>
                <c:ptCount val="124"/>
                <c:pt idx="0">
                  <c:v>0.36631617927691995</c:v>
                </c:pt>
                <c:pt idx="1">
                  <c:v>0.36445101137922531</c:v>
                </c:pt>
                <c:pt idx="2">
                  <c:v>0.36133775558010212</c:v>
                </c:pt>
                <c:pt idx="3">
                  <c:v>0.35752623265517791</c:v>
                </c:pt>
                <c:pt idx="4">
                  <c:v>0.30561486799870319</c:v>
                </c:pt>
                <c:pt idx="5">
                  <c:v>0.25354768729811888</c:v>
                </c:pt>
                <c:pt idx="6">
                  <c:v>0.21091625300747596</c:v>
                </c:pt>
                <c:pt idx="7">
                  <c:v>0.17765524755640483</c:v>
                </c:pt>
                <c:pt idx="8">
                  <c:v>0.15187981943744649</c:v>
                </c:pt>
                <c:pt idx="9">
                  <c:v>0.13175094491712591</c:v>
                </c:pt>
                <c:pt idx="10">
                  <c:v>0.11583129785957907</c:v>
                </c:pt>
                <c:pt idx="11">
                  <c:v>0.10306463223931601</c:v>
                </c:pt>
                <c:pt idx="12">
                  <c:v>9.2686537942379868E-2</c:v>
                </c:pt>
                <c:pt idx="13">
                  <c:v>8.414255664306837E-2</c:v>
                </c:pt>
                <c:pt idx="14">
                  <c:v>7.7026669322538779E-2</c:v>
                </c:pt>
                <c:pt idx="15">
                  <c:v>7.1037836498016718E-2</c:v>
                </c:pt>
                <c:pt idx="16">
                  <c:v>6.594985578306288E-2</c:v>
                </c:pt>
                <c:pt idx="17">
                  <c:v>6.1590480412880261E-2</c:v>
                </c:pt>
                <c:pt idx="18">
                  <c:v>5.7826857015121538E-2</c:v>
                </c:pt>
                <c:pt idx="19">
                  <c:v>5.4555265674273545E-2</c:v>
                </c:pt>
                <c:pt idx="20">
                  <c:v>5.1693805365197645E-2</c:v>
                </c:pt>
                <c:pt idx="21">
                  <c:v>4.9177114620824164E-2</c:v>
                </c:pt>
                <c:pt idx="22">
                  <c:v>4.6952514147280799E-2</c:v>
                </c:pt>
                <c:pt idx="23">
                  <c:v>4.4977154626014863E-2</c:v>
                </c:pt>
                <c:pt idx="24">
                  <c:v>4.3215883555574847E-2</c:v>
                </c:pt>
                <c:pt idx="25">
                  <c:v>4.1639632462471141E-2</c:v>
                </c:pt>
                <c:pt idx="26">
                  <c:v>4.0224184965185185E-2</c:v>
                </c:pt>
                <c:pt idx="27">
                  <c:v>3.8949226603316608E-2</c:v>
                </c:pt>
                <c:pt idx="28">
                  <c:v>3.7797605277120859E-2</c:v>
                </c:pt>
                <c:pt idx="29">
                  <c:v>3.6754750655179212E-2</c:v>
                </c:pt>
                <c:pt idx="30">
                  <c:v>3.5808214685441972E-2</c:v>
                </c:pt>
                <c:pt idx="31">
                  <c:v>3.4947305175028559E-2</c:v>
                </c:pt>
                <c:pt idx="32">
                  <c:v>3.4162791488836129E-2</c:v>
                </c:pt>
                <c:pt idx="33">
                  <c:v>3.3446666572522959E-2</c:v>
                </c:pt>
                <c:pt idx="34">
                  <c:v>3.2791953291935981E-2</c:v>
                </c:pt>
                <c:pt idx="35">
                  <c:v>3.2192545886718847E-2</c:v>
                </c:pt>
                <c:pt idx="36">
                  <c:v>3.1643079432320441E-2</c:v>
                </c:pt>
                <c:pt idx="37">
                  <c:v>3.1138821783807367E-2</c:v>
                </c:pt>
                <c:pt idx="38">
                  <c:v>3.067558367355102E-2</c:v>
                </c:pt>
                <c:pt idx="39">
                  <c:v>3.024964355136487E-2</c:v>
                </c:pt>
                <c:pt idx="40">
                  <c:v>2.9857684461324981E-2</c:v>
                </c:pt>
                <c:pt idx="41">
                  <c:v>2.9496740796448821E-2</c:v>
                </c:pt>
                <c:pt idx="42">
                  <c:v>2.916415319903045E-2</c:v>
                </c:pt>
                <c:pt idx="43">
                  <c:v>2.8857530209228089E-2</c:v>
                </c:pt>
                <c:pt idx="44">
                  <c:v>2.8574715528768509E-2</c:v>
                </c:pt>
                <c:pt idx="45">
                  <c:v>2.8857530209228089E-2</c:v>
                </c:pt>
                <c:pt idx="46">
                  <c:v>2.8072897379041041E-2</c:v>
                </c:pt>
                <c:pt idx="47">
                  <c:v>2.7850523777064085E-2</c:v>
                </c:pt>
                <c:pt idx="48">
                  <c:v>2.7645179429890449E-2</c:v>
                </c:pt>
                <c:pt idx="49">
                  <c:v>2.7455533196302805E-2</c:v>
                </c:pt>
                <c:pt idx="50">
                  <c:v>2.7280368934701132E-2</c:v>
                </c:pt>
                <c:pt idx="51">
                  <c:v>2.7118573627022864E-2</c:v>
                </c:pt>
                <c:pt idx="52">
                  <c:v>2.6969126977783538E-2</c:v>
                </c:pt>
                <c:pt idx="53">
                  <c:v>2.6831092279089926E-2</c:v>
                </c:pt>
                <c:pt idx="54">
                  <c:v>2.670360836505677E-2</c:v>
                </c:pt>
                <c:pt idx="55">
                  <c:v>2.6585882506108899E-2</c:v>
                </c:pt>
                <c:pt idx="56">
                  <c:v>2.6477184116192182E-2</c:v>
                </c:pt>
                <c:pt idx="57">
                  <c:v>2.6376839164767147E-2</c:v>
                </c:pt>
                <c:pt idx="58">
                  <c:v>2.6284225201275321E-2</c:v>
                </c:pt>
                <c:pt idx="59">
                  <c:v>2.6198766913081366E-2</c:v>
                </c:pt>
                <c:pt idx="60">
                  <c:v>2.6119932149134557E-2</c:v>
                </c:pt>
                <c:pt idx="61">
                  <c:v>2.6047228351110768E-2</c:v>
                </c:pt>
                <c:pt idx="62">
                  <c:v>2.5980199341877643E-2</c:v>
                </c:pt>
                <c:pt idx="63">
                  <c:v>2.5918422428004542E-2</c:v>
                </c:pt>
                <c:pt idx="64">
                  <c:v>2.5861505778909256E-2</c:v>
                </c:pt>
                <c:pt idx="65">
                  <c:v>2.5809086050253029E-2</c:v>
                </c:pt>
                <c:pt idx="66">
                  <c:v>2.5760826223497481E-2</c:v>
                </c:pt>
                <c:pt idx="67">
                  <c:v>2.5716413637230175E-2</c:v>
                </c:pt>
                <c:pt idx="68">
                  <c:v>2.5675558189041523E-2</c:v>
                </c:pt>
                <c:pt idx="69">
                  <c:v>2.563799068947116E-2</c:v>
                </c:pt>
                <c:pt idx="70">
                  <c:v>2.5603461351901176E-2</c:v>
                </c:pt>
                <c:pt idx="71">
                  <c:v>2.5571738404310086E-2</c:v>
                </c:pt>
                <c:pt idx="72">
                  <c:v>2.5542606810562075E-2</c:v>
                </c:pt>
                <c:pt idx="73">
                  <c:v>2.5515867090428794E-2</c:v>
                </c:pt>
                <c:pt idx="74">
                  <c:v>2.5491334228859176E-2</c:v>
                </c:pt>
                <c:pt idx="75">
                  <c:v>2.5468836666154588E-2</c:v>
                </c:pt>
                <c:pt idx="76">
                  <c:v>2.5448215361696516E-2</c:v>
                </c:pt>
                <c:pt idx="77">
                  <c:v>2.5429322924731688E-2</c:v>
                </c:pt>
                <c:pt idx="78">
                  <c:v>2.5412022806464481E-2</c:v>
                </c:pt>
                <c:pt idx="79">
                  <c:v>2.5396188548352048E-2</c:v>
                </c:pt>
                <c:pt idx="80">
                  <c:v>2.5381703082058928E-2</c:v>
                </c:pt>
                <c:pt idx="81">
                  <c:v>2.5368458077015071E-2</c:v>
                </c:pt>
                <c:pt idx="82">
                  <c:v>2.5356353331945053E-2</c:v>
                </c:pt>
                <c:pt idx="83">
                  <c:v>2.5345296207104771E-2</c:v>
                </c:pt>
                <c:pt idx="84">
                  <c:v>2.5335201094283059E-2</c:v>
                </c:pt>
                <c:pt idx="85">
                  <c:v>2.532598892190574E-2</c:v>
                </c:pt>
                <c:pt idx="86">
                  <c:v>2.5317586692823892E-2</c:v>
                </c:pt>
                <c:pt idx="87">
                  <c:v>2.5309927052582521E-2</c:v>
                </c:pt>
                <c:pt idx="88">
                  <c:v>2.5302947886153077E-2</c:v>
                </c:pt>
                <c:pt idx="89">
                  <c:v>2.5296591941278604E-2</c:v>
                </c:pt>
                <c:pt idx="90">
                  <c:v>2.5290806476725766E-2</c:v>
                </c:pt>
                <c:pt idx="91">
                  <c:v>2.5285542933866745E-2</c:v>
                </c:pt>
                <c:pt idx="92">
                  <c:v>2.5280756630128819E-2</c:v>
                </c:pt>
                <c:pt idx="93">
                  <c:v>2.5276406472951242E-2</c:v>
                </c:pt>
                <c:pt idx="94">
                  <c:v>2.5272454692981079E-2</c:v>
                </c:pt>
                <c:pt idx="95">
                  <c:v>2.5268866595321956E-2</c:v>
                </c:pt>
                <c:pt idx="96">
                  <c:v>2.5265610327724747E-2</c:v>
                </c:pt>
                <c:pt idx="97">
                  <c:v>2.5262656664677204E-2</c:v>
                </c:pt>
                <c:pt idx="98">
                  <c:v>2.5259978806412009E-2</c:v>
                </c:pt>
                <c:pt idx="99">
                  <c:v>2.5257552191910213E-2</c:v>
                </c:pt>
                <c:pt idx="100">
                  <c:v>2.525535432503007E-2</c:v>
                </c:pt>
                <c:pt idx="101">
                  <c:v>2.5253364612940775E-2</c:v>
                </c:pt>
                <c:pt idx="102">
                  <c:v>2.5251564216086604E-2</c:v>
                </c:pt>
                <c:pt idx="103">
                  <c:v>2.5249935908950371E-2</c:v>
                </c:pt>
                <c:pt idx="104">
                  <c:v>2.5248463950925597E-2</c:v>
                </c:pt>
                <c:pt idx="105">
                  <c:v>2.5247133966645376E-2</c:v>
                </c:pt>
                <c:pt idx="106">
                  <c:v>2.5245932835152078E-2</c:v>
                </c:pt>
                <c:pt idx="107">
                  <c:v>2.5244848587326594E-2</c:v>
                </c:pt>
                <c:pt idx="108">
                  <c:v>2.5243870311028559E-2</c:v>
                </c:pt>
                <c:pt idx="109">
                  <c:v>2.5242988063429981E-2</c:v>
                </c:pt>
                <c:pt idx="110">
                  <c:v>2.5242192790054636E-2</c:v>
                </c:pt>
                <c:pt idx="111">
                  <c:v>2.5241476250063451E-2</c:v>
                </c:pt>
                <c:pt idx="112">
                  <c:v>2.5240830947353386E-2</c:v>
                </c:pt>
                <c:pt idx="113">
                  <c:v>2.5240250067062736E-2</c:v>
                </c:pt>
                <c:pt idx="114">
                  <c:v>2.523972741710033E-2</c:v>
                </c:pt>
                <c:pt idx="115">
                  <c:v>2.5239257374339314E-2</c:v>
                </c:pt>
                <c:pt idx="116">
                  <c:v>2.5238834835138495E-2</c:v>
                </c:pt>
                <c:pt idx="117">
                  <c:v>2.5238455169875156E-2</c:v>
                </c:pt>
                <c:pt idx="118">
                  <c:v>2.5238114181193434E-2</c:v>
                </c:pt>
                <c:pt idx="119">
                  <c:v>2.5237808065691286E-2</c:v>
                </c:pt>
                <c:pt idx="120">
                  <c:v>2.5237533378787175E-2</c:v>
                </c:pt>
                <c:pt idx="121">
                  <c:v>2.5237287002524755E-2</c:v>
                </c:pt>
                <c:pt idx="122">
                  <c:v>2.5237066116089914E-2</c:v>
                </c:pt>
                <c:pt idx="123">
                  <c:v>2.5236868168830005E-2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5D2-4734-945B-E974736D16E7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2x F12'!$L$131:$L$251</c:f>
              <c:numCache>
                <c:formatCode>0.0000</c:formatCode>
                <c:ptCount val="121"/>
                <c:pt idx="0">
                  <c:v>0.33775402828892304</c:v>
                </c:pt>
                <c:pt idx="1">
                  <c:v>0.30193234172474176</c:v>
                </c:pt>
                <c:pt idx="2">
                  <c:v>0.25551194050269005</c:v>
                </c:pt>
                <c:pt idx="3">
                  <c:v>0.21455550040981386</c:v>
                </c:pt>
                <c:pt idx="4">
                  <c:v>0.18137544664857244</c:v>
                </c:pt>
                <c:pt idx="5">
                  <c:v>0.15511690909278206</c:v>
                </c:pt>
                <c:pt idx="6">
                  <c:v>0.13435925213414593</c:v>
                </c:pt>
                <c:pt idx="7">
                  <c:v>0.11782422874229832</c:v>
                </c:pt>
                <c:pt idx="8">
                  <c:v>0.10450852147377712</c:v>
                </c:pt>
                <c:pt idx="9">
                  <c:v>9.3658573127341604E-2</c:v>
                </c:pt>
                <c:pt idx="10">
                  <c:v>8.4715162769354854E-2</c:v>
                </c:pt>
                <c:pt idx="11">
                  <c:v>7.7262682928117069E-2</c:v>
                </c:pt>
                <c:pt idx="12">
                  <c:v>7.0989936621255675E-2</c:v>
                </c:pt>
                <c:pt idx="13">
                  <c:v>6.5661530885576885E-2</c:v>
                </c:pt>
                <c:pt idx="14">
                  <c:v>6.1097414939943487E-2</c:v>
                </c:pt>
                <c:pt idx="15">
                  <c:v>5.7158300748203647E-2</c:v>
                </c:pt>
                <c:pt idx="16">
                  <c:v>5.3735235559997756E-2</c:v>
                </c:pt>
                <c:pt idx="17">
                  <c:v>5.0742087334189195E-2</c:v>
                </c:pt>
                <c:pt idx="18">
                  <c:v>4.8110078139942759E-2</c:v>
                </c:pt>
                <c:pt idx="19">
                  <c:v>4.5783766612303795E-2</c:v>
                </c:pt>
                <c:pt idx="20">
                  <c:v>4.3718064443158872E-2</c:v>
                </c:pt>
                <c:pt idx="21">
                  <c:v>4.1875997823189022E-2</c:v>
                </c:pt>
                <c:pt idx="22">
                  <c:v>4.0227010932686623E-2</c:v>
                </c:pt>
                <c:pt idx="23">
                  <c:v>3.87456678018918E-2</c:v>
                </c:pt>
                <c:pt idx="24">
                  <c:v>3.7410649834477248E-2</c:v>
                </c:pt>
                <c:pt idx="25">
                  <c:v>3.6203974867694215E-2</c:v>
                </c:pt>
                <c:pt idx="26">
                  <c:v>3.5110383756320404E-2</c:v>
                </c:pt>
                <c:pt idx="27">
                  <c:v>3.4116854753757704E-2</c:v>
                </c:pt>
                <c:pt idx="28">
                  <c:v>3.3212216204999971E-2</c:v>
                </c:pt>
                <c:pt idx="29">
                  <c:v>3.2386835475246567E-2</c:v>
                </c:pt>
                <c:pt idx="30">
                  <c:v>3.1632367445963358E-2</c:v>
                </c:pt>
                <c:pt idx="31">
                  <c:v>3.0941549891877619E-2</c:v>
                </c:pt>
                <c:pt idx="32">
                  <c:v>3.0308036008485494E-2</c:v>
                </c:pt>
                <c:pt idx="33">
                  <c:v>2.9726256571986413E-2</c:v>
                </c:pt>
                <c:pt idx="34">
                  <c:v>2.9191305882070293E-2</c:v>
                </c:pt>
                <c:pt idx="35">
                  <c:v>2.8698846905668696E-2</c:v>
                </c:pt>
                <c:pt idx="36">
                  <c:v>2.8245032009764585E-2</c:v>
                </c:pt>
                <c:pt idx="37">
                  <c:v>2.7826436418587827E-2</c:v>
                </c:pt>
                <c:pt idx="38">
                  <c:v>2.7440002109900493E-2</c:v>
                </c:pt>
                <c:pt idx="39">
                  <c:v>2.7082990317099903E-2</c:v>
                </c:pt>
                <c:pt idx="40">
                  <c:v>2.6752941158630816E-2</c:v>
                </c:pt>
                <c:pt idx="41">
                  <c:v>2.6447639196222384E-2</c:v>
                </c:pt>
                <c:pt idx="42">
                  <c:v>2.6165083945701179E-2</c:v>
                </c:pt>
                <c:pt idx="43">
                  <c:v>2.5903464541435141E-2</c:v>
                </c:pt>
                <c:pt idx="44">
                  <c:v>2.5661137897629985E-2</c:v>
                </c:pt>
                <c:pt idx="45">
                  <c:v>2.5436609824246146E-2</c:v>
                </c:pt>
                <c:pt idx="46">
                  <c:v>2.5228518648027616E-2</c:v>
                </c:pt>
                <c:pt idx="47">
                  <c:v>2.5035620964527685E-2</c:v>
                </c:pt>
                <c:pt idx="48">
                  <c:v>2.4856779208585852E-2</c:v>
                </c:pt>
                <c:pt idx="49">
                  <c:v>2.4690950781199535E-2</c:v>
                </c:pt>
                <c:pt idx="50">
                  <c:v>2.4537178512304046E-2</c:v>
                </c:pt>
                <c:pt idx="51">
                  <c:v>2.4394582273334717E-2</c:v>
                </c:pt>
                <c:pt idx="52">
                  <c:v>2.4262351581951967E-2</c:v>
                </c:pt>
                <c:pt idx="53">
                  <c:v>2.413973906504828E-2</c:v>
                </c:pt>
                <c:pt idx="54">
                  <c:v>2.4026054665991586E-2</c:v>
                </c:pt>
                <c:pt idx="55">
                  <c:v>2.3920660498691067E-2</c:v>
                </c:pt>
                <c:pt idx="56">
                  <c:v>2.3822966265062164E-2</c:v>
                </c:pt>
                <c:pt idx="57">
                  <c:v>2.3732425164273999E-2</c:v>
                </c:pt>
                <c:pt idx="58">
                  <c:v>2.3648530232156073E-2</c:v>
                </c:pt>
                <c:pt idx="59">
                  <c:v>2.3570811057624944E-2</c:v>
                </c:pt>
                <c:pt idx="60">
                  <c:v>2.3498830830213899E-2</c:v>
                </c:pt>
                <c:pt idx="61">
                  <c:v>2.3432183678953507E-2</c:v>
                </c:pt>
                <c:pt idx="62">
                  <c:v>2.3370492268126323E-2</c:v>
                </c:pt>
                <c:pt idx="63">
                  <c:v>2.3313405619944234E-2</c:v>
                </c:pt>
                <c:pt idx="64">
                  <c:v>2.3260597138087171E-2</c:v>
                </c:pt>
                <c:pt idx="65">
                  <c:v>2.3211762809393386E-2</c:v>
                </c:pt>
                <c:pt idx="66">
                  <c:v>2.3166619563884421E-2</c:v>
                </c:pt>
                <c:pt idx="67">
                  <c:v>2.3124903775809245E-2</c:v>
                </c:pt>
                <c:pt idx="68">
                  <c:v>2.308636989055831E-2</c:v>
                </c:pt>
                <c:pt idx="69">
                  <c:v>2.3050789164177549E-2</c:v>
                </c:pt>
                <c:pt idx="70">
                  <c:v>2.3017948503843755E-2</c:v>
                </c:pt>
                <c:pt idx="71">
                  <c:v>2.2987649399081635E-2</c:v>
                </c:pt>
                <c:pt idx="72">
                  <c:v>2.2959706934737242E-2</c:v>
                </c:pt>
                <c:pt idx="73">
                  <c:v>2.2933948877797861E-2</c:v>
                </c:pt>
                <c:pt idx="74">
                  <c:v>2.2910214831085317E-2</c:v>
                </c:pt>
                <c:pt idx="75">
                  <c:v>2.2888355447667055E-2</c:v>
                </c:pt>
                <c:pt idx="76">
                  <c:v>2.2868231700542075E-2</c:v>
                </c:pt>
                <c:pt idx="77">
                  <c:v>2.2849714202780973E-2</c:v>
                </c:pt>
                <c:pt idx="78">
                  <c:v>2.2832682573842564E-2</c:v>
                </c:pt>
                <c:pt idx="79">
                  <c:v>2.2817024848263583E-2</c:v>
                </c:pt>
                <c:pt idx="80">
                  <c:v>2.2802636923332273E-2</c:v>
                </c:pt>
                <c:pt idx="81">
                  <c:v>2.2789422042718291E-2</c:v>
                </c:pt>
                <c:pt idx="82">
                  <c:v>2.277729031334759E-2</c:v>
                </c:pt>
                <c:pt idx="83">
                  <c:v>2.2766158253086977E-2</c:v>
                </c:pt>
                <c:pt idx="84">
                  <c:v>2.2755948367044875E-2</c:v>
                </c:pt>
                <c:pt idx="85">
                  <c:v>2.2746588750505878E-2</c:v>
                </c:pt>
                <c:pt idx="86">
                  <c:v>2.2738012716701957E-2</c:v>
                </c:pt>
                <c:pt idx="87">
                  <c:v>2.2730158447785205E-2</c:v>
                </c:pt>
                <c:pt idx="88">
                  <c:v>2.2722968667509426E-2</c:v>
                </c:pt>
                <c:pt idx="89">
                  <c:v>2.2716390334252965E-2</c:v>
                </c:pt>
                <c:pt idx="90">
                  <c:v>2.2710374353125319E-2</c:v>
                </c:pt>
                <c:pt idx="91">
                  <c:v>2.2704875305997518E-2</c:v>
                </c:pt>
                <c:pt idx="92">
                  <c:v>2.2699851198382148E-2</c:v>
                </c:pt>
                <c:pt idx="93">
                  <c:v>2.269526322216571E-2</c:v>
                </c:pt>
                <c:pt idx="94">
                  <c:v>2.2691075533263903E-2</c:v>
                </c:pt>
                <c:pt idx="95">
                  <c:v>2.2687255043331776E-2</c:v>
                </c:pt>
                <c:pt idx="96">
                  <c:v>2.2683771224715345E-2</c:v>
                </c:pt>
                <c:pt idx="97">
                  <c:v>2.268059592788111E-2</c:v>
                </c:pt>
                <c:pt idx="98">
                  <c:v>2.2677703210604784E-2</c:v>
                </c:pt>
                <c:pt idx="99">
                  <c:v>2.2675069178241806E-2</c:v>
                </c:pt>
                <c:pt idx="100">
                  <c:v>2.2672671834439974E-2</c:v>
                </c:pt>
                <c:pt idx="101">
                  <c:v>2.2670490941689256E-2</c:v>
                </c:pt>
                <c:pt idx="102">
                  <c:v>2.2668507891136308E-2</c:v>
                </c:pt>
                <c:pt idx="103">
                  <c:v>2.2666705581121278E-2</c:v>
                </c:pt>
                <c:pt idx="104">
                  <c:v>2.266506830392271E-2</c:v>
                </c:pt>
                <c:pt idx="105">
                  <c:v>2.2663581640222873E-2</c:v>
                </c:pt>
                <c:pt idx="106">
                  <c:v>2.2662232360830953E-2</c:v>
                </c:pt>
                <c:pt idx="107">
                  <c:v>2.2661008335225191E-2</c:v>
                </c:pt>
                <c:pt idx="108">
                  <c:v>2.265989844649768E-2</c:v>
                </c:pt>
                <c:pt idx="109">
                  <c:v>2.2658892512306919E-2</c:v>
                </c:pt>
                <c:pt idx="110">
                  <c:v>2.2657981211463816E-2</c:v>
                </c:pt>
                <c:pt idx="111">
                  <c:v>2.2657156015796306E-2</c:v>
                </c:pt>
                <c:pt idx="112">
                  <c:v>2.26564091269565E-2</c:v>
                </c:pt>
                <c:pt idx="113">
                  <c:v>2.2655733417852326E-2</c:v>
                </c:pt>
                <c:pt idx="114">
                  <c:v>2.2655122378402628E-2</c:v>
                </c:pt>
                <c:pt idx="115">
                  <c:v>2.2654570065331343E-2</c:v>
                </c:pt>
                <c:pt idx="116">
                  <c:v>2.2654071055731972E-2</c:v>
                </c:pt>
                <c:pt idx="117">
                  <c:v>2.2653620404148814E-2</c:v>
                </c:pt>
                <c:pt idx="118">
                  <c:v>2.2653213602935804E-2</c:v>
                </c:pt>
                <c:pt idx="119">
                  <c:v>2.2652846545667685E-2</c:v>
                </c:pt>
                <c:pt idx="120">
                  <c:v>2.2652515493391458E-2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5D2-4734-945B-E974736D16E7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2x F12'!$N$131:$N$251</c:f>
              <c:numCache>
                <c:formatCode>0.0000</c:formatCode>
                <c:ptCount val="121"/>
                <c:pt idx="0">
                  <c:v>0.32002607789193033</c:v>
                </c:pt>
                <c:pt idx="1">
                  <c:v>0.28828206939482359</c:v>
                </c:pt>
                <c:pt idx="2">
                  <c:v>0.24618437184932868</c:v>
                </c:pt>
                <c:pt idx="3">
                  <c:v>0.20826816234334039</c:v>
                </c:pt>
                <c:pt idx="4">
                  <c:v>0.17703821265813063</c:v>
                </c:pt>
                <c:pt idx="5">
                  <c:v>0.15200260091493401</c:v>
                </c:pt>
                <c:pt idx="6">
                  <c:v>0.13201318198920939</c:v>
                </c:pt>
                <c:pt idx="7">
                  <c:v>0.11596543047735218</c:v>
                </c:pt>
                <c:pt idx="8">
                  <c:v>0.10296196826560458</c:v>
                </c:pt>
                <c:pt idx="9">
                  <c:v>9.2313505734348308E-2</c:v>
                </c:pt>
                <c:pt idx="10">
                  <c:v>8.3500208737440712E-2</c:v>
                </c:pt>
                <c:pt idx="11">
                  <c:v>7.6131005169264368E-2</c:v>
                </c:pt>
                <c:pt idx="12">
                  <c:v>6.9910264936959801E-2</c:v>
                </c:pt>
                <c:pt idx="13">
                  <c:v>6.4612656007897326E-2</c:v>
                </c:pt>
                <c:pt idx="14">
                  <c:v>6.0064746375122616E-2</c:v>
                </c:pt>
                <c:pt idx="15">
                  <c:v>5.6131675202472774E-2</c:v>
                </c:pt>
                <c:pt idx="16">
                  <c:v>5.2707496824071359E-2</c:v>
                </c:pt>
                <c:pt idx="17">
                  <c:v>4.9708150684237638E-2</c:v>
                </c:pt>
                <c:pt idx="18">
                  <c:v>4.706630438155502E-2</c:v>
                </c:pt>
                <c:pt idx="19">
                  <c:v>4.4727537309311192E-2</c:v>
                </c:pt>
                <c:pt idx="20">
                  <c:v>4.2647489908374754E-2</c:v>
                </c:pt>
                <c:pt idx="21">
                  <c:v>4.0789713995977729E-2</c:v>
                </c:pt>
                <c:pt idx="22">
                  <c:v>3.9124036571963304E-2</c:v>
                </c:pt>
                <c:pt idx="23">
                  <c:v>3.7625303117067826E-2</c:v>
                </c:pt>
                <c:pt idx="24">
                  <c:v>3.6272403911091003E-2</c:v>
                </c:pt>
                <c:pt idx="25">
                  <c:v>3.5047513311604238E-2</c:v>
                </c:pt>
                <c:pt idx="26">
                  <c:v>3.3935490669757269E-2</c:v>
                </c:pt>
                <c:pt idx="27">
                  <c:v>3.2923404957651239E-2</c:v>
                </c:pt>
                <c:pt idx="28">
                  <c:v>3.2000154842694348E-2</c:v>
                </c:pt>
                <c:pt idx="29">
                  <c:v>3.1156162969354508E-2</c:v>
                </c:pt>
                <c:pt idx="30">
                  <c:v>3.0383128359588008E-2</c:v>
                </c:pt>
                <c:pt idx="31">
                  <c:v>2.9673824650785822E-2</c:v>
                </c:pt>
                <c:pt idx="32">
                  <c:v>2.9021934727016849E-2</c:v>
                </c:pt>
                <c:pt idx="33">
                  <c:v>2.8421914429339157E-2</c:v>
                </c:pt>
                <c:pt idx="34">
                  <c:v>2.7868879642016512E-2</c:v>
                </c:pt>
                <c:pt idx="35">
                  <c:v>2.7358512278734898E-2</c:v>
                </c:pt>
                <c:pt idx="36">
                  <c:v>2.6886981634207278E-2</c:v>
                </c:pt>
                <c:pt idx="37">
                  <c:v>2.6450878293267387E-2</c:v>
                </c:pt>
                <c:pt idx="38">
                  <c:v>2.6047158354142477E-2</c:v>
                </c:pt>
                <c:pt idx="39">
                  <c:v>2.5673096163886789E-2</c:v>
                </c:pt>
                <c:pt idx="40">
                  <c:v>2.5326244110880719E-2</c:v>
                </c:pt>
                <c:pt idx="41">
                  <c:v>2.5004398293555722E-2</c:v>
                </c:pt>
                <c:pt idx="42">
                  <c:v>2.4705569102473381E-2</c:v>
                </c:pt>
                <c:pt idx="43">
                  <c:v>2.4427955927009422E-2</c:v>
                </c:pt>
                <c:pt idx="44">
                  <c:v>2.4169925337676861E-2</c:v>
                </c:pt>
                <c:pt idx="45">
                  <c:v>2.3929992207870881E-2</c:v>
                </c:pt>
                <c:pt idx="46">
                  <c:v>2.3706803330174518E-2</c:v>
                </c:pt>
                <c:pt idx="47">
                  <c:v>2.3499123156713743E-2</c:v>
                </c:pt>
                <c:pt idx="48">
                  <c:v>2.3305821353814326E-2</c:v>
                </c:pt>
                <c:pt idx="49">
                  <c:v>2.3125861911076493E-2</c:v>
                </c:pt>
                <c:pt idx="50">
                  <c:v>2.2958293586063383E-2</c:v>
                </c:pt>
                <c:pt idx="51">
                  <c:v>2.280224149977212E-2</c:v>
                </c:pt>
                <c:pt idx="52">
                  <c:v>2.2656899726253992E-2</c:v>
                </c:pt>
                <c:pt idx="53">
                  <c:v>2.2521524743239284E-2</c:v>
                </c:pt>
                <c:pt idx="54">
                  <c:v>2.2395429630254992E-2</c:v>
                </c:pt>
                <c:pt idx="55">
                  <c:v>2.2277978917189335E-2</c:v>
                </c:pt>
                <c:pt idx="56">
                  <c:v>2.2168584000110049E-2</c:v>
                </c:pt>
                <c:pt idx="57">
                  <c:v>2.2066699052835727E-2</c:v>
                </c:pt>
                <c:pt idx="58">
                  <c:v>2.1971817372657937E-2</c:v>
                </c:pt>
                <c:pt idx="59">
                  <c:v>2.188346810701583E-2</c:v>
                </c:pt>
                <c:pt idx="60">
                  <c:v>2.1801213315081083E-2</c:v>
                </c:pt>
                <c:pt idx="61">
                  <c:v>2.1724645324320779E-2</c:v>
                </c:pt>
                <c:pt idx="62">
                  <c:v>2.1653384347336341E-2</c:v>
                </c:pt>
                <c:pt idx="63">
                  <c:v>2.1587076328765442E-2</c:v>
                </c:pt>
                <c:pt idx="64">
                  <c:v>2.1525390995896062E-2</c:v>
                </c:pt>
                <c:pt idx="65">
                  <c:v>2.146802008997218E-2</c:v>
                </c:pt>
                <c:pt idx="66">
                  <c:v>2.1414675758048566E-2</c:v>
                </c:pt>
                <c:pt idx="67">
                  <c:v>2.1365089087745329E-2</c:v>
                </c:pt>
                <c:pt idx="68">
                  <c:v>2.1319008769415237E-2</c:v>
                </c:pt>
                <c:pt idx="69">
                  <c:v>2.1276199872117839E-2</c:v>
                </c:pt>
                <c:pt idx="70">
                  <c:v>2.1236442721431305E-2</c:v>
                </c:pt>
                <c:pt idx="71">
                  <c:v>2.1199531868561616E-2</c:v>
                </c:pt>
                <c:pt idx="72">
                  <c:v>2.116527514145564E-2</c:v>
                </c:pt>
                <c:pt idx="73">
                  <c:v>2.1133492769715906E-2</c:v>
                </c:pt>
                <c:pt idx="74">
                  <c:v>2.1104016576069893E-2</c:v>
                </c:pt>
                <c:pt idx="75">
                  <c:v>2.1076689227983742E-2</c:v>
                </c:pt>
                <c:pt idx="76">
                  <c:v>2.1051363543744889E-2</c:v>
                </c:pt>
                <c:pt idx="77">
                  <c:v>2.1027901847982519E-2</c:v>
                </c:pt>
                <c:pt idx="78">
                  <c:v>2.1006175372161293E-2</c:v>
                </c:pt>
                <c:pt idx="79">
                  <c:v>2.0986063696081376E-2</c:v>
                </c:pt>
                <c:pt idx="80">
                  <c:v>2.0967454226855576E-2</c:v>
                </c:pt>
                <c:pt idx="81">
                  <c:v>2.0950241712219157E-2</c:v>
                </c:pt>
                <c:pt idx="82">
                  <c:v>2.0934327785366739E-2</c:v>
                </c:pt>
                <c:pt idx="83">
                  <c:v>2.0919620538808519E-2</c:v>
                </c:pt>
                <c:pt idx="84">
                  <c:v>2.0906034125000483E-2</c:v>
                </c:pt>
                <c:pt idx="85">
                  <c:v>2.0893488381733976E-2</c:v>
                </c:pt>
                <c:pt idx="86">
                  <c:v>2.0881908480473409E-2</c:v>
                </c:pt>
                <c:pt idx="87">
                  <c:v>2.0871224596009631E-2</c:v>
                </c:pt>
                <c:pt idx="88">
                  <c:v>2.0861371595954387E-2</c:v>
                </c:pt>
                <c:pt idx="89">
                  <c:v>2.0852288748739758E-2</c:v>
                </c:pt>
                <c:pt idx="90">
                  <c:v>2.0843919448909318E-2</c:v>
                </c:pt>
                <c:pt idx="91">
                  <c:v>2.0836210958595319E-2</c:v>
                </c:pt>
                <c:pt idx="92">
                  <c:v>2.0829114164171665E-2</c:v>
                </c:pt>
                <c:pt idx="93">
                  <c:v>2.0822583347156653E-2</c:v>
                </c:pt>
                <c:pt idx="94">
                  <c:v>2.0816575968513846E-2</c:v>
                </c:pt>
                <c:pt idx="95">
                  <c:v>2.0811052465565479E-2</c:v>
                </c:pt>
                <c:pt idx="96">
                  <c:v>2.080597606079141E-2</c:v>
                </c:pt>
                <c:pt idx="97">
                  <c:v>2.0801312581838812E-2</c:v>
                </c:pt>
                <c:pt idx="98">
                  <c:v>2.0797030292114164E-2</c:v>
                </c:pt>
                <c:pt idx="99">
                  <c:v>2.0793099731370959E-2</c:v>
                </c:pt>
                <c:pt idx="100">
                  <c:v>2.0789493565743705E-2</c:v>
                </c:pt>
                <c:pt idx="101">
                  <c:v>2.0786186446712682E-2</c:v>
                </c:pt>
                <c:pt idx="102">
                  <c:v>2.0783154878514242E-2</c:v>
                </c:pt>
                <c:pt idx="103">
                  <c:v>2.0780377093539318E-2</c:v>
                </c:pt>
                <c:pt idx="104">
                  <c:v>2.0777832935287992E-2</c:v>
                </c:pt>
                <c:pt idx="105">
                  <c:v>2.0775503748471272E-2</c:v>
                </c:pt>
                <c:pt idx="106">
                  <c:v>2.0773372275872608E-2</c:v>
                </c:pt>
                <c:pt idx="107">
                  <c:v>2.0771422561601572E-2</c:v>
                </c:pt>
                <c:pt idx="108">
                  <c:v>2.0769639860390512E-2</c:v>
                </c:pt>
                <c:pt idx="109">
                  <c:v>2.0768010552602308E-2</c:v>
                </c:pt>
                <c:pt idx="110">
                  <c:v>2.0766522064633589E-2</c:v>
                </c:pt>
                <c:pt idx="111">
                  <c:v>2.0765162794413029E-2</c:v>
                </c:pt>
                <c:pt idx="112">
                  <c:v>2.0763922041708793E-2</c:v>
                </c:pt>
                <c:pt idx="113">
                  <c:v>2.0762789942973002E-2</c:v>
                </c:pt>
                <c:pt idx="114">
                  <c:v>2.0761757410464082E-2</c:v>
                </c:pt>
                <c:pt idx="115">
                  <c:v>2.076081607540041E-2</c:v>
                </c:pt>
                <c:pt idx="116">
                  <c:v>2.0759958234910551E-2</c:v>
                </c:pt>
                <c:pt idx="117">
                  <c:v>2.0759176802556848E-2</c:v>
                </c:pt>
                <c:pt idx="118">
                  <c:v>2.0758465262220051E-2</c:v>
                </c:pt>
                <c:pt idx="119">
                  <c:v>2.0757817625143261E-2</c:v>
                </c:pt>
                <c:pt idx="120">
                  <c:v>2.0757228389943466E-2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5D2-4734-945B-E974736D16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6059376"/>
        <c:axId val="6397407"/>
      </c:scatterChart>
      <c:valAx>
        <c:axId val="2096059376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97407"/>
        <c:crosses val="autoZero"/>
        <c:crossBetween val="midCat"/>
        <c:majorUnit val="50"/>
      </c:valAx>
      <c:valAx>
        <c:axId val="6397407"/>
        <c:scaling>
          <c:orientation val="minMax"/>
          <c:max val="0.5500000000000000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9605937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KM push/pull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2x F12'!$B$121:$B$251</c:f>
              <c:numCache>
                <c:formatCode>0</c:formatCode>
                <c:ptCount val="131"/>
                <c:pt idx="0">
                  <c:v>36.506419585469985</c:v>
                </c:pt>
                <c:pt idx="1">
                  <c:v>36.951385880169028</c:v>
                </c:pt>
                <c:pt idx="2">
                  <c:v>37.628226993379656</c:v>
                </c:pt>
                <c:pt idx="3">
                  <c:v>38.43233166677669</c:v>
                </c:pt>
                <c:pt idx="4">
                  <c:v>39.33137823752196</c:v>
                </c:pt>
                <c:pt idx="5">
                  <c:v>40.307675837898671</c:v>
                </c:pt>
                <c:pt idx="6">
                  <c:v>41.349692351337012</c:v>
                </c:pt>
                <c:pt idx="7">
                  <c:v>42.449162822559856</c:v>
                </c:pt>
                <c:pt idx="8">
                  <c:v>43.599794435129695</c:v>
                </c:pt>
                <c:pt idx="9">
                  <c:v>44.796589397539435</c:v>
                </c:pt>
                <c:pt idx="10">
                  <c:v>46.035452678624949</c:v>
                </c:pt>
                <c:pt idx="11">
                  <c:v>60.162266814316524</c:v>
                </c:pt>
                <c:pt idx="12">
                  <c:v>76.384281466484651</c:v>
                </c:pt>
                <c:pt idx="13">
                  <c:v>93.824886677661823</c:v>
                </c:pt>
                <c:pt idx="14">
                  <c:v>111.96291493882126</c:v>
                </c:pt>
                <c:pt idx="15">
                  <c:v>130.44006583829156</c:v>
                </c:pt>
                <c:pt idx="16">
                  <c:v>148.99289320411663</c:v>
                </c:pt>
                <c:pt idx="17">
                  <c:v>167.42098589614858</c:v>
                </c:pt>
                <c:pt idx="18">
                  <c:v>185.56939386537101</c:v>
                </c:pt>
                <c:pt idx="19">
                  <c:v>203.31775157366457</c:v>
                </c:pt>
                <c:pt idx="20">
                  <c:v>220.57295790888747</c:v>
                </c:pt>
                <c:pt idx="21">
                  <c:v>237.26392523633083</c:v>
                </c:pt>
                <c:pt idx="22">
                  <c:v>253.33762307805421</c:v>
                </c:pt>
                <c:pt idx="23">
                  <c:v>268.75598225278304</c:v>
                </c:pt>
                <c:pt idx="24">
                  <c:v>283.49340108966101</c:v>
                </c:pt>
                <c:pt idx="25">
                  <c:v>297.53469198551568</c:v>
                </c:pt>
                <c:pt idx="26">
                  <c:v>310.87336251981799</c:v>
                </c:pt>
                <c:pt idx="27">
                  <c:v>323.51015914425159</c:v>
                </c:pt>
                <c:pt idx="28">
                  <c:v>335.45182265558253</c:v>
                </c:pt>
                <c:pt idx="29">
                  <c:v>346.71001838421751</c:v>
                </c:pt>
                <c:pt idx="30">
                  <c:v>357.30041318248982</c:v>
                </c:pt>
                <c:pt idx="31">
                  <c:v>367.24187756764303</c:v>
                </c:pt>
                <c:pt idx="32">
                  <c:v>376.55579578425079</c:v>
                </c:pt>
                <c:pt idx="33">
                  <c:v>385.26546973095873</c:v>
                </c:pt>
                <c:pt idx="34">
                  <c:v>393.39560504781502</c:v>
                </c:pt>
                <c:pt idx="35">
                  <c:v>400.97186944259249</c:v>
                </c:pt>
                <c:pt idx="36">
                  <c:v>408.02051471884528</c:v>
                </c:pt>
                <c:pt idx="37">
                  <c:v>414.56805506975718</c:v>
                </c:pt>
                <c:pt idx="38">
                  <c:v>420.6409950983541</c:v>
                </c:pt>
                <c:pt idx="39">
                  <c:v>426.26560177011726</c:v>
                </c:pt>
                <c:pt idx="40">
                  <c:v>431.46771513601891</c:v>
                </c:pt>
                <c:pt idx="41">
                  <c:v>436.27259320886486</c:v>
                </c:pt>
                <c:pt idx="42">
                  <c:v>440.70478685242887</c:v>
                </c:pt>
                <c:pt idx="43">
                  <c:v>444.78804096469105</c:v>
                </c:pt>
                <c:pt idx="44">
                  <c:v>448.54521861340561</c:v>
                </c:pt>
                <c:pt idx="45">
                  <c:v>451.99824512148228</c:v>
                </c:pt>
                <c:pt idx="46">
                  <c:v>455.16806940667794</c:v>
                </c:pt>
                <c:pt idx="47">
                  <c:v>458.07464015901127</c:v>
                </c:pt>
                <c:pt idx="48">
                  <c:v>460.73689469330941</c:v>
                </c:pt>
                <c:pt idx="49">
                  <c:v>463.17275854595357</c:v>
                </c:pt>
                <c:pt idx="50">
                  <c:v>465.39915409623438</c:v>
                </c:pt>
                <c:pt idx="51">
                  <c:v>467.43201668553297</c:v>
                </c:pt>
                <c:pt idx="52">
                  <c:v>469.28631688326038</c:v>
                </c:pt>
                <c:pt idx="53">
                  <c:v>470.97608770843152</c:v>
                </c:pt>
                <c:pt idx="54">
                  <c:v>472.5144557610837</c:v>
                </c:pt>
                <c:pt idx="55">
                  <c:v>473.91367534953599</c:v>
                </c:pt>
                <c:pt idx="56">
                  <c:v>475.18516481870904</c:v>
                </c:pt>
                <c:pt idx="57">
                  <c:v>476.33954439230092</c:v>
                </c:pt>
                <c:pt idx="58">
                  <c:v>477.38667493841126</c:v>
                </c:pt>
                <c:pt idx="59">
                  <c:v>478.33569715503398</c:v>
                </c:pt>
                <c:pt idx="60">
                  <c:v>479.19507074947364</c:v>
                </c:pt>
                <c:pt idx="61">
                  <c:v>479.97261325491337</c:v>
                </c:pt>
                <c:pt idx="62">
                  <c:v>480.67553818876428</c:v>
                </c:pt>
                <c:pt idx="63">
                  <c:v>481.31049231171698</c:v>
                </c:pt>
                <c:pt idx="64">
                  <c:v>481.88359179420496</c:v>
                </c:pt>
                <c:pt idx="65">
                  <c:v>482.40045713887247</c:v>
                </c:pt>
                <c:pt idx="66">
                  <c:v>482.86624674414895</c:v>
                </c:pt>
                <c:pt idx="67">
                  <c:v>483.28568902568924</c:v>
                </c:pt>
                <c:pt idx="68">
                  <c:v>483.66311303971611</c:v>
                </c:pt>
                <c:pt idx="69">
                  <c:v>484.00247757564745</c:v>
                </c:pt>
                <c:pt idx="70">
                  <c:v>484.30739870520887</c:v>
                </c:pt>
                <c:pt idx="71">
                  <c:v>484.58117579191406</c:v>
                </c:pt>
                <c:pt idx="72">
                  <c:v>484.82681597868009</c:v>
                </c:pt>
                <c:pt idx="73">
                  <c:v>485.04705718276062</c:v>
                </c:pt>
                <c:pt idx="74">
                  <c:v>485.24438963641956</c:v>
                </c:pt>
                <c:pt idx="75">
                  <c:v>485.42107601909629</c:v>
                </c:pt>
                <c:pt idx="76">
                  <c:v>485.5791702324758</c:v>
                </c:pt>
                <c:pt idx="77">
                  <c:v>485.72053487409823</c:v>
                </c:pt>
                <c:pt idx="78">
                  <c:v>485.84685746810783</c:v>
                </c:pt>
                <c:pt idx="79">
                  <c:v>485.95966551364774</c:v>
                </c:pt>
                <c:pt idx="80">
                  <c:v>486.06034041239633</c:v>
                </c:pt>
                <c:pt idx="81">
                  <c:v>486.15013033696977</c:v>
                </c:pt>
                <c:pt idx="82">
                  <c:v>486.23016210149871</c:v>
                </c:pt>
                <c:pt idx="83">
                  <c:v>486.30145209474904</c:v>
                </c:pt>
                <c:pt idx="84">
                  <c:v>486.36491633478255</c:v>
                </c:pt>
                <c:pt idx="85">
                  <c:v>486.42137970244039</c:v>
                </c:pt>
                <c:pt idx="86">
                  <c:v>486.47158440895123</c:v>
                </c:pt>
                <c:pt idx="87">
                  <c:v>486.51619775078069</c:v>
                </c:pt>
                <c:pt idx="88">
                  <c:v>486.55581920250984</c:v>
                </c:pt>
                <c:pt idx="89">
                  <c:v>486.59098689610283</c:v>
                </c:pt>
                <c:pt idx="90">
                  <c:v>486.62218353244049</c:v>
                </c:pt>
                <c:pt idx="91">
                  <c:v>486.64984176848958</c:v>
                </c:pt>
                <c:pt idx="92">
                  <c:v>486.67434912098156</c:v>
                </c:pt>
                <c:pt idx="93">
                  <c:v>486.69605242500489</c:v>
                </c:pt>
                <c:pt idx="94">
                  <c:v>486.71526188349929</c:v>
                </c:pt>
                <c:pt idx="95">
                  <c:v>486.73225474129015</c:v>
                </c:pt>
                <c:pt idx="96">
                  <c:v>486.74727861502788</c:v>
                </c:pt>
                <c:pt idx="97">
                  <c:v>486.7605545082136</c:v>
                </c:pt>
                <c:pt idx="98">
                  <c:v>486.77227953840162</c:v>
                </c:pt>
                <c:pt idx="99">
                  <c:v>486.78262940167855</c:v>
                </c:pt>
                <c:pt idx="100">
                  <c:v>486.79176059762995</c:v>
                </c:pt>
                <c:pt idx="101">
                  <c:v>486.79981243621916</c:v>
                </c:pt>
                <c:pt idx="102">
                  <c:v>486.80690884631957</c:v>
                </c:pt>
                <c:pt idx="103">
                  <c:v>486.81316000406213</c:v>
                </c:pt>
                <c:pt idx="104">
                  <c:v>486.81866379767712</c:v>
                </c:pt>
                <c:pt idx="105">
                  <c:v>486.82350714412695</c:v>
                </c:pt>
                <c:pt idx="106">
                  <c:v>486.82776717153718</c:v>
                </c:pt>
                <c:pt idx="107">
                  <c:v>486.83151228023326</c:v>
                </c:pt>
                <c:pt idx="108">
                  <c:v>486.8348030940794</c:v>
                </c:pt>
                <c:pt idx="109">
                  <c:v>486.83769331278546</c:v>
                </c:pt>
                <c:pt idx="110">
                  <c:v>486.84023047489654</c:v>
                </c:pt>
                <c:pt idx="111">
                  <c:v>486.84245664030198</c:v>
                </c:pt>
                <c:pt idx="112">
                  <c:v>486.84440900029375</c:v>
                </c:pt>
                <c:pt idx="113">
                  <c:v>486.84612042246039</c:v>
                </c:pt>
                <c:pt idx="114">
                  <c:v>486.84761993702142</c:v>
                </c:pt>
                <c:pt idx="115">
                  <c:v>486.84893317058464</c:v>
                </c:pt>
                <c:pt idx="116">
                  <c:v>486.85008273273502</c:v>
                </c:pt>
                <c:pt idx="117">
                  <c:v>486.85108856034475</c:v>
                </c:pt>
                <c:pt idx="118">
                  <c:v>486.85196822401673</c:v>
                </c:pt>
                <c:pt idx="119">
                  <c:v>486.85273720064066</c:v>
                </c:pt>
                <c:pt idx="120">
                  <c:v>486.85340911564754</c:v>
                </c:pt>
                <c:pt idx="121">
                  <c:v>486.85399595818797</c:v>
                </c:pt>
                <c:pt idx="122">
                  <c:v>486.8545082721368</c:v>
                </c:pt>
                <c:pt idx="123">
                  <c:v>486.85495532553</c:v>
                </c:pt>
                <c:pt idx="124">
                  <c:v>486.85534526077424</c:v>
                </c:pt>
                <c:pt idx="125">
                  <c:v>486.85568522772655</c:v>
                </c:pt>
                <c:pt idx="126">
                  <c:v>486.85598150152555</c:v>
                </c:pt>
                <c:pt idx="127">
                  <c:v>486.85623958685613</c:v>
                </c:pt>
                <c:pt idx="128">
                  <c:v>486.85646431015493</c:v>
                </c:pt>
                <c:pt idx="129">
                  <c:v>486.85665990110175</c:v>
                </c:pt>
                <c:pt idx="130">
                  <c:v>486.85683006459965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1CC-40D6-A24E-7E651055571C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2x F12'!$E$126:$E$251</c:f>
              <c:numCache>
                <c:formatCode>0</c:formatCode>
                <c:ptCount val="126"/>
                <c:pt idx="0">
                  <c:v>47.824502791387999</c:v>
                </c:pt>
                <c:pt idx="1">
                  <c:v>48.209727432340514</c:v>
                </c:pt>
                <c:pt idx="2">
                  <c:v>48.815169790693858</c:v>
                </c:pt>
                <c:pt idx="3">
                  <c:v>49.545412184594966</c:v>
                </c:pt>
                <c:pt idx="4">
                  <c:v>50.370246460594103</c:v>
                </c:pt>
                <c:pt idx="5">
                  <c:v>51.27300175220239</c:v>
                </c:pt>
                <c:pt idx="6">
                  <c:v>63.101091194781702</c:v>
                </c:pt>
                <c:pt idx="7">
                  <c:v>78.106757094444333</c:v>
                </c:pt>
                <c:pt idx="8">
                  <c:v>95.06233970511596</c:v>
                </c:pt>
                <c:pt idx="9">
                  <c:v>113.33709028202861</c:v>
                </c:pt>
                <c:pt idx="10">
                  <c:v>132.51606409252543</c:v>
                </c:pt>
                <c:pt idx="11">
                  <c:v>152.29571179101197</c:v>
                </c:pt>
                <c:pt idx="12">
                  <c:v>172.44098917346042</c:v>
                </c:pt>
                <c:pt idx="13">
                  <c:v>192.76377025803748</c:v>
                </c:pt>
                <c:pt idx="14">
                  <c:v>213.11047402653941</c:v>
                </c:pt>
                <c:pt idx="15">
                  <c:v>233.35427981336454</c:v>
                </c:pt>
                <c:pt idx="16">
                  <c:v>253.38986769573114</c:v>
                </c:pt>
                <c:pt idx="17">
                  <c:v>273.12965737610961</c:v>
                </c:pt>
                <c:pt idx="18">
                  <c:v>292.50099155831009</c:v>
                </c:pt>
                <c:pt idx="19">
                  <c:v>311.44394513424777</c:v>
                </c:pt>
                <c:pt idx="20">
                  <c:v>329.9095671691673</c:v>
                </c:pt>
                <c:pt idx="21">
                  <c:v>347.85843368003788</c:v>
                </c:pt>
                <c:pt idx="22">
                  <c:v>365.25943122991782</c:v>
                </c:pt>
                <c:pt idx="23">
                  <c:v>382.08871722376426</c:v>
                </c:pt>
                <c:pt idx="24">
                  <c:v>398.32881924089014</c:v>
                </c:pt>
                <c:pt idx="25">
                  <c:v>413.96784650345001</c:v>
                </c:pt>
                <c:pt idx="26">
                  <c:v>428.99879380047446</c:v>
                </c:pt>
                <c:pt idx="27">
                  <c:v>443.41892313665005</c:v>
                </c:pt>
                <c:pt idx="28">
                  <c:v>457.22921183507867</c:v>
                </c:pt>
                <c:pt idx="29">
                  <c:v>470.43385828528426</c:v>
                </c:pt>
                <c:pt idx="30">
                  <c:v>483.03983830869106</c:v>
                </c:pt>
                <c:pt idx="31">
                  <c:v>495.05650642244001</c:v>
                </c:pt>
                <c:pt idx="32">
                  <c:v>506.49523725864879</c:v>
                </c:pt>
                <c:pt idx="33">
                  <c:v>517.36910313561157</c:v>
                </c:pt>
                <c:pt idx="34">
                  <c:v>527.69258434603591</c:v>
                </c:pt>
                <c:pt idx="35">
                  <c:v>537.48130917163598</c:v>
                </c:pt>
                <c:pt idx="36">
                  <c:v>546.75182098606922</c:v>
                </c:pt>
                <c:pt idx="37">
                  <c:v>555.5213700930185</c:v>
                </c:pt>
                <c:pt idx="38">
                  <c:v>563.80772818011303</c:v>
                </c:pt>
                <c:pt idx="39">
                  <c:v>571.62902346490364</c:v>
                </c:pt>
                <c:pt idx="40">
                  <c:v>579.00359477530947</c:v>
                </c:pt>
                <c:pt idx="41">
                  <c:v>585.94986295060141</c:v>
                </c:pt>
                <c:pt idx="42">
                  <c:v>592.48621807507175</c:v>
                </c:pt>
                <c:pt idx="43">
                  <c:v>598.63092116875771</c:v>
                </c:pt>
                <c:pt idx="44">
                  <c:v>604.40201906076413</c:v>
                </c:pt>
                <c:pt idx="45">
                  <c:v>609.81727126285546</c:v>
                </c:pt>
                <c:pt idx="46">
                  <c:v>614.89408774572883</c:v>
                </c:pt>
                <c:pt idx="47">
                  <c:v>619.64947659881125</c:v>
                </c:pt>
                <c:pt idx="48">
                  <c:v>624.10000062751044</c:v>
                </c:pt>
                <c:pt idx="49">
                  <c:v>628.26174201018694</c:v>
                </c:pt>
                <c:pt idx="50">
                  <c:v>632.15027420129911</c:v>
                </c:pt>
                <c:pt idx="51">
                  <c:v>635.78064032750672</c:v>
                </c:pt>
                <c:pt idx="52">
                  <c:v>639.16733738037317</c:v>
                </c:pt>
                <c:pt idx="53">
                  <c:v>642.32430556289569</c:v>
                </c:pt>
                <c:pt idx="54">
                  <c:v>645.26492219759916</c:v>
                </c:pt>
                <c:pt idx="55">
                  <c:v>648.00199965152945</c:v>
                </c:pt>
                <c:pt idx="56">
                  <c:v>650.54778677830745</c:v>
                </c:pt>
                <c:pt idx="57">
                  <c:v>652.91397341955633</c:v>
                </c:pt>
                <c:pt idx="58">
                  <c:v>655.11169754763148</c:v>
                </c:pt>
                <c:pt idx="59">
                  <c:v>657.15155466872034</c:v>
                </c:pt>
                <c:pt idx="60">
                  <c:v>659.04360914018014</c:v>
                </c:pt>
                <c:pt idx="61">
                  <c:v>660.79740708849181</c:v>
                </c:pt>
                <c:pt idx="62">
                  <c:v>662.42199064455497</c:v>
                </c:pt>
                <c:pt idx="63">
                  <c:v>663.92591324129262</c:v>
                </c:pt>
                <c:pt idx="64">
                  <c:v>665.31725574478821</c:v>
                </c:pt>
                <c:pt idx="65">
                  <c:v>666.60364321450459</c:v>
                </c:pt>
                <c:pt idx="66">
                  <c:v>667.79226211064781</c:v>
                </c:pt>
                <c:pt idx="67">
                  <c:v>668.88987778751505</c:v>
                </c:pt>
                <c:pt idx="68">
                  <c:v>669.9028521307813</c:v>
                </c:pt>
                <c:pt idx="69">
                  <c:v>670.83716121425107</c:v>
                </c:pt>
                <c:pt idx="70">
                  <c:v>671.69841286768064</c:v>
                </c:pt>
                <c:pt idx="71">
                  <c:v>672.49186406197646</c:v>
                </c:pt>
                <c:pt idx="72">
                  <c:v>673.22243803145557</c:v>
                </c:pt>
                <c:pt idx="73">
                  <c:v>673.89474106501825</c:v>
                </c:pt>
                <c:pt idx="74">
                  <c:v>674.51307890908436</c:v>
                </c:pt>
                <c:pt idx="75">
                  <c:v>675.08147273508894</c:v>
                </c:pt>
                <c:pt idx="76">
                  <c:v>675.60367463326327</c:v>
                </c:pt>
                <c:pt idx="77">
                  <c:v>676.08318260243868</c:v>
                </c:pt>
                <c:pt idx="78">
                  <c:v>676.52325501276039</c:v>
                </c:pt>
                <c:pt idx="79">
                  <c:v>676.92692452454924</c:v>
                </c:pt>
                <c:pt idx="80">
                  <c:v>677.29701145217496</c:v>
                </c:pt>
                <c:pt idx="81">
                  <c:v>677.63613656674761</c:v>
                </c:pt>
                <c:pt idx="82">
                  <c:v>677.94673333576623</c:v>
                </c:pt>
                <c:pt idx="83">
                  <c:v>678.23105960162866</c:v>
                </c:pt>
                <c:pt idx="84">
                  <c:v>678.49120870415425</c:v>
                </c:pt>
                <c:pt idx="85">
                  <c:v>678.72912005505555</c:v>
                </c:pt>
                <c:pt idx="86">
                  <c:v>678.94658917464858</c:v>
                </c:pt>
                <c:pt idx="87">
                  <c:v>679.14527720306864</c:v>
                </c:pt>
                <c:pt idx="88">
                  <c:v>679.32671989988296</c:v>
                </c:pt>
                <c:pt idx="89">
                  <c:v>679.49233614731315</c:v>
                </c:pt>
                <c:pt idx="90">
                  <c:v>679.64343597331788</c:v>
                </c:pt>
                <c:pt idx="91">
                  <c:v>679.78122811158585</c:v>
                </c:pt>
                <c:pt idx="92">
                  <c:v>679.9068271160595</c:v>
                </c:pt>
                <c:pt idx="93">
                  <c:v>680.02126004799811</c:v>
                </c:pt>
                <c:pt idx="94">
                  <c:v>680.12547275379984</c:v>
                </c:pt>
                <c:pt idx="95">
                  <c:v>680.22033575186947</c:v>
                </c:pt>
                <c:pt idx="96">
                  <c:v>680.30664974675915</c:v>
                </c:pt>
                <c:pt idx="97">
                  <c:v>680.38515078863497</c:v>
                </c:pt>
                <c:pt idx="98">
                  <c:v>680.45651509585832</c:v>
                </c:pt>
                <c:pt idx="99">
                  <c:v>680.52136355812877</c:v>
                </c:pt>
                <c:pt idx="100">
                  <c:v>680.5802659372215</c:v>
                </c:pt>
                <c:pt idx="101">
                  <c:v>680.63374478189041</c:v>
                </c:pt>
                <c:pt idx="102">
                  <c:v>680.68227907300081</c:v>
                </c:pt>
                <c:pt idx="103">
                  <c:v>680.7263076144128</c:v>
                </c:pt>
                <c:pt idx="104">
                  <c:v>680.76623218456803</c:v>
                </c:pt>
                <c:pt idx="105">
                  <c:v>680.80242046315277</c:v>
                </c:pt>
                <c:pt idx="106">
                  <c:v>680.83520874660405</c:v>
                </c:pt>
                <c:pt idx="107">
                  <c:v>680.86490446563073</c:v>
                </c:pt>
                <c:pt idx="108">
                  <c:v>680.89178851731276</c:v>
                </c:pt>
                <c:pt idx="109">
                  <c:v>680.91611742373937</c:v>
                </c:pt>
                <c:pt idx="110">
                  <c:v>680.93812532855679</c:v>
                </c:pt>
                <c:pt idx="111">
                  <c:v>680.95802584220576</c:v>
                </c:pt>
                <c:pt idx="112">
                  <c:v>680.9760137460612</c:v>
                </c:pt>
                <c:pt idx="113">
                  <c:v>680.99226656512462</c:v>
                </c:pt>
                <c:pt idx="114">
                  <c:v>681.00694601838086</c:v>
                </c:pt>
                <c:pt idx="115">
                  <c:v>681.02019935540318</c:v>
                </c:pt>
                <c:pt idx="116">
                  <c:v>681.0321605872889</c:v>
                </c:pt>
                <c:pt idx="117">
                  <c:v>681.04295161951654</c:v>
                </c:pt>
                <c:pt idx="118">
                  <c:v>681.05268329385308</c:v>
                </c:pt>
                <c:pt idx="119">
                  <c:v>681.06145634599159</c:v>
                </c:pt>
                <c:pt idx="120">
                  <c:v>681.06936228517236</c:v>
                </c:pt>
                <c:pt idx="121">
                  <c:v>681.07648420163775</c:v>
                </c:pt>
                <c:pt idx="122">
                  <c:v>681.08289750738243</c:v>
                </c:pt>
                <c:pt idx="123">
                  <c:v>681.08867061529679</c:v>
                </c:pt>
                <c:pt idx="124">
                  <c:v>681.09386556145432</c:v>
                </c:pt>
                <c:pt idx="125">
                  <c:v>681.09853857496466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1CC-40D6-A24E-7E651055571C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2x F12'!$H$128:$H$251</c:f>
              <c:numCache>
                <c:formatCode>0</c:formatCode>
                <c:ptCount val="124"/>
                <c:pt idx="0">
                  <c:v>54.597643051088994</c:v>
                </c:pt>
                <c:pt idx="1">
                  <c:v>54.877059949188151</c:v>
                </c:pt>
                <c:pt idx="2">
                  <c:v>55.349876095542299</c:v>
                </c:pt>
                <c:pt idx="3">
                  <c:v>55.939951179160971</c:v>
                </c:pt>
                <c:pt idx="4">
                  <c:v>65.44184231274005</c:v>
                </c:pt>
                <c:pt idx="5">
                  <c:v>78.880624836795278</c:v>
                </c:pt>
                <c:pt idx="6">
                  <c:v>94.824366139726067</c:v>
                </c:pt>
                <c:pt idx="7">
                  <c:v>112.57759213473321</c:v>
                </c:pt>
                <c:pt idx="8">
                  <c:v>131.68306411002311</c:v>
                </c:pt>
                <c:pt idx="9">
                  <c:v>151.80156781858693</c:v>
                </c:pt>
                <c:pt idx="10">
                  <c:v>172.66490464646063</c:v>
                </c:pt>
                <c:pt idx="11">
                  <c:v>194.05298952175963</c:v>
                </c:pt>
                <c:pt idx="12">
                  <c:v>215.78106642016701</c:v>
                </c:pt>
                <c:pt idx="13">
                  <c:v>237.69185056783738</c:v>
                </c:pt>
                <c:pt idx="14">
                  <c:v>259.65032859272026</c:v>
                </c:pt>
                <c:pt idx="15">
                  <c:v>281.54010575136778</c:v>
                </c:pt>
                <c:pt idx="16">
                  <c:v>303.26070864792342</c:v>
                </c:pt>
                <c:pt idx="17">
                  <c:v>324.72550734995485</c:v>
                </c:pt>
                <c:pt idx="18">
                  <c:v>345.86005590395592</c:v>
                </c:pt>
                <c:pt idx="19">
                  <c:v>366.60072593929897</c:v>
                </c:pt>
                <c:pt idx="20">
                  <c:v>386.89355250029257</c:v>
                </c:pt>
                <c:pt idx="21">
                  <c:v>406.69323839367661</c:v>
                </c:pt>
                <c:pt idx="22">
                  <c:v>425.96228047051824</c:v>
                </c:pt>
                <c:pt idx="23">
                  <c:v>444.67019237432964</c:v>
                </c:pt>
                <c:pt idx="24">
                  <c:v>462.79280566554564</c:v>
                </c:pt>
                <c:pt idx="25">
                  <c:v>480.31163622843087</c:v>
                </c:pt>
                <c:pt idx="26">
                  <c:v>497.21330630590501</c:v>
                </c:pt>
                <c:pt idx="27">
                  <c:v>513.48901490888545</c:v>
                </c:pt>
                <c:pt idx="28">
                  <c:v>529.13405104280855</c:v>
                </c:pt>
                <c:pt idx="29">
                  <c:v>544.14734540395375</c:v>
                </c:pt>
                <c:pt idx="30">
                  <c:v>558.53105706862038</c:v>
                </c:pt>
                <c:pt idx="31">
                  <c:v>572.29019232907581</c:v>
                </c:pt>
                <c:pt idx="32">
                  <c:v>585.43225329041661</c:v>
                </c:pt>
                <c:pt idx="33">
                  <c:v>597.96691418063051</c:v>
                </c:pt>
                <c:pt idx="34">
                  <c:v>609.90572357634733</c:v>
                </c:pt>
                <c:pt idx="35">
                  <c:v>621.26183093369684</c:v>
                </c:pt>
                <c:pt idx="36">
                  <c:v>632.04973595496119</c:v>
                </c:pt>
                <c:pt idx="37">
                  <c:v>642.28505943022822</c:v>
                </c:pt>
                <c:pt idx="38">
                  <c:v>651.9843342783505</c:v>
                </c:pt>
                <c:pt idx="39">
                  <c:v>661.1648155800367</c:v>
                </c:pt>
                <c:pt idx="40">
                  <c:v>669.84430845286215</c:v>
                </c:pt>
                <c:pt idx="41">
                  <c:v>678.04101266699422</c:v>
                </c:pt>
                <c:pt idx="42">
                  <c:v>685.77338294413062</c:v>
                </c:pt>
                <c:pt idx="43">
                  <c:v>693.06000392245562</c:v>
                </c:pt>
                <c:pt idx="44">
                  <c:v>699.91947880861176</c:v>
                </c:pt>
                <c:pt idx="45">
                  <c:v>693.06000392245562</c:v>
                </c:pt>
                <c:pt idx="46">
                  <c:v>712.43091619505617</c:v>
                </c:pt>
                <c:pt idx="47">
                  <c:v>718.11934885299081</c:v>
                </c:pt>
                <c:pt idx="48">
                  <c:v>723.45343428574938</c:v>
                </c:pt>
                <c:pt idx="49">
                  <c:v>728.4506134702649</c:v>
                </c:pt>
                <c:pt idx="50">
                  <c:v>733.12791509060685</c:v>
                </c:pt>
                <c:pt idx="51">
                  <c:v>737.50191566383069</c:v>
                </c:pt>
                <c:pt idx="52">
                  <c:v>741.58870683784005</c:v>
                </c:pt>
                <c:pt idx="53">
                  <c:v>745.40386921133472</c:v>
                </c:pt>
                <c:pt idx="54">
                  <c:v>748.9624520621403</c:v>
                </c:pt>
                <c:pt idx="55">
                  <c:v>752.27895840600377</c:v>
                </c:pt>
                <c:pt idx="56">
                  <c:v>755.36733484316994</c:v>
                </c:pt>
                <c:pt idx="57">
                  <c:v>758.24096568458413</c:v>
                </c:pt>
                <c:pt idx="58">
                  <c:v>760.91267088327913</c:v>
                </c:pt>
                <c:pt idx="59">
                  <c:v>763.39470732928862</c:v>
                </c:pt>
                <c:pt idx="60">
                  <c:v>765.69877309817855</c:v>
                </c:pt>
                <c:pt idx="61">
                  <c:v>767.83601427393762</c:v>
                </c:pt>
                <c:pt idx="62">
                  <c:v>769.81703399642038</c:v>
                </c:pt>
                <c:pt idx="63">
                  <c:v>771.65190341176947</c:v>
                </c:pt>
                <c:pt idx="64">
                  <c:v>773.35017423117449</c:v>
                </c:pt>
                <c:pt idx="65">
                  <c:v>774.92089262897093</c:v>
                </c:pt>
                <c:pt idx="66">
                  <c:v>776.37261423537723</c:v>
                </c:pt>
                <c:pt idx="67">
                  <c:v>777.7134200021419</c:v>
                </c:pt>
                <c:pt idx="68">
                  <c:v>778.95093274101112</c:v>
                </c:pt>
                <c:pt idx="69">
                  <c:v>780.09233415524511</c:v>
                </c:pt>
                <c:pt idx="70">
                  <c:v>781.14438220342061</c:v>
                </c:pt>
                <c:pt idx="71">
                  <c:v>782.11342865250901</c:v>
                </c:pt>
                <c:pt idx="72">
                  <c:v>783.00543669371439</c:v>
                </c:pt>
                <c:pt idx="73">
                  <c:v>783.82599850985116</c:v>
                </c:pt>
                <c:pt idx="74">
                  <c:v>784.58035269717891</c:v>
                </c:pt>
                <c:pt idx="75">
                  <c:v>785.27340145762923</c:v>
                </c:pt>
                <c:pt idx="76">
                  <c:v>785.9097274893029</c:v>
                </c:pt>
                <c:pt idx="77">
                  <c:v>786.49361051405288</c:v>
                </c:pt>
                <c:pt idx="78">
                  <c:v>787.02904339092072</c:v>
                </c:pt>
                <c:pt idx="79">
                  <c:v>787.51974777324585</c:v>
                </c:pt>
                <c:pt idx="80">
                  <c:v>787.96918927544357</c:v>
                </c:pt>
                <c:pt idx="81">
                  <c:v>788.38059212281689</c:v>
                </c:pt>
                <c:pt idx="82">
                  <c:v>788.75695326437642</c:v>
                </c:pt>
                <c:pt idx="83">
                  <c:v>789.10105593453738</c:v>
                </c:pt>
                <c:pt idx="84">
                  <c:v>789.4154826548048</c:v>
                </c:pt>
                <c:pt idx="85">
                  <c:v>789.70262767117379</c:v>
                </c:pt>
                <c:pt idx="86">
                  <c:v>789.96470882704125</c:v>
                </c:pt>
                <c:pt idx="87">
                  <c:v>790.20377887494863</c:v>
                </c:pt>
                <c:pt idx="88">
                  <c:v>790.42173623354415</c:v>
                </c:pt>
                <c:pt idx="89">
                  <c:v>790.62033519876229</c:v>
                </c:pt>
                <c:pt idx="90">
                  <c:v>790.80119562044388</c:v>
                </c:pt>
                <c:pt idx="91">
                  <c:v>790.9658120574727</c:v>
                </c:pt>
                <c:pt idx="92">
                  <c:v>791.11556242603206</c:v>
                </c:pt>
                <c:pt idx="93">
                  <c:v>791.25171615681904</c:v>
                </c:pt>
                <c:pt idx="94">
                  <c:v>791.37544187801439</c:v>
                </c:pt>
                <c:pt idx="95">
                  <c:v>791.48781464154058</c:v>
                </c:pt>
                <c:pt idx="96">
                  <c:v>791.58982271064997</c:v>
                </c:pt>
                <c:pt idx="97">
                  <c:v>791.68237392722176</c:v>
                </c:pt>
                <c:pt idx="98">
                  <c:v>791.7663016773073</c:v>
                </c:pt>
                <c:pt idx="99">
                  <c:v>791.84237047348699</c:v>
                </c:pt>
                <c:pt idx="100">
                  <c:v>791.91128117249991</c:v>
                </c:pt>
                <c:pt idx="101">
                  <c:v>791.97367584639585</c:v>
                </c:pt>
                <c:pt idx="102">
                  <c:v>792.03014232516034</c:v>
                </c:pt>
                <c:pt idx="103">
                  <c:v>792.08121842838341</c:v>
                </c:pt>
                <c:pt idx="104">
                  <c:v>792.12739590310048</c:v>
                </c:pt>
                <c:pt idx="105">
                  <c:v>792.1691240844408</c:v>
                </c:pt>
                <c:pt idx="106">
                  <c:v>792.20681329518095</c:v>
                </c:pt>
                <c:pt idx="107">
                  <c:v>792.24083799973312</c:v>
                </c:pt>
                <c:pt idx="108">
                  <c:v>792.27153972750318</c:v>
                </c:pt>
                <c:pt idx="109">
                  <c:v>792.29922977994818</c:v>
                </c:pt>
                <c:pt idx="110">
                  <c:v>792.32419173503627</c:v>
                </c:pt>
                <c:pt idx="111">
                  <c:v>792.34668376219577</c:v>
                </c:pt>
                <c:pt idx="112">
                  <c:v>792.36694076020865</c:v>
                </c:pt>
                <c:pt idx="113">
                  <c:v>792.38517632988908</c:v>
                </c:pt>
                <c:pt idx="114">
                  <c:v>792.40158459277461</c:v>
                </c:pt>
                <c:pt idx="115">
                  <c:v>792.41634186645865</c:v>
                </c:pt>
                <c:pt idx="116">
                  <c:v>792.4296082066046</c:v>
                </c:pt>
                <c:pt idx="117">
                  <c:v>792.44152882511514</c:v>
                </c:pt>
                <c:pt idx="118">
                  <c:v>792.45223539337599</c:v>
                </c:pt>
                <c:pt idx="119">
                  <c:v>792.4618472389584</c:v>
                </c:pt>
                <c:pt idx="120">
                  <c:v>792.47047244365558</c:v>
                </c:pt>
                <c:pt idx="121">
                  <c:v>792.47820885022963</c:v>
                </c:pt>
                <c:pt idx="122">
                  <c:v>792.48514498478016</c:v>
                </c:pt>
                <c:pt idx="123">
                  <c:v>792.49136090118952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1CC-40D6-A24E-7E651055571C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2x F12'!$K$131:$K$251</c:f>
              <c:numCache>
                <c:formatCode>0</c:formatCode>
                <c:ptCount val="121"/>
                <c:pt idx="0">
                  <c:v>59.214689759056</c:v>
                </c:pt>
                <c:pt idx="1">
                  <c:v>66.240005577915554</c:v>
                </c:pt>
                <c:pt idx="2">
                  <c:v>78.274228439783769</c:v>
                </c:pt>
                <c:pt idx="3">
                  <c:v>93.215974243488517</c:v>
                </c:pt>
                <c:pt idx="4">
                  <c:v>110.26850860773561</c:v>
                </c:pt>
                <c:pt idx="5">
                  <c:v>128.93500854917852</c:v>
                </c:pt>
                <c:pt idx="6">
                  <c:v>148.85465408836717</c:v>
                </c:pt>
                <c:pt idx="7">
                  <c:v>169.74437442525857</c:v>
                </c:pt>
                <c:pt idx="8">
                  <c:v>191.37195434363048</c:v>
                </c:pt>
                <c:pt idx="9">
                  <c:v>213.54158335091518</c:v>
                </c:pt>
                <c:pt idx="10">
                  <c:v>236.08524550028801</c:v>
                </c:pt>
                <c:pt idx="11">
                  <c:v>258.85717712660085</c:v>
                </c:pt>
                <c:pt idx="12">
                  <c:v>281.73007262569718</c:v>
                </c:pt>
                <c:pt idx="13">
                  <c:v>304.59235004514903</c:v>
                </c:pt>
                <c:pt idx="14">
                  <c:v>327.34609180534505</c:v>
                </c:pt>
                <c:pt idx="15">
                  <c:v>349.90543347509424</c:v>
                </c:pt>
                <c:pt idx="16">
                  <c:v>372.19526055057707</c:v>
                </c:pt>
                <c:pt idx="17">
                  <c:v>394.15012370853583</c:v>
                </c:pt>
                <c:pt idx="18">
                  <c:v>415.7133135769169</c:v>
                </c:pt>
                <c:pt idx="19">
                  <c:v>436.83605521930252</c:v>
                </c:pt>
                <c:pt idx="20">
                  <c:v>457.47679488426343</c:v>
                </c:pt>
                <c:pt idx="21">
                  <c:v>477.60055973937676</c:v>
                </c:pt>
                <c:pt idx="22">
                  <c:v>497.1783768241383</c:v>
                </c:pt>
                <c:pt idx="23">
                  <c:v>516.18674124448762</c:v>
                </c:pt>
                <c:pt idx="24">
                  <c:v>534.60712627258931</c:v>
                </c:pt>
                <c:pt idx="25">
                  <c:v>552.42552987866918</c:v>
                </c:pt>
                <c:pt idx="26">
                  <c:v>569.63205354882211</c:v>
                </c:pt>
                <c:pt idx="27">
                  <c:v>586.22051019510104</c:v>
                </c:pt>
                <c:pt idx="28">
                  <c:v>602.18805865141508</c:v>
                </c:pt>
                <c:pt idx="29">
                  <c:v>617.53486274650413</c:v>
                </c:pt>
                <c:pt idx="30">
                  <c:v>632.2637733064214</c:v>
                </c:pt>
                <c:pt idx="31">
                  <c:v>646.38003170132549</c:v>
                </c:pt>
                <c:pt idx="32">
                  <c:v>659.89099374174225</c:v>
                </c:pt>
                <c:pt idx="33">
                  <c:v>672.80587286754792</c:v>
                </c:pt>
                <c:pt idx="34">
                  <c:v>685.13550167292374</c:v>
                </c:pt>
                <c:pt idx="35">
                  <c:v>696.89211088301704</c:v>
                </c:pt>
                <c:pt idx="36">
                  <c:v>708.08912495074549</c:v>
                </c:pt>
                <c:pt idx="37">
                  <c:v>718.74097348089344</c:v>
                </c:pt>
                <c:pt idx="38">
                  <c:v>728.86291771763013</c:v>
                </c:pt>
                <c:pt idx="39">
                  <c:v>738.47089135398096</c:v>
                </c:pt>
                <c:pt idx="40">
                  <c:v>747.58135494002545</c:v>
                </c:pt>
                <c:pt idx="41">
                  <c:v>756.21116318225768</c:v>
                </c:pt>
                <c:pt idx="42">
                  <c:v>764.37744444102657</c:v>
                </c:pt>
                <c:pt idx="43">
                  <c:v>772.09749174702222</c:v>
                </c:pt>
                <c:pt idx="44">
                  <c:v>779.38866467208231</c:v>
                </c:pt>
                <c:pt idx="45">
                  <c:v>786.26830140453797</c:v>
                </c:pt>
                <c:pt idx="46">
                  <c:v>792.75364039511749</c:v>
                </c:pt>
                <c:pt idx="47">
                  <c:v>798.86175095626652</c:v>
                </c:pt>
                <c:pt idx="48">
                  <c:v>804.6094722156015</c:v>
                </c:pt>
                <c:pt idx="49">
                  <c:v>810.01335984309799</c:v>
                </c:pt>
                <c:pt idx="50">
                  <c:v>815.08963999145624</c:v>
                </c:pt>
                <c:pt idx="51">
                  <c:v>819.85416990975261</c:v>
                </c:pt>
                <c:pt idx="52">
                  <c:v>824.32240471189107</c:v>
                </c:pt>
                <c:pt idx="53">
                  <c:v>828.50936980333097</c:v>
                </c:pt>
                <c:pt idx="54">
                  <c:v>832.42963849198304</c:v>
                </c:pt>
                <c:pt idx="55">
                  <c:v>836.09731433186789</c:v>
                </c:pt>
                <c:pt idx="56">
                  <c:v>839.52601777097846</c:v>
                </c:pt>
                <c:pt idx="57">
                  <c:v>842.72887669766396</c:v>
                </c:pt>
                <c:pt idx="58">
                  <c:v>845.71852050259827</c:v>
                </c:pt>
                <c:pt idx="59">
                  <c:v>848.50707729593296</c:v>
                </c:pt>
                <c:pt idx="60">
                  <c:v>851.10617394141855</c:v>
                </c:pt>
                <c:pt idx="61">
                  <c:v>853.52693859103488</c:v>
                </c:pt>
                <c:pt idx="62">
                  <c:v>855.78000542491168</c:v>
                </c:pt>
                <c:pt idx="63">
                  <c:v>857.87552132196117</c:v>
                </c:pt>
                <c:pt idx="64">
                  <c:v>859.8231542066377</c:v>
                </c:pt>
                <c:pt idx="65">
                  <c:v>861.63210283651347</c:v>
                </c:pt>
                <c:pt idx="66">
                  <c:v>863.31110781389009</c:v>
                </c:pt>
                <c:pt idx="67">
                  <c:v>864.8684636224009</c:v>
                </c:pt>
                <c:pt idx="68">
                  <c:v>866.31203150649719</c:v>
                </c:pt>
                <c:pt idx="69">
                  <c:v>867.64925302780193</c:v>
                </c:pt>
                <c:pt idx="70">
                  <c:v>868.88716414758733</c:v>
                </c:pt>
                <c:pt idx="71">
                  <c:v>870.0324096990538</c:v>
                </c:pt>
                <c:pt idx="72">
                  <c:v>871.09125812667457</c:v>
                </c:pt>
                <c:pt idx="73">
                  <c:v>872.06961638262874</c:v>
                </c:pt>
                <c:pt idx="74">
                  <c:v>872.97304488229224</c:v>
                </c:pt>
                <c:pt idx="75">
                  <c:v>873.80677243189803</c:v>
                </c:pt>
                <c:pt idx="76">
                  <c:v>874.5757110518482</c:v>
                </c:pt>
                <c:pt idx="77">
                  <c:v>875.2844706287774</c:v>
                </c:pt>
                <c:pt idx="78">
                  <c:v>875.93737333835122</c:v>
                </c:pt>
                <c:pt idx="79">
                  <c:v>876.53846778897798</c:v>
                </c:pt>
                <c:pt idx="80">
                  <c:v>877.09154284412875</c:v>
                </c:pt>
                <c:pt idx="81">
                  <c:v>877.60014108784424</c:v>
                </c:pt>
                <c:pt idx="82">
                  <c:v>878.06757190428027</c:v>
                </c:pt>
                <c:pt idx="83">
                  <c:v>878.49692414784568</c:v>
                </c:pt>
                <c:pt idx="84">
                  <c:v>878.89107838563939</c:v>
                </c:pt>
                <c:pt idx="85">
                  <c:v>879.2527186985435</c:v>
                </c:pt>
                <c:pt idx="86">
                  <c:v>879.58434403149136</c:v>
                </c:pt>
                <c:pt idx="87">
                  <c:v>879.88827908715143</c:v>
                </c:pt>
                <c:pt idx="88">
                  <c:v>880.16668476056657</c:v>
                </c:pt>
                <c:pt idx="89">
                  <c:v>880.42156811520147</c:v>
                </c:pt>
                <c:pt idx="90">
                  <c:v>880.65479190340477</c:v>
                </c:pt>
                <c:pt idx="91">
                  <c:v>880.8680836365121</c:v>
                </c:pt>
                <c:pt idx="92">
                  <c:v>881.06304421173604</c:v>
                </c:pt>
                <c:pt idx="93">
                  <c:v>881.24115610462115</c:v>
                </c:pt>
                <c:pt idx="94">
                  <c:v>881.40379113722793</c:v>
                </c:pt>
                <c:pt idx="95">
                  <c:v>881.55221783335082</c:v>
                </c:pt>
                <c:pt idx="96">
                  <c:v>881.68760837301977</c:v>
                </c:pt>
                <c:pt idx="97">
                  <c:v>881.81104515927325</c:v>
                </c:pt>
                <c:pt idx="98">
                  <c:v>881.92352701076857</c:v>
                </c:pt>
                <c:pt idx="99">
                  <c:v>882.02597499421495</c:v>
                </c:pt>
                <c:pt idx="100">
                  <c:v>882.11923791089487</c:v>
                </c:pt>
                <c:pt idx="101">
                  <c:v>882.20409745170389</c:v>
                </c:pt>
                <c:pt idx="102">
                  <c:v>882.28127303519034</c:v>
                </c:pt>
                <c:pt idx="103">
                  <c:v>882.35142634303531</c:v>
                </c:pt>
                <c:pt idx="104">
                  <c:v>882.41516556729459</c:v>
                </c:pt>
                <c:pt idx="105">
                  <c:v>882.47304938352715</c:v>
                </c:pt>
                <c:pt idx="106">
                  <c:v>882.5255906636844</c:v>
                </c:pt>
                <c:pt idx="107">
                  <c:v>882.57325994232951</c:v>
                </c:pt>
                <c:pt idx="108">
                  <c:v>882.61648864940992</c:v>
                </c:pt>
                <c:pt idx="109">
                  <c:v>882.65567212242297</c:v>
                </c:pt>
                <c:pt idx="110">
                  <c:v>882.69117241040829</c:v>
                </c:pt>
                <c:pt idx="111">
                  <c:v>882.72332088176609</c:v>
                </c:pt>
                <c:pt idx="112">
                  <c:v>882.75242064745748</c:v>
                </c:pt>
                <c:pt idx="113">
                  <c:v>882.77874881068055</c:v>
                </c:pt>
                <c:pt idx="114">
                  <c:v>882.80255855365476</c:v>
                </c:pt>
                <c:pt idx="115">
                  <c:v>882.82408107167407</c:v>
                </c:pt>
                <c:pt idx="116">
                  <c:v>882.84352736412757</c:v>
                </c:pt>
                <c:pt idx="117">
                  <c:v>882.8610898917143</c:v>
                </c:pt>
                <c:pt idx="118">
                  <c:v>882.87694410862957</c:v>
                </c:pt>
                <c:pt idx="119">
                  <c:v>882.89124987804075</c:v>
                </c:pt>
                <c:pt idx="120">
                  <c:v>882.90415277873706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1CC-40D6-A24E-7E651055571C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2x F12'!$M$131:$M$251</c:f>
              <c:numCache>
                <c:formatCode>0</c:formatCode>
                <c:ptCount val="121"/>
                <c:pt idx="0">
                  <c:v>62.494907076772051</c:v>
                </c:pt>
                <c:pt idx="1">
                  <c:v>69.376496574986504</c:v>
                </c:pt>
                <c:pt idx="2">
                  <c:v>81.239925385030233</c:v>
                </c:pt>
                <c:pt idx="3">
                  <c:v>96.030040189383385</c:v>
                </c:pt>
                <c:pt idx="4">
                  <c:v>112.96996111580142</c:v>
                </c:pt>
                <c:pt idx="5">
                  <c:v>131.57669592241189</c:v>
                </c:pt>
                <c:pt idx="6">
                  <c:v>151.5000221844117</c:v>
                </c:pt>
                <c:pt idx="7">
                  <c:v>172.46518999389184</c:v>
                </c:pt>
                <c:pt idx="8">
                  <c:v>194.24648087930143</c:v>
                </c:pt>
                <c:pt idx="9">
                  <c:v>216.65302212174936</c:v>
                </c:pt>
                <c:pt idx="10">
                  <c:v>239.52035931896046</c:v>
                </c:pt>
                <c:pt idx="11">
                  <c:v>262.7050563109392</c:v>
                </c:pt>
                <c:pt idx="12">
                  <c:v>286.08102140700805</c:v>
                </c:pt>
                <c:pt idx="13">
                  <c:v>309.53688078625783</c:v>
                </c:pt>
                <c:pt idx="14">
                  <c:v>332.97401898767566</c:v>
                </c:pt>
                <c:pt idx="15">
                  <c:v>356.30506176517849</c:v>
                </c:pt>
                <c:pt idx="16">
                  <c:v>379.45266243161939</c:v>
                </c:pt>
                <c:pt idx="17">
                  <c:v>402.34850270424488</c:v>
                </c:pt>
                <c:pt idx="18">
                  <c:v>424.93244929248942</c:v>
                </c:pt>
                <c:pt idx="19">
                  <c:v>447.15182643951391</c:v>
                </c:pt>
                <c:pt idx="20">
                  <c:v>468.960776893755</c:v>
                </c:pt>
                <c:pt idx="21">
                  <c:v>490.31969191968835</c:v>
                </c:pt>
                <c:pt idx="22">
                  <c:v>511.19469646780288</c:v>
                </c:pt>
                <c:pt idx="23">
                  <c:v>531.55717942714659</c:v>
                </c:pt>
                <c:pt idx="24">
                  <c:v>551.38336155009029</c:v>
                </c:pt>
                <c:pt idx="25">
                  <c:v>570.65389553266812</c:v>
                </c:pt>
                <c:pt idx="26">
                  <c:v>589.35349409353489</c:v>
                </c:pt>
                <c:pt idx="27">
                  <c:v>607.47058287943264</c:v>
                </c:pt>
                <c:pt idx="28">
                  <c:v>624.9969757432599</c:v>
                </c:pt>
                <c:pt idx="29">
                  <c:v>641.92757046726797</c:v>
                </c:pt>
                <c:pt idx="30">
                  <c:v>658.26006339102332</c:v>
                </c:pt>
                <c:pt idx="31">
                  <c:v>673.99468168894634</c:v>
                </c:pt>
                <c:pt idx="32">
                  <c:v>689.13393225234472</c:v>
                </c:pt>
                <c:pt idx="33">
                  <c:v>703.68236628545162</c:v>
                </c:pt>
                <c:pt idx="34">
                  <c:v>717.64635883844437</c:v>
                </c:pt>
                <c:pt idx="35">
                  <c:v>731.03390258342051</c:v>
                </c:pt>
                <c:pt idx="36">
                  <c:v>743.85441519976212</c:v>
                </c:pt>
                <c:pt idx="37">
                  <c:v>756.11855977919095</c:v>
                </c:pt>
                <c:pt idx="38">
                  <c:v>767.83807769261898</c:v>
                </c:pt>
                <c:pt idx="39">
                  <c:v>779.02563338399045</c:v>
                </c:pt>
                <c:pt idx="40">
                  <c:v>789.69467057326335</c:v>
                </c:pt>
                <c:pt idx="41">
                  <c:v>799.85927936344365</c:v>
                </c:pt>
                <c:pt idx="42">
                  <c:v>809.53407375658128</c:v>
                </c:pt>
                <c:pt idx="43">
                  <c:v>818.73407909199909</c:v>
                </c:pt>
                <c:pt idx="44">
                  <c:v>827.47462892751901</c:v>
                </c:pt>
                <c:pt idx="45">
                  <c:v>835.7712708916697</c:v>
                </c:pt>
                <c:pt idx="46">
                  <c:v>843.63968104225921</c:v>
                </c:pt>
                <c:pt idx="47">
                  <c:v>851.09558627450156</c:v>
                </c:pt>
                <c:pt idx="48">
                  <c:v>858.15469433033809</c:v>
                </c:pt>
                <c:pt idx="49">
                  <c:v>864.83263096977532</c:v>
                </c:pt>
                <c:pt idx="50">
                  <c:v>871.14488387502865</c:v>
                </c:pt>
                <c:pt idx="51">
                  <c:v>877.10675286900528</c:v>
                </c:pt>
                <c:pt idx="52">
                  <c:v>882.7333060411936</c:v>
                </c:pt>
                <c:pt idx="53">
                  <c:v>888.03934138623458</c:v>
                </c:pt>
                <c:pt idx="54">
                  <c:v>893.03935357333364</c:v>
                </c:pt>
                <c:pt idx="55">
                  <c:v>897.74750547808071</c:v>
                </c:pt>
                <c:pt idx="56">
                  <c:v>902.17760412215398</c:v>
                </c:pt>
                <c:pt idx="57">
                  <c:v>906.34308068065388</c:v>
                </c:pt>
                <c:pt idx="58">
                  <c:v>910.25697423137626</c:v>
                </c:pt>
                <c:pt idx="59">
                  <c:v>913.93191893509834</c:v>
                </c:pt>
                <c:pt idx="60">
                  <c:v>917.38013435082144</c:v>
                </c:pt>
                <c:pt idx="61">
                  <c:v>920.61341860481218</c:v>
                </c:pt>
                <c:pt idx="62">
                  <c:v>923.64314414713044</c:v>
                </c:pt>
                <c:pt idx="63">
                  <c:v>926.48025584406651</c:v>
                </c:pt>
                <c:pt idx="64">
                  <c:v>929.13527116943487</c:v>
                </c:pt>
                <c:pt idx="65">
                  <c:v>931.61828227196884</c:v>
                </c:pt>
                <c:pt idx="66">
                  <c:v>933.93895971005441</c:v>
                </c:pt>
                <c:pt idx="67">
                  <c:v>936.10655765866557</c:v>
                </c:pt>
                <c:pt idx="68">
                  <c:v>938.12992040664108</c:v>
                </c:pt>
                <c:pt idx="69">
                  <c:v>940.0174899752526</c:v>
                </c:pt>
                <c:pt idx="70">
                  <c:v>941.77731470141578</c:v>
                </c:pt>
                <c:pt idx="71">
                  <c:v>943.41705864078574</c:v>
                </c:pt>
                <c:pt idx="72">
                  <c:v>944.94401165741249</c:v>
                </c:pt>
                <c:pt idx="73">
                  <c:v>946.36510007753236</c:v>
                </c:pt>
                <c:pt idx="74">
                  <c:v>947.68689779547697</c:v>
                </c:pt>
                <c:pt idx="75">
                  <c:v>948.91563772956283</c:v>
                </c:pt>
                <c:pt idx="76">
                  <c:v>950.05722353518115</c:v>
                </c:pt>
                <c:pt idx="77">
                  <c:v>951.11724149116003</c:v>
                </c:pt>
                <c:pt idx="78">
                  <c:v>952.10097248379918</c:v>
                </c:pt>
                <c:pt idx="79">
                  <c:v>953.01340402080746</c:v>
                </c:pt>
                <c:pt idx="80">
                  <c:v>953.85924221470634</c:v>
                </c:pt>
                <c:pt idx="81">
                  <c:v>954.64292368212</c:v>
                </c:pt>
                <c:pt idx="82">
                  <c:v>955.36862731174767</c:v>
                </c:pt>
                <c:pt idx="83">
                  <c:v>956.04028585975038</c:v>
                </c:pt>
                <c:pt idx="84">
                  <c:v>956.6615973367708</c:v>
                </c:pt>
                <c:pt idx="85">
                  <c:v>957.23603615588183</c:v>
                </c:pt>
                <c:pt idx="86">
                  <c:v>957.76686401541906</c:v>
                </c:pt>
                <c:pt idx="87">
                  <c:v>958.25714049494718</c:v>
                </c:pt>
                <c:pt idx="88">
                  <c:v>958.70973334651535</c:v>
                </c:pt>
                <c:pt idx="89">
                  <c:v>959.12732846694018</c:v>
                </c:pt>
                <c:pt idx="90">
                  <c:v>959.51243954008476</c:v>
                </c:pt>
                <c:pt idx="91">
                  <c:v>959.86741734104169</c:v>
                </c:pt>
                <c:pt idx="92">
                  <c:v>960.19445869676827</c:v>
                </c:pt>
                <c:pt idx="93">
                  <c:v>960.49561510008425</c:v>
                </c:pt>
                <c:pt idx="94">
                  <c:v>960.77280097606058</c:v>
                </c:pt>
                <c:pt idx="95">
                  <c:v>961.02780160169857</c:v>
                </c:pt>
                <c:pt idx="96">
                  <c:v>961.26228068144985</c:v>
                </c:pt>
                <c:pt idx="97">
                  <c:v>961.47778758257687</c:v>
                </c:pt>
                <c:pt idx="98">
                  <c:v>961.67576423560899</c:v>
                </c:pt>
                <c:pt idx="99">
                  <c:v>961.85755170623293</c:v>
                </c:pt>
                <c:pt idx="100">
                  <c:v>962.02439644587548</c:v>
                </c:pt>
                <c:pt idx="101">
                  <c:v>962.17745622901327</c:v>
                </c:pt>
                <c:pt idx="102">
                  <c:v>962.31780578588325</c:v>
                </c:pt>
                <c:pt idx="103">
                  <c:v>962.44644213978484</c:v>
                </c:pt>
                <c:pt idx="104">
                  <c:v>962.56428965857344</c:v>
                </c:pt>
                <c:pt idx="105">
                  <c:v>962.67220483025176</c:v>
                </c:pt>
                <c:pt idx="106">
                  <c:v>962.77098077278254</c:v>
                </c:pt>
                <c:pt idx="107">
                  <c:v>962.86135148838389</c:v>
                </c:pt>
                <c:pt idx="108">
                  <c:v>962.94399587263513</c:v>
                </c:pt>
                <c:pt idx="109">
                  <c:v>963.0195414887213</c:v>
                </c:pt>
                <c:pt idx="110">
                  <c:v>963.08856811709393</c:v>
                </c:pt>
                <c:pt idx="111">
                  <c:v>963.15161109072073</c:v>
                </c:pt>
                <c:pt idx="112">
                  <c:v>963.20916442595524</c:v>
                </c:pt>
                <c:pt idx="113">
                  <c:v>963.26168375887448</c:v>
                </c:pt>
                <c:pt idx="114">
                  <c:v>963.30958909672302</c:v>
                </c:pt>
                <c:pt idx="115">
                  <c:v>963.35326739386198</c:v>
                </c:pt>
                <c:pt idx="116">
                  <c:v>963.39307496136553</c:v>
                </c:pt>
                <c:pt idx="117">
                  <c:v>963.42933971912885</c:v>
                </c:pt>
                <c:pt idx="118">
                  <c:v>963.46236329906128</c:v>
                </c:pt>
                <c:pt idx="119">
                  <c:v>963.49242300764115</c:v>
                </c:pt>
                <c:pt idx="120">
                  <c:v>963.51977365579637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1CC-40D6-A24E-7E65105557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50"/>
      </c:valAx>
      <c:valAx>
        <c:axId val="6439423"/>
        <c:scaling>
          <c:orientation val="minMax"/>
          <c:max val="6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KM push/pull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2x F12'!$B$121:$B$251</c:f>
              <c:numCache>
                <c:formatCode>0</c:formatCode>
                <c:ptCount val="131"/>
                <c:pt idx="0">
                  <c:v>36.506419585469985</c:v>
                </c:pt>
                <c:pt idx="1">
                  <c:v>36.951385880169028</c:v>
                </c:pt>
                <c:pt idx="2">
                  <c:v>37.628226993379656</c:v>
                </c:pt>
                <c:pt idx="3">
                  <c:v>38.43233166677669</c:v>
                </c:pt>
                <c:pt idx="4">
                  <c:v>39.33137823752196</c:v>
                </c:pt>
                <c:pt idx="5">
                  <c:v>40.307675837898671</c:v>
                </c:pt>
                <c:pt idx="6">
                  <c:v>41.349692351337012</c:v>
                </c:pt>
                <c:pt idx="7">
                  <c:v>42.449162822559856</c:v>
                </c:pt>
                <c:pt idx="8">
                  <c:v>43.599794435129695</c:v>
                </c:pt>
                <c:pt idx="9">
                  <c:v>44.796589397539435</c:v>
                </c:pt>
                <c:pt idx="10">
                  <c:v>46.035452678624949</c:v>
                </c:pt>
                <c:pt idx="11">
                  <c:v>60.162266814316524</c:v>
                </c:pt>
                <c:pt idx="12">
                  <c:v>76.384281466484651</c:v>
                </c:pt>
                <c:pt idx="13">
                  <c:v>93.824886677661823</c:v>
                </c:pt>
                <c:pt idx="14">
                  <c:v>111.96291493882126</c:v>
                </c:pt>
                <c:pt idx="15">
                  <c:v>130.44006583829156</c:v>
                </c:pt>
                <c:pt idx="16">
                  <c:v>148.99289320411663</c:v>
                </c:pt>
                <c:pt idx="17">
                  <c:v>167.42098589614858</c:v>
                </c:pt>
                <c:pt idx="18">
                  <c:v>185.56939386537101</c:v>
                </c:pt>
                <c:pt idx="19">
                  <c:v>203.31775157366457</c:v>
                </c:pt>
                <c:pt idx="20">
                  <c:v>220.57295790888747</c:v>
                </c:pt>
                <c:pt idx="21">
                  <c:v>237.26392523633083</c:v>
                </c:pt>
                <c:pt idx="22">
                  <c:v>253.33762307805421</c:v>
                </c:pt>
                <c:pt idx="23">
                  <c:v>268.75598225278304</c:v>
                </c:pt>
                <c:pt idx="24">
                  <c:v>283.49340108966101</c:v>
                </c:pt>
                <c:pt idx="25">
                  <c:v>297.53469198551568</c:v>
                </c:pt>
                <c:pt idx="26">
                  <c:v>310.87336251981799</c:v>
                </c:pt>
                <c:pt idx="27">
                  <c:v>323.51015914425159</c:v>
                </c:pt>
                <c:pt idx="28">
                  <c:v>335.45182265558253</c:v>
                </c:pt>
                <c:pt idx="29">
                  <c:v>346.71001838421751</c:v>
                </c:pt>
                <c:pt idx="30">
                  <c:v>357.30041318248982</c:v>
                </c:pt>
                <c:pt idx="31">
                  <c:v>367.24187756764303</c:v>
                </c:pt>
                <c:pt idx="32">
                  <c:v>376.55579578425079</c:v>
                </c:pt>
                <c:pt idx="33">
                  <c:v>385.26546973095873</c:v>
                </c:pt>
                <c:pt idx="34">
                  <c:v>393.39560504781502</c:v>
                </c:pt>
                <c:pt idx="35">
                  <c:v>400.97186944259249</c:v>
                </c:pt>
                <c:pt idx="36">
                  <c:v>408.02051471884528</c:v>
                </c:pt>
                <c:pt idx="37">
                  <c:v>414.56805506975718</c:v>
                </c:pt>
                <c:pt idx="38">
                  <c:v>420.6409950983541</c:v>
                </c:pt>
                <c:pt idx="39">
                  <c:v>426.26560177011726</c:v>
                </c:pt>
                <c:pt idx="40">
                  <c:v>431.46771513601891</c:v>
                </c:pt>
                <c:pt idx="41">
                  <c:v>436.27259320886486</c:v>
                </c:pt>
                <c:pt idx="42">
                  <c:v>440.70478685242887</c:v>
                </c:pt>
                <c:pt idx="43">
                  <c:v>444.78804096469105</c:v>
                </c:pt>
                <c:pt idx="44">
                  <c:v>448.54521861340561</c:v>
                </c:pt>
                <c:pt idx="45">
                  <c:v>451.99824512148228</c:v>
                </c:pt>
                <c:pt idx="46">
                  <c:v>455.16806940667794</c:v>
                </c:pt>
                <c:pt idx="47">
                  <c:v>458.07464015901127</c:v>
                </c:pt>
                <c:pt idx="48">
                  <c:v>460.73689469330941</c:v>
                </c:pt>
                <c:pt idx="49">
                  <c:v>463.17275854595357</c:v>
                </c:pt>
                <c:pt idx="50">
                  <c:v>465.39915409623438</c:v>
                </c:pt>
                <c:pt idx="51">
                  <c:v>467.43201668553297</c:v>
                </c:pt>
                <c:pt idx="52">
                  <c:v>469.28631688326038</c:v>
                </c:pt>
                <c:pt idx="53">
                  <c:v>470.97608770843152</c:v>
                </c:pt>
                <c:pt idx="54">
                  <c:v>472.5144557610837</c:v>
                </c:pt>
                <c:pt idx="55">
                  <c:v>473.91367534953599</c:v>
                </c:pt>
                <c:pt idx="56">
                  <c:v>475.18516481870904</c:v>
                </c:pt>
                <c:pt idx="57">
                  <c:v>476.33954439230092</c:v>
                </c:pt>
                <c:pt idx="58">
                  <c:v>477.38667493841126</c:v>
                </c:pt>
                <c:pt idx="59">
                  <c:v>478.33569715503398</c:v>
                </c:pt>
                <c:pt idx="60">
                  <c:v>479.19507074947364</c:v>
                </c:pt>
                <c:pt idx="61">
                  <c:v>479.97261325491337</c:v>
                </c:pt>
                <c:pt idx="62">
                  <c:v>480.67553818876428</c:v>
                </c:pt>
                <c:pt idx="63">
                  <c:v>481.31049231171698</c:v>
                </c:pt>
                <c:pt idx="64">
                  <c:v>481.88359179420496</c:v>
                </c:pt>
                <c:pt idx="65">
                  <c:v>482.40045713887247</c:v>
                </c:pt>
                <c:pt idx="66">
                  <c:v>482.86624674414895</c:v>
                </c:pt>
                <c:pt idx="67">
                  <c:v>483.28568902568924</c:v>
                </c:pt>
                <c:pt idx="68">
                  <c:v>483.66311303971611</c:v>
                </c:pt>
                <c:pt idx="69">
                  <c:v>484.00247757564745</c:v>
                </c:pt>
                <c:pt idx="70">
                  <c:v>484.30739870520887</c:v>
                </c:pt>
                <c:pt idx="71">
                  <c:v>484.58117579191406</c:v>
                </c:pt>
                <c:pt idx="72">
                  <c:v>484.82681597868009</c:v>
                </c:pt>
                <c:pt idx="73">
                  <c:v>485.04705718276062</c:v>
                </c:pt>
                <c:pt idx="74">
                  <c:v>485.24438963641956</c:v>
                </c:pt>
                <c:pt idx="75">
                  <c:v>485.42107601909629</c:v>
                </c:pt>
                <c:pt idx="76">
                  <c:v>485.5791702324758</c:v>
                </c:pt>
                <c:pt idx="77">
                  <c:v>485.72053487409823</c:v>
                </c:pt>
                <c:pt idx="78">
                  <c:v>485.84685746810783</c:v>
                </c:pt>
                <c:pt idx="79">
                  <c:v>485.95966551364774</c:v>
                </c:pt>
                <c:pt idx="80">
                  <c:v>486.06034041239633</c:v>
                </c:pt>
                <c:pt idx="81">
                  <c:v>486.15013033696977</c:v>
                </c:pt>
                <c:pt idx="82">
                  <c:v>486.23016210149871</c:v>
                </c:pt>
                <c:pt idx="83">
                  <c:v>486.30145209474904</c:v>
                </c:pt>
                <c:pt idx="84">
                  <c:v>486.36491633478255</c:v>
                </c:pt>
                <c:pt idx="85">
                  <c:v>486.42137970244039</c:v>
                </c:pt>
                <c:pt idx="86">
                  <c:v>486.47158440895123</c:v>
                </c:pt>
                <c:pt idx="87">
                  <c:v>486.51619775078069</c:v>
                </c:pt>
                <c:pt idx="88">
                  <c:v>486.55581920250984</c:v>
                </c:pt>
                <c:pt idx="89">
                  <c:v>486.59098689610283</c:v>
                </c:pt>
                <c:pt idx="90">
                  <c:v>486.62218353244049</c:v>
                </c:pt>
                <c:pt idx="91">
                  <c:v>486.64984176848958</c:v>
                </c:pt>
                <c:pt idx="92">
                  <c:v>486.67434912098156</c:v>
                </c:pt>
                <c:pt idx="93">
                  <c:v>486.69605242500489</c:v>
                </c:pt>
                <c:pt idx="94">
                  <c:v>486.71526188349929</c:v>
                </c:pt>
                <c:pt idx="95">
                  <c:v>486.73225474129015</c:v>
                </c:pt>
                <c:pt idx="96">
                  <c:v>486.74727861502788</c:v>
                </c:pt>
                <c:pt idx="97">
                  <c:v>486.7605545082136</c:v>
                </c:pt>
                <c:pt idx="98">
                  <c:v>486.77227953840162</c:v>
                </c:pt>
                <c:pt idx="99">
                  <c:v>486.78262940167855</c:v>
                </c:pt>
                <c:pt idx="100">
                  <c:v>486.79176059762995</c:v>
                </c:pt>
                <c:pt idx="101">
                  <c:v>486.79981243621916</c:v>
                </c:pt>
                <c:pt idx="102">
                  <c:v>486.80690884631957</c:v>
                </c:pt>
                <c:pt idx="103">
                  <c:v>486.81316000406213</c:v>
                </c:pt>
                <c:pt idx="104">
                  <c:v>486.81866379767712</c:v>
                </c:pt>
                <c:pt idx="105">
                  <c:v>486.82350714412695</c:v>
                </c:pt>
                <c:pt idx="106">
                  <c:v>486.82776717153718</c:v>
                </c:pt>
                <c:pt idx="107">
                  <c:v>486.83151228023326</c:v>
                </c:pt>
                <c:pt idx="108">
                  <c:v>486.8348030940794</c:v>
                </c:pt>
                <c:pt idx="109">
                  <c:v>486.83769331278546</c:v>
                </c:pt>
                <c:pt idx="110">
                  <c:v>486.84023047489654</c:v>
                </c:pt>
                <c:pt idx="111">
                  <c:v>486.84245664030198</c:v>
                </c:pt>
                <c:pt idx="112">
                  <c:v>486.84440900029375</c:v>
                </c:pt>
                <c:pt idx="113">
                  <c:v>486.84612042246039</c:v>
                </c:pt>
                <c:pt idx="114">
                  <c:v>486.84761993702142</c:v>
                </c:pt>
                <c:pt idx="115">
                  <c:v>486.84893317058464</c:v>
                </c:pt>
                <c:pt idx="116">
                  <c:v>486.85008273273502</c:v>
                </c:pt>
                <c:pt idx="117">
                  <c:v>486.85108856034475</c:v>
                </c:pt>
                <c:pt idx="118">
                  <c:v>486.85196822401673</c:v>
                </c:pt>
                <c:pt idx="119">
                  <c:v>486.85273720064066</c:v>
                </c:pt>
                <c:pt idx="120">
                  <c:v>486.85340911564754</c:v>
                </c:pt>
                <c:pt idx="121">
                  <c:v>486.85399595818797</c:v>
                </c:pt>
                <c:pt idx="122">
                  <c:v>486.8545082721368</c:v>
                </c:pt>
                <c:pt idx="123">
                  <c:v>486.85495532553</c:v>
                </c:pt>
                <c:pt idx="124">
                  <c:v>486.85534526077424</c:v>
                </c:pt>
                <c:pt idx="125">
                  <c:v>486.85568522772655</c:v>
                </c:pt>
                <c:pt idx="126">
                  <c:v>486.85598150152555</c:v>
                </c:pt>
                <c:pt idx="127">
                  <c:v>486.85623958685613</c:v>
                </c:pt>
                <c:pt idx="128">
                  <c:v>486.85646431015493</c:v>
                </c:pt>
                <c:pt idx="129">
                  <c:v>486.85665990110175</c:v>
                </c:pt>
                <c:pt idx="130">
                  <c:v>486.85683006459965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E1-4754-BC44-27A3913A1FC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2x F12'!$E$126:$E$251</c:f>
              <c:numCache>
                <c:formatCode>0</c:formatCode>
                <c:ptCount val="126"/>
                <c:pt idx="0">
                  <c:v>47.824502791387999</c:v>
                </c:pt>
                <c:pt idx="1">
                  <c:v>48.209727432340514</c:v>
                </c:pt>
                <c:pt idx="2">
                  <c:v>48.815169790693858</c:v>
                </c:pt>
                <c:pt idx="3">
                  <c:v>49.545412184594966</c:v>
                </c:pt>
                <c:pt idx="4">
                  <c:v>50.370246460594103</c:v>
                </c:pt>
                <c:pt idx="5">
                  <c:v>51.27300175220239</c:v>
                </c:pt>
                <c:pt idx="6">
                  <c:v>63.101091194781702</c:v>
                </c:pt>
                <c:pt idx="7">
                  <c:v>78.106757094444333</c:v>
                </c:pt>
                <c:pt idx="8">
                  <c:v>95.06233970511596</c:v>
                </c:pt>
                <c:pt idx="9">
                  <c:v>113.33709028202861</c:v>
                </c:pt>
                <c:pt idx="10">
                  <c:v>132.51606409252543</c:v>
                </c:pt>
                <c:pt idx="11">
                  <c:v>152.29571179101197</c:v>
                </c:pt>
                <c:pt idx="12">
                  <c:v>172.44098917346042</c:v>
                </c:pt>
                <c:pt idx="13">
                  <c:v>192.76377025803748</c:v>
                </c:pt>
                <c:pt idx="14">
                  <c:v>213.11047402653941</c:v>
                </c:pt>
                <c:pt idx="15">
                  <c:v>233.35427981336454</c:v>
                </c:pt>
                <c:pt idx="16">
                  <c:v>253.38986769573114</c:v>
                </c:pt>
                <c:pt idx="17">
                  <c:v>273.12965737610961</c:v>
                </c:pt>
                <c:pt idx="18">
                  <c:v>292.50099155831009</c:v>
                </c:pt>
                <c:pt idx="19">
                  <c:v>311.44394513424777</c:v>
                </c:pt>
                <c:pt idx="20">
                  <c:v>329.9095671691673</c:v>
                </c:pt>
                <c:pt idx="21">
                  <c:v>347.85843368003788</c:v>
                </c:pt>
                <c:pt idx="22">
                  <c:v>365.25943122991782</c:v>
                </c:pt>
                <c:pt idx="23">
                  <c:v>382.08871722376426</c:v>
                </c:pt>
                <c:pt idx="24">
                  <c:v>398.32881924089014</c:v>
                </c:pt>
                <c:pt idx="25">
                  <c:v>413.96784650345001</c:v>
                </c:pt>
                <c:pt idx="26">
                  <c:v>428.99879380047446</c:v>
                </c:pt>
                <c:pt idx="27">
                  <c:v>443.41892313665005</c:v>
                </c:pt>
                <c:pt idx="28">
                  <c:v>457.22921183507867</c:v>
                </c:pt>
                <c:pt idx="29">
                  <c:v>470.43385828528426</c:v>
                </c:pt>
                <c:pt idx="30">
                  <c:v>483.03983830869106</c:v>
                </c:pt>
                <c:pt idx="31">
                  <c:v>495.05650642244001</c:v>
                </c:pt>
                <c:pt idx="32">
                  <c:v>506.49523725864879</c:v>
                </c:pt>
                <c:pt idx="33">
                  <c:v>517.36910313561157</c:v>
                </c:pt>
                <c:pt idx="34">
                  <c:v>527.69258434603591</c:v>
                </c:pt>
                <c:pt idx="35">
                  <c:v>537.48130917163598</c:v>
                </c:pt>
                <c:pt idx="36">
                  <c:v>546.75182098606922</c:v>
                </c:pt>
                <c:pt idx="37">
                  <c:v>555.5213700930185</c:v>
                </c:pt>
                <c:pt idx="38">
                  <c:v>563.80772818011303</c:v>
                </c:pt>
                <c:pt idx="39">
                  <c:v>571.62902346490364</c:v>
                </c:pt>
                <c:pt idx="40">
                  <c:v>579.00359477530947</c:v>
                </c:pt>
                <c:pt idx="41">
                  <c:v>585.94986295060141</c:v>
                </c:pt>
                <c:pt idx="42">
                  <c:v>592.48621807507175</c:v>
                </c:pt>
                <c:pt idx="43">
                  <c:v>598.63092116875771</c:v>
                </c:pt>
                <c:pt idx="44">
                  <c:v>604.40201906076413</c:v>
                </c:pt>
                <c:pt idx="45">
                  <c:v>609.81727126285546</c:v>
                </c:pt>
                <c:pt idx="46">
                  <c:v>614.89408774572883</c:v>
                </c:pt>
                <c:pt idx="47">
                  <c:v>619.64947659881125</c:v>
                </c:pt>
                <c:pt idx="48">
                  <c:v>624.10000062751044</c:v>
                </c:pt>
                <c:pt idx="49">
                  <c:v>628.26174201018694</c:v>
                </c:pt>
                <c:pt idx="50">
                  <c:v>632.15027420129911</c:v>
                </c:pt>
                <c:pt idx="51">
                  <c:v>635.78064032750672</c:v>
                </c:pt>
                <c:pt idx="52">
                  <c:v>639.16733738037317</c:v>
                </c:pt>
                <c:pt idx="53">
                  <c:v>642.32430556289569</c:v>
                </c:pt>
                <c:pt idx="54">
                  <c:v>645.26492219759916</c:v>
                </c:pt>
                <c:pt idx="55">
                  <c:v>648.00199965152945</c:v>
                </c:pt>
                <c:pt idx="56">
                  <c:v>650.54778677830745</c:v>
                </c:pt>
                <c:pt idx="57">
                  <c:v>652.91397341955633</c:v>
                </c:pt>
                <c:pt idx="58">
                  <c:v>655.11169754763148</c:v>
                </c:pt>
                <c:pt idx="59">
                  <c:v>657.15155466872034</c:v>
                </c:pt>
                <c:pt idx="60">
                  <c:v>659.04360914018014</c:v>
                </c:pt>
                <c:pt idx="61">
                  <c:v>660.79740708849181</c:v>
                </c:pt>
                <c:pt idx="62">
                  <c:v>662.42199064455497</c:v>
                </c:pt>
                <c:pt idx="63">
                  <c:v>663.92591324129262</c:v>
                </c:pt>
                <c:pt idx="64">
                  <c:v>665.31725574478821</c:v>
                </c:pt>
                <c:pt idx="65">
                  <c:v>666.60364321450459</c:v>
                </c:pt>
                <c:pt idx="66">
                  <c:v>667.79226211064781</c:v>
                </c:pt>
                <c:pt idx="67">
                  <c:v>668.88987778751505</c:v>
                </c:pt>
                <c:pt idx="68">
                  <c:v>669.9028521307813</c:v>
                </c:pt>
                <c:pt idx="69">
                  <c:v>670.83716121425107</c:v>
                </c:pt>
                <c:pt idx="70">
                  <c:v>671.69841286768064</c:v>
                </c:pt>
                <c:pt idx="71">
                  <c:v>672.49186406197646</c:v>
                </c:pt>
                <c:pt idx="72">
                  <c:v>673.22243803145557</c:v>
                </c:pt>
                <c:pt idx="73">
                  <c:v>673.89474106501825</c:v>
                </c:pt>
                <c:pt idx="74">
                  <c:v>674.51307890908436</c:v>
                </c:pt>
                <c:pt idx="75">
                  <c:v>675.08147273508894</c:v>
                </c:pt>
                <c:pt idx="76">
                  <c:v>675.60367463326327</c:v>
                </c:pt>
                <c:pt idx="77">
                  <c:v>676.08318260243868</c:v>
                </c:pt>
                <c:pt idx="78">
                  <c:v>676.52325501276039</c:v>
                </c:pt>
                <c:pt idx="79">
                  <c:v>676.92692452454924</c:v>
                </c:pt>
                <c:pt idx="80">
                  <c:v>677.29701145217496</c:v>
                </c:pt>
                <c:pt idx="81">
                  <c:v>677.63613656674761</c:v>
                </c:pt>
                <c:pt idx="82">
                  <c:v>677.94673333576623</c:v>
                </c:pt>
                <c:pt idx="83">
                  <c:v>678.23105960162866</c:v>
                </c:pt>
                <c:pt idx="84">
                  <c:v>678.49120870415425</c:v>
                </c:pt>
                <c:pt idx="85">
                  <c:v>678.72912005505555</c:v>
                </c:pt>
                <c:pt idx="86">
                  <c:v>678.94658917464858</c:v>
                </c:pt>
                <c:pt idx="87">
                  <c:v>679.14527720306864</c:v>
                </c:pt>
                <c:pt idx="88">
                  <c:v>679.32671989988296</c:v>
                </c:pt>
                <c:pt idx="89">
                  <c:v>679.49233614731315</c:v>
                </c:pt>
                <c:pt idx="90">
                  <c:v>679.64343597331788</c:v>
                </c:pt>
                <c:pt idx="91">
                  <c:v>679.78122811158585</c:v>
                </c:pt>
                <c:pt idx="92">
                  <c:v>679.9068271160595</c:v>
                </c:pt>
                <c:pt idx="93">
                  <c:v>680.02126004799811</c:v>
                </c:pt>
                <c:pt idx="94">
                  <c:v>680.12547275379984</c:v>
                </c:pt>
                <c:pt idx="95">
                  <c:v>680.22033575186947</c:v>
                </c:pt>
                <c:pt idx="96">
                  <c:v>680.30664974675915</c:v>
                </c:pt>
                <c:pt idx="97">
                  <c:v>680.38515078863497</c:v>
                </c:pt>
                <c:pt idx="98">
                  <c:v>680.45651509585832</c:v>
                </c:pt>
                <c:pt idx="99">
                  <c:v>680.52136355812877</c:v>
                </c:pt>
                <c:pt idx="100">
                  <c:v>680.5802659372215</c:v>
                </c:pt>
                <c:pt idx="101">
                  <c:v>680.63374478189041</c:v>
                </c:pt>
                <c:pt idx="102">
                  <c:v>680.68227907300081</c:v>
                </c:pt>
                <c:pt idx="103">
                  <c:v>680.7263076144128</c:v>
                </c:pt>
                <c:pt idx="104">
                  <c:v>680.76623218456803</c:v>
                </c:pt>
                <c:pt idx="105">
                  <c:v>680.80242046315277</c:v>
                </c:pt>
                <c:pt idx="106">
                  <c:v>680.83520874660405</c:v>
                </c:pt>
                <c:pt idx="107">
                  <c:v>680.86490446563073</c:v>
                </c:pt>
                <c:pt idx="108">
                  <c:v>680.89178851731276</c:v>
                </c:pt>
                <c:pt idx="109">
                  <c:v>680.91611742373937</c:v>
                </c:pt>
                <c:pt idx="110">
                  <c:v>680.93812532855679</c:v>
                </c:pt>
                <c:pt idx="111">
                  <c:v>680.95802584220576</c:v>
                </c:pt>
                <c:pt idx="112">
                  <c:v>680.9760137460612</c:v>
                </c:pt>
                <c:pt idx="113">
                  <c:v>680.99226656512462</c:v>
                </c:pt>
                <c:pt idx="114">
                  <c:v>681.00694601838086</c:v>
                </c:pt>
                <c:pt idx="115">
                  <c:v>681.02019935540318</c:v>
                </c:pt>
                <c:pt idx="116">
                  <c:v>681.0321605872889</c:v>
                </c:pt>
                <c:pt idx="117">
                  <c:v>681.04295161951654</c:v>
                </c:pt>
                <c:pt idx="118">
                  <c:v>681.05268329385308</c:v>
                </c:pt>
                <c:pt idx="119">
                  <c:v>681.06145634599159</c:v>
                </c:pt>
                <c:pt idx="120">
                  <c:v>681.06936228517236</c:v>
                </c:pt>
                <c:pt idx="121">
                  <c:v>681.07648420163775</c:v>
                </c:pt>
                <c:pt idx="122">
                  <c:v>681.08289750738243</c:v>
                </c:pt>
                <c:pt idx="123">
                  <c:v>681.08867061529679</c:v>
                </c:pt>
                <c:pt idx="124">
                  <c:v>681.09386556145432</c:v>
                </c:pt>
                <c:pt idx="125">
                  <c:v>681.09853857496466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EE1-4754-BC44-27A3913A1FC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2x F12'!$H$128:$H$251</c:f>
              <c:numCache>
                <c:formatCode>0</c:formatCode>
                <c:ptCount val="124"/>
                <c:pt idx="0">
                  <c:v>54.597643051088994</c:v>
                </c:pt>
                <c:pt idx="1">
                  <c:v>54.877059949188151</c:v>
                </c:pt>
                <c:pt idx="2">
                  <c:v>55.349876095542299</c:v>
                </c:pt>
                <c:pt idx="3">
                  <c:v>55.939951179160971</c:v>
                </c:pt>
                <c:pt idx="4">
                  <c:v>65.44184231274005</c:v>
                </c:pt>
                <c:pt idx="5">
                  <c:v>78.880624836795278</c:v>
                </c:pt>
                <c:pt idx="6">
                  <c:v>94.824366139726067</c:v>
                </c:pt>
                <c:pt idx="7">
                  <c:v>112.57759213473321</c:v>
                </c:pt>
                <c:pt idx="8">
                  <c:v>131.68306411002311</c:v>
                </c:pt>
                <c:pt idx="9">
                  <c:v>151.80156781858693</c:v>
                </c:pt>
                <c:pt idx="10">
                  <c:v>172.66490464646063</c:v>
                </c:pt>
                <c:pt idx="11">
                  <c:v>194.05298952175963</c:v>
                </c:pt>
                <c:pt idx="12">
                  <c:v>215.78106642016701</c:v>
                </c:pt>
                <c:pt idx="13">
                  <c:v>237.69185056783738</c:v>
                </c:pt>
                <c:pt idx="14">
                  <c:v>259.65032859272026</c:v>
                </c:pt>
                <c:pt idx="15">
                  <c:v>281.54010575136778</c:v>
                </c:pt>
                <c:pt idx="16">
                  <c:v>303.26070864792342</c:v>
                </c:pt>
                <c:pt idx="17">
                  <c:v>324.72550734995485</c:v>
                </c:pt>
                <c:pt idx="18">
                  <c:v>345.86005590395592</c:v>
                </c:pt>
                <c:pt idx="19">
                  <c:v>366.60072593929897</c:v>
                </c:pt>
                <c:pt idx="20">
                  <c:v>386.89355250029257</c:v>
                </c:pt>
                <c:pt idx="21">
                  <c:v>406.69323839367661</c:v>
                </c:pt>
                <c:pt idx="22">
                  <c:v>425.96228047051824</c:v>
                </c:pt>
                <c:pt idx="23">
                  <c:v>444.67019237432964</c:v>
                </c:pt>
                <c:pt idx="24">
                  <c:v>462.79280566554564</c:v>
                </c:pt>
                <c:pt idx="25">
                  <c:v>480.31163622843087</c:v>
                </c:pt>
                <c:pt idx="26">
                  <c:v>497.21330630590501</c:v>
                </c:pt>
                <c:pt idx="27">
                  <c:v>513.48901490888545</c:v>
                </c:pt>
                <c:pt idx="28">
                  <c:v>529.13405104280855</c:v>
                </c:pt>
                <c:pt idx="29">
                  <c:v>544.14734540395375</c:v>
                </c:pt>
                <c:pt idx="30">
                  <c:v>558.53105706862038</c:v>
                </c:pt>
                <c:pt idx="31">
                  <c:v>572.29019232907581</c:v>
                </c:pt>
                <c:pt idx="32">
                  <c:v>585.43225329041661</c:v>
                </c:pt>
                <c:pt idx="33">
                  <c:v>597.96691418063051</c:v>
                </c:pt>
                <c:pt idx="34">
                  <c:v>609.90572357634733</c:v>
                </c:pt>
                <c:pt idx="35">
                  <c:v>621.26183093369684</c:v>
                </c:pt>
                <c:pt idx="36">
                  <c:v>632.04973595496119</c:v>
                </c:pt>
                <c:pt idx="37">
                  <c:v>642.28505943022822</c:v>
                </c:pt>
                <c:pt idx="38">
                  <c:v>651.9843342783505</c:v>
                </c:pt>
                <c:pt idx="39">
                  <c:v>661.1648155800367</c:v>
                </c:pt>
                <c:pt idx="40">
                  <c:v>669.84430845286215</c:v>
                </c:pt>
                <c:pt idx="41">
                  <c:v>678.04101266699422</c:v>
                </c:pt>
                <c:pt idx="42">
                  <c:v>685.77338294413062</c:v>
                </c:pt>
                <c:pt idx="43">
                  <c:v>693.06000392245562</c:v>
                </c:pt>
                <c:pt idx="44">
                  <c:v>699.91947880861176</c:v>
                </c:pt>
                <c:pt idx="45">
                  <c:v>693.06000392245562</c:v>
                </c:pt>
                <c:pt idx="46">
                  <c:v>712.43091619505617</c:v>
                </c:pt>
                <c:pt idx="47">
                  <c:v>718.11934885299081</c:v>
                </c:pt>
                <c:pt idx="48">
                  <c:v>723.45343428574938</c:v>
                </c:pt>
                <c:pt idx="49">
                  <c:v>728.4506134702649</c:v>
                </c:pt>
                <c:pt idx="50">
                  <c:v>733.12791509060685</c:v>
                </c:pt>
                <c:pt idx="51">
                  <c:v>737.50191566383069</c:v>
                </c:pt>
                <c:pt idx="52">
                  <c:v>741.58870683784005</c:v>
                </c:pt>
                <c:pt idx="53">
                  <c:v>745.40386921133472</c:v>
                </c:pt>
                <c:pt idx="54">
                  <c:v>748.9624520621403</c:v>
                </c:pt>
                <c:pt idx="55">
                  <c:v>752.27895840600377</c:v>
                </c:pt>
                <c:pt idx="56">
                  <c:v>755.36733484316994</c:v>
                </c:pt>
                <c:pt idx="57">
                  <c:v>758.24096568458413</c:v>
                </c:pt>
                <c:pt idx="58">
                  <c:v>760.91267088327913</c:v>
                </c:pt>
                <c:pt idx="59">
                  <c:v>763.39470732928862</c:v>
                </c:pt>
                <c:pt idx="60">
                  <c:v>765.69877309817855</c:v>
                </c:pt>
                <c:pt idx="61">
                  <c:v>767.83601427393762</c:v>
                </c:pt>
                <c:pt idx="62">
                  <c:v>769.81703399642038</c:v>
                </c:pt>
                <c:pt idx="63">
                  <c:v>771.65190341176947</c:v>
                </c:pt>
                <c:pt idx="64">
                  <c:v>773.35017423117449</c:v>
                </c:pt>
                <c:pt idx="65">
                  <c:v>774.92089262897093</c:v>
                </c:pt>
                <c:pt idx="66">
                  <c:v>776.37261423537723</c:v>
                </c:pt>
                <c:pt idx="67">
                  <c:v>777.7134200021419</c:v>
                </c:pt>
                <c:pt idx="68">
                  <c:v>778.95093274101112</c:v>
                </c:pt>
                <c:pt idx="69">
                  <c:v>780.09233415524511</c:v>
                </c:pt>
                <c:pt idx="70">
                  <c:v>781.14438220342061</c:v>
                </c:pt>
                <c:pt idx="71">
                  <c:v>782.11342865250901</c:v>
                </c:pt>
                <c:pt idx="72">
                  <c:v>783.00543669371439</c:v>
                </c:pt>
                <c:pt idx="73">
                  <c:v>783.82599850985116</c:v>
                </c:pt>
                <c:pt idx="74">
                  <c:v>784.58035269717891</c:v>
                </c:pt>
                <c:pt idx="75">
                  <c:v>785.27340145762923</c:v>
                </c:pt>
                <c:pt idx="76">
                  <c:v>785.9097274893029</c:v>
                </c:pt>
                <c:pt idx="77">
                  <c:v>786.49361051405288</c:v>
                </c:pt>
                <c:pt idx="78">
                  <c:v>787.02904339092072</c:v>
                </c:pt>
                <c:pt idx="79">
                  <c:v>787.51974777324585</c:v>
                </c:pt>
                <c:pt idx="80">
                  <c:v>787.96918927544357</c:v>
                </c:pt>
                <c:pt idx="81">
                  <c:v>788.38059212281689</c:v>
                </c:pt>
                <c:pt idx="82">
                  <c:v>788.75695326437642</c:v>
                </c:pt>
                <c:pt idx="83">
                  <c:v>789.10105593453738</c:v>
                </c:pt>
                <c:pt idx="84">
                  <c:v>789.4154826548048</c:v>
                </c:pt>
                <c:pt idx="85">
                  <c:v>789.70262767117379</c:v>
                </c:pt>
                <c:pt idx="86">
                  <c:v>789.96470882704125</c:v>
                </c:pt>
                <c:pt idx="87">
                  <c:v>790.20377887494863</c:v>
                </c:pt>
                <c:pt idx="88">
                  <c:v>790.42173623354415</c:v>
                </c:pt>
                <c:pt idx="89">
                  <c:v>790.62033519876229</c:v>
                </c:pt>
                <c:pt idx="90">
                  <c:v>790.80119562044388</c:v>
                </c:pt>
                <c:pt idx="91">
                  <c:v>790.9658120574727</c:v>
                </c:pt>
                <c:pt idx="92">
                  <c:v>791.11556242603206</c:v>
                </c:pt>
                <c:pt idx="93">
                  <c:v>791.25171615681904</c:v>
                </c:pt>
                <c:pt idx="94">
                  <c:v>791.37544187801439</c:v>
                </c:pt>
                <c:pt idx="95">
                  <c:v>791.48781464154058</c:v>
                </c:pt>
                <c:pt idx="96">
                  <c:v>791.58982271064997</c:v>
                </c:pt>
                <c:pt idx="97">
                  <c:v>791.68237392722176</c:v>
                </c:pt>
                <c:pt idx="98">
                  <c:v>791.7663016773073</c:v>
                </c:pt>
                <c:pt idx="99">
                  <c:v>791.84237047348699</c:v>
                </c:pt>
                <c:pt idx="100">
                  <c:v>791.91128117249991</c:v>
                </c:pt>
                <c:pt idx="101">
                  <c:v>791.97367584639585</c:v>
                </c:pt>
                <c:pt idx="102">
                  <c:v>792.03014232516034</c:v>
                </c:pt>
                <c:pt idx="103">
                  <c:v>792.08121842838341</c:v>
                </c:pt>
                <c:pt idx="104">
                  <c:v>792.12739590310048</c:v>
                </c:pt>
                <c:pt idx="105">
                  <c:v>792.1691240844408</c:v>
                </c:pt>
                <c:pt idx="106">
                  <c:v>792.20681329518095</c:v>
                </c:pt>
                <c:pt idx="107">
                  <c:v>792.24083799973312</c:v>
                </c:pt>
                <c:pt idx="108">
                  <c:v>792.27153972750318</c:v>
                </c:pt>
                <c:pt idx="109">
                  <c:v>792.29922977994818</c:v>
                </c:pt>
                <c:pt idx="110">
                  <c:v>792.32419173503627</c:v>
                </c:pt>
                <c:pt idx="111">
                  <c:v>792.34668376219577</c:v>
                </c:pt>
                <c:pt idx="112">
                  <c:v>792.36694076020865</c:v>
                </c:pt>
                <c:pt idx="113">
                  <c:v>792.38517632988908</c:v>
                </c:pt>
                <c:pt idx="114">
                  <c:v>792.40158459277461</c:v>
                </c:pt>
                <c:pt idx="115">
                  <c:v>792.41634186645865</c:v>
                </c:pt>
                <c:pt idx="116">
                  <c:v>792.4296082066046</c:v>
                </c:pt>
                <c:pt idx="117">
                  <c:v>792.44152882511514</c:v>
                </c:pt>
                <c:pt idx="118">
                  <c:v>792.45223539337599</c:v>
                </c:pt>
                <c:pt idx="119">
                  <c:v>792.4618472389584</c:v>
                </c:pt>
                <c:pt idx="120">
                  <c:v>792.47047244365558</c:v>
                </c:pt>
                <c:pt idx="121">
                  <c:v>792.47820885022963</c:v>
                </c:pt>
                <c:pt idx="122">
                  <c:v>792.48514498478016</c:v>
                </c:pt>
                <c:pt idx="123">
                  <c:v>792.49136090118952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EE1-4754-BC44-27A3913A1FC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'Typ1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2x F12'!$K$131:$K$251</c:f>
              <c:numCache>
                <c:formatCode>0</c:formatCode>
                <c:ptCount val="121"/>
                <c:pt idx="0">
                  <c:v>59.214689759056</c:v>
                </c:pt>
                <c:pt idx="1">
                  <c:v>66.240005577915554</c:v>
                </c:pt>
                <c:pt idx="2">
                  <c:v>78.274228439783769</c:v>
                </c:pt>
                <c:pt idx="3">
                  <c:v>93.215974243488517</c:v>
                </c:pt>
                <c:pt idx="4">
                  <c:v>110.26850860773561</c:v>
                </c:pt>
                <c:pt idx="5">
                  <c:v>128.93500854917852</c:v>
                </c:pt>
                <c:pt idx="6">
                  <c:v>148.85465408836717</c:v>
                </c:pt>
                <c:pt idx="7">
                  <c:v>169.74437442525857</c:v>
                </c:pt>
                <c:pt idx="8">
                  <c:v>191.37195434363048</c:v>
                </c:pt>
                <c:pt idx="9">
                  <c:v>213.54158335091518</c:v>
                </c:pt>
                <c:pt idx="10">
                  <c:v>236.08524550028801</c:v>
                </c:pt>
                <c:pt idx="11">
                  <c:v>258.85717712660085</c:v>
                </c:pt>
                <c:pt idx="12">
                  <c:v>281.73007262569718</c:v>
                </c:pt>
                <c:pt idx="13">
                  <c:v>304.59235004514903</c:v>
                </c:pt>
                <c:pt idx="14">
                  <c:v>327.34609180534505</c:v>
                </c:pt>
                <c:pt idx="15">
                  <c:v>349.90543347509424</c:v>
                </c:pt>
                <c:pt idx="16">
                  <c:v>372.19526055057707</c:v>
                </c:pt>
                <c:pt idx="17">
                  <c:v>394.15012370853583</c:v>
                </c:pt>
                <c:pt idx="18">
                  <c:v>415.7133135769169</c:v>
                </c:pt>
                <c:pt idx="19">
                  <c:v>436.83605521930252</c:v>
                </c:pt>
                <c:pt idx="20">
                  <c:v>457.47679488426343</c:v>
                </c:pt>
                <c:pt idx="21">
                  <c:v>477.60055973937676</c:v>
                </c:pt>
                <c:pt idx="22">
                  <c:v>497.1783768241383</c:v>
                </c:pt>
                <c:pt idx="23">
                  <c:v>516.18674124448762</c:v>
                </c:pt>
                <c:pt idx="24">
                  <c:v>534.60712627258931</c:v>
                </c:pt>
                <c:pt idx="25">
                  <c:v>552.42552987866918</c:v>
                </c:pt>
                <c:pt idx="26">
                  <c:v>569.63205354882211</c:v>
                </c:pt>
                <c:pt idx="27">
                  <c:v>586.22051019510104</c:v>
                </c:pt>
                <c:pt idx="28">
                  <c:v>602.18805865141508</c:v>
                </c:pt>
                <c:pt idx="29">
                  <c:v>617.53486274650413</c:v>
                </c:pt>
                <c:pt idx="30">
                  <c:v>632.2637733064214</c:v>
                </c:pt>
                <c:pt idx="31">
                  <c:v>646.38003170132549</c:v>
                </c:pt>
                <c:pt idx="32">
                  <c:v>659.89099374174225</c:v>
                </c:pt>
                <c:pt idx="33">
                  <c:v>672.80587286754792</c:v>
                </c:pt>
                <c:pt idx="34">
                  <c:v>685.13550167292374</c:v>
                </c:pt>
                <c:pt idx="35">
                  <c:v>696.89211088301704</c:v>
                </c:pt>
                <c:pt idx="36">
                  <c:v>708.08912495074549</c:v>
                </c:pt>
                <c:pt idx="37">
                  <c:v>718.74097348089344</c:v>
                </c:pt>
                <c:pt idx="38">
                  <c:v>728.86291771763013</c:v>
                </c:pt>
                <c:pt idx="39">
                  <c:v>738.47089135398096</c:v>
                </c:pt>
                <c:pt idx="40">
                  <c:v>747.58135494002545</c:v>
                </c:pt>
                <c:pt idx="41">
                  <c:v>756.21116318225768</c:v>
                </c:pt>
                <c:pt idx="42">
                  <c:v>764.37744444102657</c:v>
                </c:pt>
                <c:pt idx="43">
                  <c:v>772.09749174702222</c:v>
                </c:pt>
                <c:pt idx="44">
                  <c:v>779.38866467208231</c:v>
                </c:pt>
                <c:pt idx="45">
                  <c:v>786.26830140453797</c:v>
                </c:pt>
                <c:pt idx="46">
                  <c:v>792.75364039511749</c:v>
                </c:pt>
                <c:pt idx="47">
                  <c:v>798.86175095626652</c:v>
                </c:pt>
                <c:pt idx="48">
                  <c:v>804.6094722156015</c:v>
                </c:pt>
                <c:pt idx="49">
                  <c:v>810.01335984309799</c:v>
                </c:pt>
                <c:pt idx="50">
                  <c:v>815.08963999145624</c:v>
                </c:pt>
                <c:pt idx="51">
                  <c:v>819.85416990975261</c:v>
                </c:pt>
                <c:pt idx="52">
                  <c:v>824.32240471189107</c:v>
                </c:pt>
                <c:pt idx="53">
                  <c:v>828.50936980333097</c:v>
                </c:pt>
                <c:pt idx="54">
                  <c:v>832.42963849198304</c:v>
                </c:pt>
                <c:pt idx="55">
                  <c:v>836.09731433186789</c:v>
                </c:pt>
                <c:pt idx="56">
                  <c:v>839.52601777097846</c:v>
                </c:pt>
                <c:pt idx="57">
                  <c:v>842.72887669766396</c:v>
                </c:pt>
                <c:pt idx="58">
                  <c:v>845.71852050259827</c:v>
                </c:pt>
                <c:pt idx="59">
                  <c:v>848.50707729593296</c:v>
                </c:pt>
                <c:pt idx="60">
                  <c:v>851.10617394141855</c:v>
                </c:pt>
                <c:pt idx="61">
                  <c:v>853.52693859103488</c:v>
                </c:pt>
                <c:pt idx="62">
                  <c:v>855.78000542491168</c:v>
                </c:pt>
                <c:pt idx="63">
                  <c:v>857.87552132196117</c:v>
                </c:pt>
                <c:pt idx="64">
                  <c:v>859.8231542066377</c:v>
                </c:pt>
                <c:pt idx="65">
                  <c:v>861.63210283651347</c:v>
                </c:pt>
                <c:pt idx="66">
                  <c:v>863.31110781389009</c:v>
                </c:pt>
                <c:pt idx="67">
                  <c:v>864.8684636224009</c:v>
                </c:pt>
                <c:pt idx="68">
                  <c:v>866.31203150649719</c:v>
                </c:pt>
                <c:pt idx="69">
                  <c:v>867.64925302780193</c:v>
                </c:pt>
                <c:pt idx="70">
                  <c:v>868.88716414758733</c:v>
                </c:pt>
                <c:pt idx="71">
                  <c:v>870.0324096990538</c:v>
                </c:pt>
                <c:pt idx="72">
                  <c:v>871.09125812667457</c:v>
                </c:pt>
                <c:pt idx="73">
                  <c:v>872.06961638262874</c:v>
                </c:pt>
                <c:pt idx="74">
                  <c:v>872.97304488229224</c:v>
                </c:pt>
                <c:pt idx="75">
                  <c:v>873.80677243189803</c:v>
                </c:pt>
                <c:pt idx="76">
                  <c:v>874.5757110518482</c:v>
                </c:pt>
                <c:pt idx="77">
                  <c:v>875.2844706287774</c:v>
                </c:pt>
                <c:pt idx="78">
                  <c:v>875.93737333835122</c:v>
                </c:pt>
                <c:pt idx="79">
                  <c:v>876.53846778897798</c:v>
                </c:pt>
                <c:pt idx="80">
                  <c:v>877.09154284412875</c:v>
                </c:pt>
                <c:pt idx="81">
                  <c:v>877.60014108784424</c:v>
                </c:pt>
                <c:pt idx="82">
                  <c:v>878.06757190428027</c:v>
                </c:pt>
                <c:pt idx="83">
                  <c:v>878.49692414784568</c:v>
                </c:pt>
                <c:pt idx="84">
                  <c:v>878.89107838563939</c:v>
                </c:pt>
                <c:pt idx="85">
                  <c:v>879.2527186985435</c:v>
                </c:pt>
                <c:pt idx="86">
                  <c:v>879.58434403149136</c:v>
                </c:pt>
                <c:pt idx="87">
                  <c:v>879.88827908715143</c:v>
                </c:pt>
                <c:pt idx="88">
                  <c:v>880.16668476056657</c:v>
                </c:pt>
                <c:pt idx="89">
                  <c:v>880.42156811520147</c:v>
                </c:pt>
                <c:pt idx="90">
                  <c:v>880.65479190340477</c:v>
                </c:pt>
                <c:pt idx="91">
                  <c:v>880.8680836365121</c:v>
                </c:pt>
                <c:pt idx="92">
                  <c:v>881.06304421173604</c:v>
                </c:pt>
                <c:pt idx="93">
                  <c:v>881.24115610462115</c:v>
                </c:pt>
                <c:pt idx="94">
                  <c:v>881.40379113722793</c:v>
                </c:pt>
                <c:pt idx="95">
                  <c:v>881.55221783335082</c:v>
                </c:pt>
                <c:pt idx="96">
                  <c:v>881.68760837301977</c:v>
                </c:pt>
                <c:pt idx="97">
                  <c:v>881.81104515927325</c:v>
                </c:pt>
                <c:pt idx="98">
                  <c:v>881.92352701076857</c:v>
                </c:pt>
                <c:pt idx="99">
                  <c:v>882.02597499421495</c:v>
                </c:pt>
                <c:pt idx="100">
                  <c:v>882.11923791089487</c:v>
                </c:pt>
                <c:pt idx="101">
                  <c:v>882.20409745170389</c:v>
                </c:pt>
                <c:pt idx="102">
                  <c:v>882.28127303519034</c:v>
                </c:pt>
                <c:pt idx="103">
                  <c:v>882.35142634303531</c:v>
                </c:pt>
                <c:pt idx="104">
                  <c:v>882.41516556729459</c:v>
                </c:pt>
                <c:pt idx="105">
                  <c:v>882.47304938352715</c:v>
                </c:pt>
                <c:pt idx="106">
                  <c:v>882.5255906636844</c:v>
                </c:pt>
                <c:pt idx="107">
                  <c:v>882.57325994232951</c:v>
                </c:pt>
                <c:pt idx="108">
                  <c:v>882.61648864940992</c:v>
                </c:pt>
                <c:pt idx="109">
                  <c:v>882.65567212242297</c:v>
                </c:pt>
                <c:pt idx="110">
                  <c:v>882.69117241040829</c:v>
                </c:pt>
                <c:pt idx="111">
                  <c:v>882.72332088176609</c:v>
                </c:pt>
                <c:pt idx="112">
                  <c:v>882.75242064745748</c:v>
                </c:pt>
                <c:pt idx="113">
                  <c:v>882.77874881068055</c:v>
                </c:pt>
                <c:pt idx="114">
                  <c:v>882.80255855365476</c:v>
                </c:pt>
                <c:pt idx="115">
                  <c:v>882.82408107167407</c:v>
                </c:pt>
                <c:pt idx="116">
                  <c:v>882.84352736412757</c:v>
                </c:pt>
                <c:pt idx="117">
                  <c:v>882.8610898917143</c:v>
                </c:pt>
                <c:pt idx="118">
                  <c:v>882.87694410862957</c:v>
                </c:pt>
                <c:pt idx="119">
                  <c:v>882.89124987804075</c:v>
                </c:pt>
                <c:pt idx="120">
                  <c:v>882.90415277873706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EE1-4754-BC44-27A3913A1FCD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'Typ1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2x F12'!$M$131:$M$251</c:f>
              <c:numCache>
                <c:formatCode>0</c:formatCode>
                <c:ptCount val="121"/>
                <c:pt idx="0">
                  <c:v>62.494907076772051</c:v>
                </c:pt>
                <c:pt idx="1">
                  <c:v>69.376496574986504</c:v>
                </c:pt>
                <c:pt idx="2">
                  <c:v>81.239925385030233</c:v>
                </c:pt>
                <c:pt idx="3">
                  <c:v>96.030040189383385</c:v>
                </c:pt>
                <c:pt idx="4">
                  <c:v>112.96996111580142</c:v>
                </c:pt>
                <c:pt idx="5">
                  <c:v>131.57669592241189</c:v>
                </c:pt>
                <c:pt idx="6">
                  <c:v>151.5000221844117</c:v>
                </c:pt>
                <c:pt idx="7">
                  <c:v>172.46518999389184</c:v>
                </c:pt>
                <c:pt idx="8">
                  <c:v>194.24648087930143</c:v>
                </c:pt>
                <c:pt idx="9">
                  <c:v>216.65302212174936</c:v>
                </c:pt>
                <c:pt idx="10">
                  <c:v>239.52035931896046</c:v>
                </c:pt>
                <c:pt idx="11">
                  <c:v>262.7050563109392</c:v>
                </c:pt>
                <c:pt idx="12">
                  <c:v>286.08102140700805</c:v>
                </c:pt>
                <c:pt idx="13">
                  <c:v>309.53688078625783</c:v>
                </c:pt>
                <c:pt idx="14">
                  <c:v>332.97401898767566</c:v>
                </c:pt>
                <c:pt idx="15">
                  <c:v>356.30506176517849</c:v>
                </c:pt>
                <c:pt idx="16">
                  <c:v>379.45266243161939</c:v>
                </c:pt>
                <c:pt idx="17">
                  <c:v>402.34850270424488</c:v>
                </c:pt>
                <c:pt idx="18">
                  <c:v>424.93244929248942</c:v>
                </c:pt>
                <c:pt idx="19">
                  <c:v>447.15182643951391</c:v>
                </c:pt>
                <c:pt idx="20">
                  <c:v>468.960776893755</c:v>
                </c:pt>
                <c:pt idx="21">
                  <c:v>490.31969191968835</c:v>
                </c:pt>
                <c:pt idx="22">
                  <c:v>511.19469646780288</c:v>
                </c:pt>
                <c:pt idx="23">
                  <c:v>531.55717942714659</c:v>
                </c:pt>
                <c:pt idx="24">
                  <c:v>551.38336155009029</c:v>
                </c:pt>
                <c:pt idx="25">
                  <c:v>570.65389553266812</c:v>
                </c:pt>
                <c:pt idx="26">
                  <c:v>589.35349409353489</c:v>
                </c:pt>
                <c:pt idx="27">
                  <c:v>607.47058287943264</c:v>
                </c:pt>
                <c:pt idx="28">
                  <c:v>624.9969757432599</c:v>
                </c:pt>
                <c:pt idx="29">
                  <c:v>641.92757046726797</c:v>
                </c:pt>
                <c:pt idx="30">
                  <c:v>658.26006339102332</c:v>
                </c:pt>
                <c:pt idx="31">
                  <c:v>673.99468168894634</c:v>
                </c:pt>
                <c:pt idx="32">
                  <c:v>689.13393225234472</c:v>
                </c:pt>
                <c:pt idx="33">
                  <c:v>703.68236628545162</c:v>
                </c:pt>
                <c:pt idx="34">
                  <c:v>717.64635883844437</c:v>
                </c:pt>
                <c:pt idx="35">
                  <c:v>731.03390258342051</c:v>
                </c:pt>
                <c:pt idx="36">
                  <c:v>743.85441519976212</c:v>
                </c:pt>
                <c:pt idx="37">
                  <c:v>756.11855977919095</c:v>
                </c:pt>
                <c:pt idx="38">
                  <c:v>767.83807769261898</c:v>
                </c:pt>
                <c:pt idx="39">
                  <c:v>779.02563338399045</c:v>
                </c:pt>
                <c:pt idx="40">
                  <c:v>789.69467057326335</c:v>
                </c:pt>
                <c:pt idx="41">
                  <c:v>799.85927936344365</c:v>
                </c:pt>
                <c:pt idx="42">
                  <c:v>809.53407375658128</c:v>
                </c:pt>
                <c:pt idx="43">
                  <c:v>818.73407909199909</c:v>
                </c:pt>
                <c:pt idx="44">
                  <c:v>827.47462892751901</c:v>
                </c:pt>
                <c:pt idx="45">
                  <c:v>835.7712708916697</c:v>
                </c:pt>
                <c:pt idx="46">
                  <c:v>843.63968104225921</c:v>
                </c:pt>
                <c:pt idx="47">
                  <c:v>851.09558627450156</c:v>
                </c:pt>
                <c:pt idx="48">
                  <c:v>858.15469433033809</c:v>
                </c:pt>
                <c:pt idx="49">
                  <c:v>864.83263096977532</c:v>
                </c:pt>
                <c:pt idx="50">
                  <c:v>871.14488387502865</c:v>
                </c:pt>
                <c:pt idx="51">
                  <c:v>877.10675286900528</c:v>
                </c:pt>
                <c:pt idx="52">
                  <c:v>882.7333060411936</c:v>
                </c:pt>
                <c:pt idx="53">
                  <c:v>888.03934138623458</c:v>
                </c:pt>
                <c:pt idx="54">
                  <c:v>893.03935357333364</c:v>
                </c:pt>
                <c:pt idx="55">
                  <c:v>897.74750547808071</c:v>
                </c:pt>
                <c:pt idx="56">
                  <c:v>902.17760412215398</c:v>
                </c:pt>
                <c:pt idx="57">
                  <c:v>906.34308068065388</c:v>
                </c:pt>
                <c:pt idx="58">
                  <c:v>910.25697423137626</c:v>
                </c:pt>
                <c:pt idx="59">
                  <c:v>913.93191893509834</c:v>
                </c:pt>
                <c:pt idx="60">
                  <c:v>917.38013435082144</c:v>
                </c:pt>
                <c:pt idx="61">
                  <c:v>920.61341860481218</c:v>
                </c:pt>
                <c:pt idx="62">
                  <c:v>923.64314414713044</c:v>
                </c:pt>
                <c:pt idx="63">
                  <c:v>926.48025584406651</c:v>
                </c:pt>
                <c:pt idx="64">
                  <c:v>929.13527116943487</c:v>
                </c:pt>
                <c:pt idx="65">
                  <c:v>931.61828227196884</c:v>
                </c:pt>
                <c:pt idx="66">
                  <c:v>933.93895971005441</c:v>
                </c:pt>
                <c:pt idx="67">
                  <c:v>936.10655765866557</c:v>
                </c:pt>
                <c:pt idx="68">
                  <c:v>938.12992040664108</c:v>
                </c:pt>
                <c:pt idx="69">
                  <c:v>940.0174899752526</c:v>
                </c:pt>
                <c:pt idx="70">
                  <c:v>941.77731470141578</c:v>
                </c:pt>
                <c:pt idx="71">
                  <c:v>943.41705864078574</c:v>
                </c:pt>
                <c:pt idx="72">
                  <c:v>944.94401165741249</c:v>
                </c:pt>
                <c:pt idx="73">
                  <c:v>946.36510007753236</c:v>
                </c:pt>
                <c:pt idx="74">
                  <c:v>947.68689779547697</c:v>
                </c:pt>
                <c:pt idx="75">
                  <c:v>948.91563772956283</c:v>
                </c:pt>
                <c:pt idx="76">
                  <c:v>950.05722353518115</c:v>
                </c:pt>
                <c:pt idx="77">
                  <c:v>951.11724149116003</c:v>
                </c:pt>
                <c:pt idx="78">
                  <c:v>952.10097248379918</c:v>
                </c:pt>
                <c:pt idx="79">
                  <c:v>953.01340402080746</c:v>
                </c:pt>
                <c:pt idx="80">
                  <c:v>953.85924221470634</c:v>
                </c:pt>
                <c:pt idx="81">
                  <c:v>954.64292368212</c:v>
                </c:pt>
                <c:pt idx="82">
                  <c:v>955.36862731174767</c:v>
                </c:pt>
                <c:pt idx="83">
                  <c:v>956.04028585975038</c:v>
                </c:pt>
                <c:pt idx="84">
                  <c:v>956.6615973367708</c:v>
                </c:pt>
                <c:pt idx="85">
                  <c:v>957.23603615588183</c:v>
                </c:pt>
                <c:pt idx="86">
                  <c:v>957.76686401541906</c:v>
                </c:pt>
                <c:pt idx="87">
                  <c:v>958.25714049494718</c:v>
                </c:pt>
                <c:pt idx="88">
                  <c:v>958.70973334651535</c:v>
                </c:pt>
                <c:pt idx="89">
                  <c:v>959.12732846694018</c:v>
                </c:pt>
                <c:pt idx="90">
                  <c:v>959.51243954008476</c:v>
                </c:pt>
                <c:pt idx="91">
                  <c:v>959.86741734104169</c:v>
                </c:pt>
                <c:pt idx="92">
                  <c:v>960.19445869676827</c:v>
                </c:pt>
                <c:pt idx="93">
                  <c:v>960.49561510008425</c:v>
                </c:pt>
                <c:pt idx="94">
                  <c:v>960.77280097606058</c:v>
                </c:pt>
                <c:pt idx="95">
                  <c:v>961.02780160169857</c:v>
                </c:pt>
                <c:pt idx="96">
                  <c:v>961.26228068144985</c:v>
                </c:pt>
                <c:pt idx="97">
                  <c:v>961.47778758257687</c:v>
                </c:pt>
                <c:pt idx="98">
                  <c:v>961.67576423560899</c:v>
                </c:pt>
                <c:pt idx="99">
                  <c:v>961.85755170623293</c:v>
                </c:pt>
                <c:pt idx="100">
                  <c:v>962.02439644587548</c:v>
                </c:pt>
                <c:pt idx="101">
                  <c:v>962.17745622901327</c:v>
                </c:pt>
                <c:pt idx="102">
                  <c:v>962.31780578588325</c:v>
                </c:pt>
                <c:pt idx="103">
                  <c:v>962.44644213978484</c:v>
                </c:pt>
                <c:pt idx="104">
                  <c:v>962.56428965857344</c:v>
                </c:pt>
                <c:pt idx="105">
                  <c:v>962.67220483025176</c:v>
                </c:pt>
                <c:pt idx="106">
                  <c:v>962.77098077278254</c:v>
                </c:pt>
                <c:pt idx="107">
                  <c:v>962.86135148838389</c:v>
                </c:pt>
                <c:pt idx="108">
                  <c:v>962.94399587263513</c:v>
                </c:pt>
                <c:pt idx="109">
                  <c:v>963.0195414887213</c:v>
                </c:pt>
                <c:pt idx="110">
                  <c:v>963.08856811709393</c:v>
                </c:pt>
                <c:pt idx="111">
                  <c:v>963.15161109072073</c:v>
                </c:pt>
                <c:pt idx="112">
                  <c:v>963.20916442595524</c:v>
                </c:pt>
                <c:pt idx="113">
                  <c:v>963.26168375887448</c:v>
                </c:pt>
                <c:pt idx="114">
                  <c:v>963.30958909672302</c:v>
                </c:pt>
                <c:pt idx="115">
                  <c:v>963.35326739386198</c:v>
                </c:pt>
                <c:pt idx="116">
                  <c:v>963.39307496136553</c:v>
                </c:pt>
                <c:pt idx="117">
                  <c:v>963.42933971912885</c:v>
                </c:pt>
                <c:pt idx="118">
                  <c:v>963.46236329906128</c:v>
                </c:pt>
                <c:pt idx="119">
                  <c:v>963.49242300764115</c:v>
                </c:pt>
                <c:pt idx="120">
                  <c:v>963.51977365579637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EE1-4754-BC44-27A3913A1F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100"/>
      </c:valAx>
      <c:valAx>
        <c:axId val="6439423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'Typ2 Noctua F12'!$C$121:$C$251</c:f>
              <c:numCache>
                <c:formatCode>0.0000</c:formatCode>
                <c:ptCount val="131"/>
                <c:pt idx="0">
                  <c:v>0.53806444786565299</c:v>
                </c:pt>
                <c:pt idx="1">
                  <c:v>0.53086722531101249</c:v>
                </c:pt>
                <c:pt idx="2">
                  <c:v>0.52127669752061245</c:v>
                </c:pt>
                <c:pt idx="3">
                  <c:v>0.51078865567787612</c:v>
                </c:pt>
                <c:pt idx="4">
                  <c:v>0.49986459173168352</c:v>
                </c:pt>
                <c:pt idx="5">
                  <c:v>0.48875495942350494</c:v>
                </c:pt>
                <c:pt idx="6">
                  <c:v>0.47761701370587623</c:v>
                </c:pt>
                <c:pt idx="7">
                  <c:v>0.46655612778971084</c:v>
                </c:pt>
                <c:pt idx="8">
                  <c:v>0.4556450875973927</c:v>
                </c:pt>
                <c:pt idx="9">
                  <c:v>0.44493469084918502</c:v>
                </c:pt>
                <c:pt idx="10">
                  <c:v>0.43446021254566253</c:v>
                </c:pt>
                <c:pt idx="11">
                  <c:v>0.34507964612144004</c:v>
                </c:pt>
                <c:pt idx="12">
                  <c:v>0.2811320129891029</c:v>
                </c:pt>
                <c:pt idx="13">
                  <c:v>0.2352160540721894</c:v>
                </c:pt>
                <c:pt idx="14">
                  <c:v>0.20139147828062332</c:v>
                </c:pt>
                <c:pt idx="15">
                  <c:v>0.17577899292736007</c:v>
                </c:pt>
                <c:pt idx="16">
                  <c:v>0.15589332482980009</c:v>
                </c:pt>
                <c:pt idx="17">
                  <c:v>0.14011400867993176</c:v>
                </c:pt>
                <c:pt idx="18">
                  <c:v>0.12735634455025047</c:v>
                </c:pt>
                <c:pt idx="19">
                  <c:v>0.11687432741128018</c:v>
                </c:pt>
                <c:pt idx="20">
                  <c:v>0.10814164966935766</c:v>
                </c:pt>
                <c:pt idx="21">
                  <c:v>0.10077828360825747</c:v>
                </c:pt>
                <c:pt idx="22">
                  <c:v>9.4504035276818221E-2</c:v>
                </c:pt>
                <c:pt idx="23">
                  <c:v>8.9108414183874191E-2</c:v>
                </c:pt>
                <c:pt idx="24">
                  <c:v>8.4430615681292717E-2</c:v>
                </c:pt>
                <c:pt idx="25">
                  <c:v>8.0345924240816075E-2</c:v>
                </c:pt>
                <c:pt idx="26">
                  <c:v>7.6756288210521786E-2</c:v>
                </c:pt>
                <c:pt idx="27">
                  <c:v>7.3583663383951781E-2</c:v>
                </c:pt>
                <c:pt idx="28">
                  <c:v>7.0765231203933437E-2</c:v>
                </c:pt>
                <c:pt idx="29">
                  <c:v>6.8249909647094653E-2</c:v>
                </c:pt>
                <c:pt idx="30">
                  <c:v>6.5995770660742095E-2</c:v>
                </c:pt>
                <c:pt idx="31">
                  <c:v>6.3968103325926243E-2</c:v>
                </c:pt>
                <c:pt idx="32">
                  <c:v>6.2137943611914347E-2</c:v>
                </c:pt>
                <c:pt idx="33">
                  <c:v>6.0480945784610385E-2</c:v>
                </c:pt>
                <c:pt idx="34">
                  <c:v>5.8976507077952406E-2</c:v>
                </c:pt>
                <c:pt idx="35">
                  <c:v>5.7607082257910988E-2</c:v>
                </c:pt>
                <c:pt idx="36">
                  <c:v>5.6357642082245973E-2</c:v>
                </c:pt>
                <c:pt idx="37">
                  <c:v>5.5215241883021716E-2</c:v>
                </c:pt>
                <c:pt idx="38">
                  <c:v>5.4168675206150596E-2</c:v>
                </c:pt>
                <c:pt idx="39">
                  <c:v>5.320819371655984E-2</c:v>
                </c:pt>
                <c:pt idx="40">
                  <c:v>5.2325279147925965E-2</c:v>
                </c:pt>
                <c:pt idx="41">
                  <c:v>5.1512456439036305E-2</c:v>
                </c:pt>
                <c:pt idx="42">
                  <c:v>5.0763139697339282E-2</c:v>
                </c:pt>
                <c:pt idx="43">
                  <c:v>5.0071504503184594E-2</c:v>
                </c:pt>
                <c:pt idx="44">
                  <c:v>4.9432381484207734E-2</c:v>
                </c:pt>
                <c:pt idx="45">
                  <c:v>4.8841167168395108E-2</c:v>
                </c:pt>
                <c:pt idx="46">
                  <c:v>4.8293748952973121E-2</c:v>
                </c:pt>
                <c:pt idx="47">
                  <c:v>4.7786441667121295E-2</c:v>
                </c:pt>
                <c:pt idx="48">
                  <c:v>4.7315933705542143E-2</c:v>
                </c:pt>
                <c:pt idx="49">
                  <c:v>4.6879241101034641E-2</c:v>
                </c:pt>
                <c:pt idx="50">
                  <c:v>4.6473668212643697E-2</c:v>
                </c:pt>
                <c:pt idx="51">
                  <c:v>4.6096773950603437E-2</c:v>
                </c:pt>
                <c:pt idx="52">
                  <c:v>4.57463426544319E-2</c:v>
                </c:pt>
                <c:pt idx="53">
                  <c:v>4.5420358897018287E-2</c:v>
                </c:pt>
                <c:pt idx="54">
                  <c:v>4.5116985613668774E-2</c:v>
                </c:pt>
                <c:pt idx="55">
                  <c:v>4.4834545057226186E-2</c:v>
                </c:pt>
                <c:pt idx="56">
                  <c:v>4.4571502163498596E-2</c:v>
                </c:pt>
                <c:pt idx="57">
                  <c:v>4.4326449979167397E-2</c:v>
                </c:pt>
                <c:pt idx="58">
                  <c:v>4.4098096860108411E-2</c:v>
                </c:pt>
                <c:pt idx="59">
                  <c:v>4.3885255194019437E-2</c:v>
                </c:pt>
                <c:pt idx="60">
                  <c:v>4.3686831439276645E-2</c:v>
                </c:pt>
                <c:pt idx="61">
                  <c:v>4.3501817303526952E-2</c:v>
                </c:pt>
                <c:pt idx="62">
                  <c:v>4.3329281911853472E-2</c:v>
                </c:pt>
                <c:pt idx="63">
                  <c:v>4.3168364836373804E-2</c:v>
                </c:pt>
                <c:pt idx="64">
                  <c:v>4.3018269877615492E-2</c:v>
                </c:pt>
                <c:pt idx="65">
                  <c:v>4.2878259503576231E-2</c:v>
                </c:pt>
                <c:pt idx="66">
                  <c:v>4.2747649865520265E-2</c:v>
                </c:pt>
                <c:pt idx="67">
                  <c:v>4.2625806320697172E-2</c:v>
                </c:pt>
                <c:pt idx="68">
                  <c:v>4.2512139401627035E-2</c:v>
                </c:pt>
                <c:pt idx="69">
                  <c:v>4.2406101179652982E-2</c:v>
                </c:pt>
                <c:pt idx="70">
                  <c:v>4.2307181977342435E-2</c:v>
                </c:pt>
                <c:pt idx="71">
                  <c:v>4.2214907390209264E-2</c:v>
                </c:pt>
                <c:pt idx="72">
                  <c:v>4.2128835583284487E-2</c:v>
                </c:pt>
                <c:pt idx="73">
                  <c:v>4.2048554832412204E-2</c:v>
                </c:pt>
                <c:pt idx="74">
                  <c:v>4.1973681283895926E-2</c:v>
                </c:pt>
                <c:pt idx="75">
                  <c:v>4.1903856909359265E-2</c:v>
                </c:pt>
                <c:pt idx="76">
                  <c:v>4.1838747635488345E-2</c:v>
                </c:pt>
                <c:pt idx="77">
                  <c:v>4.177804163075418E-2</c:v>
                </c:pt>
                <c:pt idx="78">
                  <c:v>4.1721447733326179E-2</c:v>
                </c:pt>
                <c:pt idx="79">
                  <c:v>4.1668694006226047E-2</c:v>
                </c:pt>
                <c:pt idx="80">
                  <c:v>4.1619526407374714E-2</c:v>
                </c:pt>
                <c:pt idx="81">
                  <c:v>4.1573707563584694E-2</c:v>
                </c:pt>
                <c:pt idx="82">
                  <c:v>4.1531015638774399E-2</c:v>
                </c:pt>
                <c:pt idx="83">
                  <c:v>4.1491243287753679E-2</c:v>
                </c:pt>
                <c:pt idx="84">
                  <c:v>4.1454196687870454E-2</c:v>
                </c:pt>
                <c:pt idx="85">
                  <c:v>4.1419694641634683E-2</c:v>
                </c:pt>
                <c:pt idx="86">
                  <c:v>4.1387567744163065E-2</c:v>
                </c:pt>
                <c:pt idx="87">
                  <c:v>4.1357657609928017E-2</c:v>
                </c:pt>
                <c:pt idx="88">
                  <c:v>4.13298161538595E-2</c:v>
                </c:pt>
                <c:pt idx="89">
                  <c:v>4.1303904922347076E-2</c:v>
                </c:pt>
                <c:pt idx="90">
                  <c:v>4.1279794470130748E-2</c:v>
                </c:pt>
                <c:pt idx="91">
                  <c:v>4.1257363779459905E-2</c:v>
                </c:pt>
                <c:pt idx="92">
                  <c:v>4.123649971824634E-2</c:v>
                </c:pt>
                <c:pt idx="93">
                  <c:v>4.1217096534244879E-2</c:v>
                </c:pt>
                <c:pt idx="94">
                  <c:v>4.1199055382568711E-2</c:v>
                </c:pt>
                <c:pt idx="95">
                  <c:v>4.1182283884090697E-2</c:v>
                </c:pt>
                <c:pt idx="96">
                  <c:v>4.116669571249866E-2</c:v>
                </c:pt>
                <c:pt idx="97">
                  <c:v>4.1152210207967464E-2</c:v>
                </c:pt>
                <c:pt idx="98">
                  <c:v>4.1138752015584056E-2</c:v>
                </c:pt>
                <c:pt idx="99">
                  <c:v>4.1126250746817535E-2</c:v>
                </c:pt>
                <c:pt idx="100">
                  <c:v>4.1114640662466145E-2</c:v>
                </c:pt>
                <c:pt idx="101">
                  <c:v>4.1103860375638783E-2</c:v>
                </c:pt>
                <c:pt idx="102">
                  <c:v>4.1093852573442009E-2</c:v>
                </c:pt>
                <c:pt idx="103">
                  <c:v>4.1084563756145748E-2</c:v>
                </c:pt>
                <c:pt idx="104">
                  <c:v>4.1075943992693507E-2</c:v>
                </c:pt>
                <c:pt idx="105">
                  <c:v>4.1067946691506832E-2</c:v>
                </c:pt>
                <c:pt idx="106">
                  <c:v>4.1060528385609717E-2</c:v>
                </c:pt>
                <c:pt idx="107">
                  <c:v>4.1053648531168288E-2</c:v>
                </c:pt>
                <c:pt idx="108">
                  <c:v>4.1047269318604092E-2</c:v>
                </c:pt>
                <c:pt idx="109">
                  <c:v>4.1041355495497187E-2</c:v>
                </c:pt>
                <c:pt idx="110">
                  <c:v>4.10358742005483E-2</c:v>
                </c:pt>
                <c:pt idx="111">
                  <c:v>4.1030794807917541E-2</c:v>
                </c:pt>
                <c:pt idx="112">
                  <c:v>4.102608878130231E-2</c:v>
                </c:pt>
                <c:pt idx="113">
                  <c:v>4.1021729537157728E-2</c:v>
                </c:pt>
                <c:pt idx="114">
                  <c:v>4.1017692316501389E-2</c:v>
                </c:pt>
                <c:pt idx="115">
                  <c:v>4.1013954064778951E-2</c:v>
                </c:pt>
                <c:pt idx="116">
                  <c:v>4.1010493319300199E-2</c:v>
                </c:pt>
                <c:pt idx="117">
                  <c:v>4.1007290103784844E-2</c:v>
                </c:pt>
                <c:pt idx="118">
                  <c:v>4.1004325829586151E-2</c:v>
                </c:pt>
                <c:pt idx="119">
                  <c:v>4.1001583203186233E-2</c:v>
                </c:pt>
                <c:pt idx="120">
                  <c:v>4.0999046139581462E-2</c:v>
                </c:pt>
                <c:pt idx="121">
                  <c:v>4.0996699681199351E-2</c:v>
                </c:pt>
                <c:pt idx="122">
                  <c:v>4.09945299220097E-2</c:v>
                </c:pt>
                <c:pt idx="123">
                  <c:v>4.0992523936512565E-2</c:v>
                </c:pt>
                <c:pt idx="124">
                  <c:v>4.0990669713304721E-2</c:v>
                </c:pt>
                <c:pt idx="125">
                  <c:v>4.0988956092943681E-2</c:v>
                </c:pt>
                <c:pt idx="126">
                  <c:v>4.0987372709845066E-2</c:v>
                </c:pt>
                <c:pt idx="127">
                  <c:v>4.0985909937964408E-2</c:v>
                </c:pt>
                <c:pt idx="128">
                  <c:v>4.0984558840029564E-2</c:v>
                </c:pt>
                <c:pt idx="129">
                  <c:v>4.0983311120103186E-2</c:v>
                </c:pt>
                <c:pt idx="130">
                  <c:v>4.0982159079268131E-2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F40-44E6-B549-B8C107A58D30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Noctua F12'!$F$126:$F$251</c:f>
              <c:numCache>
                <c:formatCode>0.0000</c:formatCode>
                <c:ptCount val="126"/>
                <c:pt idx="0">
                  <c:v>0.40611960694467425</c:v>
                </c:pt>
                <c:pt idx="1">
                  <c:v>0.40327728604725599</c:v>
                </c:pt>
                <c:pt idx="2">
                  <c:v>0.39910626114706999</c:v>
                </c:pt>
                <c:pt idx="3">
                  <c:v>0.39429877428766402</c:v>
                </c:pt>
                <c:pt idx="4">
                  <c:v>0.38908331005389968</c:v>
                </c:pt>
                <c:pt idx="5">
                  <c:v>0.38359114736323913</c:v>
                </c:pt>
                <c:pt idx="6">
                  <c:v>0.32537782809731358</c:v>
                </c:pt>
                <c:pt idx="7">
                  <c:v>0.27402158591056636</c:v>
                </c:pt>
                <c:pt idx="8">
                  <c:v>0.23297395070064525</c:v>
                </c:pt>
                <c:pt idx="9">
                  <c:v>0.20074648676956192</c:v>
                </c:pt>
                <c:pt idx="10">
                  <c:v>0.17533724537418935</c:v>
                </c:pt>
                <c:pt idx="11">
                  <c:v>0.15507546537462252</c:v>
                </c:pt>
                <c:pt idx="12">
                  <c:v>0.13870245909254028</c:v>
                </c:pt>
                <c:pt idx="13">
                  <c:v>0.12529551283264168</c:v>
                </c:pt>
                <c:pt idx="14">
                  <c:v>0.11417972518866119</c:v>
                </c:pt>
                <c:pt idx="15">
                  <c:v>0.10485770626665651</c:v>
                </c:pt>
                <c:pt idx="16">
                  <c:v>9.6958658236675987E-2</c:v>
                </c:pt>
                <c:pt idx="17">
                  <c:v>9.0202588605812845E-2</c:v>
                </c:pt>
                <c:pt idx="18">
                  <c:v>8.4375309686498715E-2</c:v>
                </c:pt>
                <c:pt idx="19">
                  <c:v>7.9310897137309169E-2</c:v>
                </c:pt>
                <c:pt idx="20">
                  <c:v>7.4879270063154452E-2</c:v>
                </c:pt>
                <c:pt idx="21">
                  <c:v>7.0977298753100757E-2</c:v>
                </c:pt>
                <c:pt idx="22">
                  <c:v>6.7522361745043613E-2</c:v>
                </c:pt>
                <c:pt idx="23">
                  <c:v>6.4447621152327259E-2</c:v>
                </c:pt>
                <c:pt idx="24">
                  <c:v>6.1698517083685581E-2</c:v>
                </c:pt>
                <c:pt idx="25">
                  <c:v>5.9230137060927432E-2</c:v>
                </c:pt>
                <c:pt idx="26">
                  <c:v>5.7005220692262146E-2</c:v>
                </c:pt>
                <c:pt idx="27">
                  <c:v>5.499263070366317E-2</c:v>
                </c:pt>
                <c:pt idx="28">
                  <c:v>5.3166170012904537E-2</c:v>
                </c:pt>
                <c:pt idx="29">
                  <c:v>5.1503658201610465E-2</c:v>
                </c:pt>
                <c:pt idx="30">
                  <c:v>4.998620432811051E-2</c:v>
                </c:pt>
                <c:pt idx="31">
                  <c:v>4.8597629723599031E-2</c:v>
                </c:pt>
                <c:pt idx="32">
                  <c:v>4.7324006360033741E-2</c:v>
                </c:pt>
                <c:pt idx="33">
                  <c:v>4.6153285009267381E-2</c:v>
                </c:pt>
                <c:pt idx="34">
                  <c:v>4.5074993709020995E-2</c:v>
                </c:pt>
                <c:pt idx="35">
                  <c:v>4.407999168652315E-2</c:v>
                </c:pt>
                <c:pt idx="36">
                  <c:v>4.3160267333182178E-2</c:v>
                </c:pt>
                <c:pt idx="37">
                  <c:v>4.230877140191535E-2</c:v>
                </c:pt>
                <c:pt idx="38">
                  <c:v>4.1519278545209155E-2</c:v>
                </c:pt>
                <c:pt idx="39">
                  <c:v>4.0786271792687234E-2</c:v>
                </c:pt>
                <c:pt idx="40">
                  <c:v>4.0104845701569004E-2</c:v>
                </c:pt>
                <c:pt idx="41">
                  <c:v>3.9470624788852195E-2</c:v>
                </c:pt>
                <c:pt idx="42">
                  <c:v>3.887969453401361E-2</c:v>
                </c:pt>
                <c:pt idx="43">
                  <c:v>3.8328542772490995E-2</c:v>
                </c:pt>
                <c:pt idx="44">
                  <c:v>3.7814009718117887E-2</c:v>
                </c:pt>
                <c:pt idx="45">
                  <c:v>3.7333245183196966E-2</c:v>
                </c:pt>
                <c:pt idx="46">
                  <c:v>3.6883671827730106E-2</c:v>
                </c:pt>
                <c:pt idx="47">
                  <c:v>3.646295347944218E-2</c:v>
                </c:pt>
                <c:pt idx="48">
                  <c:v>3.6068967735056412E-2</c:v>
                </c:pt>
                <c:pt idx="49">
                  <c:v>3.5699782189580538E-2</c:v>
                </c:pt>
                <c:pt idx="50">
                  <c:v>3.5353633750916852E-2</c:v>
                </c:pt>
                <c:pt idx="51">
                  <c:v>3.5028910587179683E-2</c:v>
                </c:pt>
                <c:pt idx="52">
                  <c:v>3.4724136327800866E-2</c:v>
                </c:pt>
                <c:pt idx="53">
                  <c:v>3.4437956200050336E-2</c:v>
                </c:pt>
                <c:pt idx="54">
                  <c:v>3.4169124832539144E-2</c:v>
                </c:pt>
                <c:pt idx="55">
                  <c:v>3.3916495498621246E-2</c:v>
                </c:pt>
                <c:pt idx="56">
                  <c:v>3.3679010606970761E-2</c:v>
                </c:pt>
                <c:pt idx="57">
                  <c:v>3.345569327526518E-2</c:v>
                </c:pt>
                <c:pt idx="58">
                  <c:v>3.3245639846882835E-2</c:v>
                </c:pt>
                <c:pt idx="59">
                  <c:v>3.3048013230651901E-2</c:v>
                </c:pt>
                <c:pt idx="60">
                  <c:v>3.2862036960641265E-2</c:v>
                </c:pt>
                <c:pt idx="61">
                  <c:v>3.2686989887304653E-2</c:v>
                </c:pt>
                <c:pt idx="62">
                  <c:v>3.2522201423423873E-2</c:v>
                </c:pt>
                <c:pt idx="63">
                  <c:v>3.2367047278607453E-2</c:v>
                </c:pt>
                <c:pt idx="64">
                  <c:v>3.2220945624886213E-2</c:v>
                </c:pt>
                <c:pt idx="65">
                  <c:v>3.2083353643453279E-2</c:v>
                </c:pt>
                <c:pt idx="66">
                  <c:v>3.195376440902515E-2</c:v>
                </c:pt>
                <c:pt idx="67">
                  <c:v>3.1831704073821625E-2</c:v>
                </c:pt>
                <c:pt idx="68">
                  <c:v>3.1716729317914895E-2</c:v>
                </c:pt>
                <c:pt idx="69">
                  <c:v>3.1608425036799406E-2</c:v>
                </c:pt>
                <c:pt idx="70">
                  <c:v>3.1506402240579684E-2</c:v>
                </c:pt>
                <c:pt idx="71">
                  <c:v>3.1410296142248426E-2</c:v>
                </c:pt>
                <c:pt idx="72">
                  <c:v>3.1319764415195891E-2</c:v>
                </c:pt>
                <c:pt idx="73">
                  <c:v>3.1234485602416158E-2</c:v>
                </c:pt>
                <c:pt idx="74">
                  <c:v>3.1154157661902264E-2</c:v>
                </c:pt>
                <c:pt idx="75">
                  <c:v>3.1078496634492671E-2</c:v>
                </c:pt>
                <c:pt idx="76">
                  <c:v>3.1007235421982336E-2</c:v>
                </c:pt>
                <c:pt idx="77">
                  <c:v>3.0940122664670274E-2</c:v>
                </c:pt>
                <c:pt idx="78">
                  <c:v>3.0876921708710477E-2</c:v>
                </c:pt>
                <c:pt idx="79">
                  <c:v>3.0817409654683197E-2</c:v>
                </c:pt>
                <c:pt idx="80">
                  <c:v>3.0761376479729981E-2</c:v>
                </c:pt>
                <c:pt idx="81">
                  <c:v>3.0708624226413229E-2</c:v>
                </c:pt>
                <c:pt idx="82">
                  <c:v>3.0658966252183294E-2</c:v>
                </c:pt>
                <c:pt idx="83">
                  <c:v>3.0612226533975884E-2</c:v>
                </c:pt>
                <c:pt idx="84">
                  <c:v>3.0568239023029138E-2</c:v>
                </c:pt>
                <c:pt idx="85">
                  <c:v>3.052684704551285E-2</c:v>
                </c:pt>
                <c:pt idx="86">
                  <c:v>3.0487902745009121E-2</c:v>
                </c:pt>
                <c:pt idx="87">
                  <c:v>3.0451266563281322E-2</c:v>
                </c:pt>
                <c:pt idx="88">
                  <c:v>3.0416806756122208E-2</c:v>
                </c:pt>
                <c:pt idx="89">
                  <c:v>3.0384398941387489E-2</c:v>
                </c:pt>
                <c:pt idx="90">
                  <c:v>3.0353925676602958E-2</c:v>
                </c:pt>
                <c:pt idx="91">
                  <c:v>3.0325276063784466E-2</c:v>
                </c:pt>
                <c:pt idx="92">
                  <c:v>3.0298345379335043E-2</c:v>
                </c:pt>
                <c:pt idx="93">
                  <c:v>3.0273034727084515E-2</c:v>
                </c:pt>
                <c:pt idx="94">
                  <c:v>3.0249250712717141E-2</c:v>
                </c:pt>
                <c:pt idx="95">
                  <c:v>3.0226905137994146E-2</c:v>
                </c:pt>
                <c:pt idx="96">
                  <c:v>3.0205914713322825E-2</c:v>
                </c:pt>
                <c:pt idx="97">
                  <c:v>3.0186200787353918E-2</c:v>
                </c:pt>
                <c:pt idx="98">
                  <c:v>3.0167689092405581E-2</c:v>
                </c:pt>
                <c:pt idx="99">
                  <c:v>3.0150309504617202E-2</c:v>
                </c:pt>
                <c:pt idx="100">
                  <c:v>3.0133995817830956E-2</c:v>
                </c:pt>
                <c:pt idx="101">
                  <c:v>3.0118685530283587E-2</c:v>
                </c:pt>
                <c:pt idx="102">
                  <c:v>3.0104319643267898E-2</c:v>
                </c:pt>
                <c:pt idx="103">
                  <c:v>3.0090842470992144E-2</c:v>
                </c:pt>
                <c:pt idx="104">
                  <c:v>3.0078201460928131E-2</c:v>
                </c:pt>
                <c:pt idx="105">
                  <c:v>3.0066347023994942E-2</c:v>
                </c:pt>
                <c:pt idx="106">
                  <c:v>3.0055232373976126E-2</c:v>
                </c:pt>
                <c:pt idx="107">
                  <c:v>3.0044813375614376E-2</c:v>
                </c:pt>
                <c:pt idx="108">
                  <c:v>3.003504840086927E-2</c:v>
                </c:pt>
                <c:pt idx="109">
                  <c:v>3.0025898192861649E-2</c:v>
                </c:pt>
                <c:pt idx="110">
                  <c:v>3.0017325737062436E-2</c:v>
                </c:pt>
                <c:pt idx="111">
                  <c:v>3.0009296139315023E-2</c:v>
                </c:pt>
                <c:pt idx="112">
                  <c:v>3.0001776510308671E-2</c:v>
                </c:pt>
                <c:pt idx="113">
                  <c:v>2.999473585614644E-2</c:v>
                </c:pt>
                <c:pt idx="114">
                  <c:v>2.9988144974674568E-2</c:v>
                </c:pt>
                <c:pt idx="115">
                  <c:v>2.9981976357262026E-2</c:v>
                </c:pt>
                <c:pt idx="116">
                  <c:v>2.9976204095738673E-2</c:v>
                </c:pt>
                <c:pt idx="117">
                  <c:v>2.997080379421857E-2</c:v>
                </c:pt>
                <c:pt idx="118">
                  <c:v>2.9965752485551674E-2</c:v>
                </c:pt>
                <c:pt idx="119">
                  <c:v>2.9961028552162487E-2</c:v>
                </c:pt>
                <c:pt idx="120">
                  <c:v>2.9956611651048317E-2</c:v>
                </c:pt>
                <c:pt idx="121">
                  <c:v>2.9952482642722961E-2</c:v>
                </c:pt>
                <c:pt idx="122">
                  <c:v>2.9948623523903494E-2</c:v>
                </c:pt>
                <c:pt idx="123">
                  <c:v>2.9945017363749278E-2</c:v>
                </c:pt>
                <c:pt idx="124">
                  <c:v>2.9941648243472573E-2</c:v>
                </c:pt>
                <c:pt idx="125">
                  <c:v>2.9938501199149734E-2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F40-44E6-B549-B8C107A58D30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Noctua F12'!$I$128:$I$251</c:f>
              <c:numCache>
                <c:formatCode>0.0000</c:formatCode>
                <c:ptCount val="124"/>
                <c:pt idx="0">
                  <c:v>0.35373896191037357</c:v>
                </c:pt>
                <c:pt idx="1">
                  <c:v>0.35200303710170994</c:v>
                </c:pt>
                <c:pt idx="2">
                  <c:v>0.34932225507965298</c:v>
                </c:pt>
                <c:pt idx="3">
                  <c:v>0.3461490030572334</c:v>
                </c:pt>
                <c:pt idx="4">
                  <c:v>0.30496689081085993</c:v>
                </c:pt>
                <c:pt idx="5">
                  <c:v>0.26306106596181039</c:v>
                </c:pt>
                <c:pt idx="6">
                  <c:v>0.22701718517819264</c:v>
                </c:pt>
                <c:pt idx="7">
                  <c:v>0.19736658002743399</c:v>
                </c:pt>
                <c:pt idx="8">
                  <c:v>0.17323997360599622</c:v>
                </c:pt>
                <c:pt idx="9">
                  <c:v>0.15357179455104886</c:v>
                </c:pt>
                <c:pt idx="10">
                  <c:v>0.13742496128166778</c:v>
                </c:pt>
                <c:pt idx="11">
                  <c:v>0.12404924936504762</c:v>
                </c:pt>
                <c:pt idx="12">
                  <c:v>0.11286342338378355</c:v>
                </c:pt>
                <c:pt idx="13">
                  <c:v>0.10342147076694995</c:v>
                </c:pt>
                <c:pt idx="14">
                  <c:v>9.5380892947584187E-2</c:v>
                </c:pt>
                <c:pt idx="15">
                  <c:v>8.847720173644015E-2</c:v>
                </c:pt>
                <c:pt idx="16">
                  <c:v>8.2504529915411962E-2</c:v>
                </c:pt>
                <c:pt idx="17">
                  <c:v>7.7301208029892043E-2</c:v>
                </c:pt>
                <c:pt idx="18">
                  <c:v>7.2739105519137648E-2</c:v>
                </c:pt>
                <c:pt idx="19">
                  <c:v>6.8715746162811148E-2</c:v>
                </c:pt>
                <c:pt idx="20">
                  <c:v>6.5148447298676609E-2</c:v>
                </c:pt>
                <c:pt idx="21">
                  <c:v>6.1969933163498886E-2</c:v>
                </c:pt>
                <c:pt idx="22">
                  <c:v>5.9125025444786115E-2</c:v>
                </c:pt>
                <c:pt idx="23">
                  <c:v>5.6568125540371904E-2</c:v>
                </c:pt>
                <c:pt idx="24">
                  <c:v>5.4261282847466299E-2</c:v>
                </c:pt>
                <c:pt idx="25">
                  <c:v>5.2172700234092782E-2</c:v>
                </c:pt>
                <c:pt idx="26">
                  <c:v>5.0275568299617247E-2</c:v>
                </c:pt>
                <c:pt idx="27">
                  <c:v>4.854714892257591E-2</c:v>
                </c:pt>
                <c:pt idx="28">
                  <c:v>4.6968049338170476E-2</c:v>
                </c:pt>
                <c:pt idx="29">
                  <c:v>4.5521642979086452E-2</c:v>
                </c:pt>
                <c:pt idx="30">
                  <c:v>4.419360422452482E-2</c:v>
                </c:pt>
                <c:pt idx="31">
                  <c:v>4.2971532203153084E-2</c:v>
                </c:pt>
                <c:pt idx="32">
                  <c:v>4.1844644706701017E-2</c:v>
                </c:pt>
                <c:pt idx="33">
                  <c:v>4.0803527670836552E-2</c:v>
                </c:pt>
                <c:pt idx="34">
                  <c:v>3.9839928979287363E-2</c:v>
                </c:pt>
                <c:pt idx="35">
                  <c:v>3.8946587839089802E-2</c:v>
                </c:pt>
                <c:pt idx="36">
                  <c:v>3.8117092870136829E-2</c:v>
                </c:pt>
                <c:pt idx="37">
                  <c:v>3.7345763503493876E-2</c:v>
                </c:pt>
                <c:pt idx="38">
                  <c:v>3.6627550401539033E-2</c:v>
                </c:pt>
                <c:pt idx="39">
                  <c:v>3.5957951480582222E-2</c:v>
                </c:pt>
                <c:pt idx="40">
                  <c:v>3.5332940793622813E-2</c:v>
                </c:pt>
                <c:pt idx="41">
                  <c:v>3.4748908062275187E-2</c:v>
                </c:pt>
                <c:pt idx="42">
                  <c:v>3.4202607066294216E-2</c:v>
                </c:pt>
                <c:pt idx="43">
                  <c:v>3.369111143194476E-2</c:v>
                </c:pt>
                <c:pt idx="44">
                  <c:v>3.3211776625928252E-2</c:v>
                </c:pt>
                <c:pt idx="45">
                  <c:v>3.369111143194476E-2</c:v>
                </c:pt>
                <c:pt idx="46">
                  <c:v>3.2340228297913089E-2</c:v>
                </c:pt>
                <c:pt idx="47">
                  <c:v>3.1943861292189096E-2</c:v>
                </c:pt>
                <c:pt idx="48">
                  <c:v>3.1571302096611409E-2</c:v>
                </c:pt>
                <c:pt idx="49">
                  <c:v>3.1220902585260456E-2</c:v>
                </c:pt>
                <c:pt idx="50">
                  <c:v>3.0891154189986936E-2</c:v>
                </c:pt>
                <c:pt idx="51">
                  <c:v>3.0580673527429762E-2</c:v>
                </c:pt>
                <c:pt idx="52">
                  <c:v>3.0288189753026849E-2</c:v>
                </c:pt>
                <c:pt idx="53">
                  <c:v>3.0012533407560257E-2</c:v>
                </c:pt>
                <c:pt idx="54">
                  <c:v>2.9752626557117735E-2</c:v>
                </c:pt>
                <c:pt idx="55">
                  <c:v>2.9507474056851703E-2</c:v>
                </c:pt>
                <c:pt idx="56">
                  <c:v>2.9276155793623318E-2</c:v>
                </c:pt>
                <c:pt idx="57">
                  <c:v>2.9057819783376949E-2</c:v>
                </c:pt>
                <c:pt idx="58">
                  <c:v>2.8851676016583616E-2</c:v>
                </c:pt>
                <c:pt idx="59">
                  <c:v>2.8656990959879624E-2</c:v>
                </c:pt>
                <c:pt idx="60">
                  <c:v>2.847308263456165E-2</c:v>
                </c:pt>
                <c:pt idx="61">
                  <c:v>2.8299316203256323E-2</c:v>
                </c:pt>
                <c:pt idx="62">
                  <c:v>2.8135100005165635E-2</c:v>
                </c:pt>
                <c:pt idx="63">
                  <c:v>2.797988198805261E-2</c:v>
                </c:pt>
                <c:pt idx="64">
                  <c:v>2.7833146491783624E-2</c:v>
                </c:pt>
                <c:pt idx="65">
                  <c:v>2.7694411343957059E-2</c:v>
                </c:pt>
                <c:pt idx="66">
                  <c:v>2.7563225233067156E-2</c:v>
                </c:pt>
                <c:pt idx="67">
                  <c:v>2.7439165328897768E-2</c:v>
                </c:pt>
                <c:pt idx="68">
                  <c:v>2.7321835123512488E-2</c:v>
                </c:pt>
                <c:pt idx="69">
                  <c:v>2.7210862469391101E-2</c:v>
                </c:pt>
                <c:pt idx="70">
                  <c:v>2.7105897794028246E-2</c:v>
                </c:pt>
                <c:pt idx="71">
                  <c:v>2.7006612472716841E-2</c:v>
                </c:pt>
                <c:pt idx="72">
                  <c:v>2.6912697343339457E-2</c:v>
                </c:pt>
                <c:pt idx="73">
                  <c:v>2.6823861348826077E-2</c:v>
                </c:pt>
                <c:pt idx="74">
                  <c:v>2.6739830294543795E-2</c:v>
                </c:pt>
                <c:pt idx="75">
                  <c:v>2.6660345709294226E-2</c:v>
                </c:pt>
                <c:pt idx="76">
                  <c:v>2.6585163799833434E-2</c:v>
                </c:pt>
                <c:pt idx="77">
                  <c:v>2.6514054489920311E-2</c:v>
                </c:pt>
                <c:pt idx="78">
                  <c:v>2.6446800535861348E-2</c:v>
                </c:pt>
                <c:pt idx="79">
                  <c:v>2.6383196711369787E-2</c:v>
                </c:pt>
                <c:pt idx="80">
                  <c:v>2.6323049055308648E-2</c:v>
                </c:pt>
                <c:pt idx="81">
                  <c:v>2.6266174176553823E-2</c:v>
                </c:pt>
                <c:pt idx="82">
                  <c:v>2.6212398610804048E-2</c:v>
                </c:pt>
                <c:pt idx="83">
                  <c:v>2.6161558224690292E-2</c:v>
                </c:pt>
                <c:pt idx="84">
                  <c:v>2.61134976630042E-2</c:v>
                </c:pt>
                <c:pt idx="85">
                  <c:v>2.6068069835281919E-2</c:v>
                </c:pt>
                <c:pt idx="86">
                  <c:v>2.6025135438350777E-2</c:v>
                </c:pt>
                <c:pt idx="87">
                  <c:v>2.5984562511778612E-2</c:v>
                </c:pt>
                <c:pt idx="88">
                  <c:v>2.5946226023461642E-2</c:v>
                </c:pt>
                <c:pt idx="89">
                  <c:v>2.5910007482852757E-2</c:v>
                </c:pt>
                <c:pt idx="90">
                  <c:v>2.5875794579569896E-2</c:v>
                </c:pt>
                <c:pt idx="91">
                  <c:v>2.5843480845337521E-2</c:v>
                </c:pt>
                <c:pt idx="92">
                  <c:v>2.5812965337406076E-2</c:v>
                </c:pt>
                <c:pt idx="93">
                  <c:v>2.5784152341766085E-2</c:v>
                </c:pt>
                <c:pt idx="94">
                  <c:v>2.5756951094628739E-2</c:v>
                </c:pt>
                <c:pt idx="95">
                  <c:v>2.5731275520783976E-2</c:v>
                </c:pt>
                <c:pt idx="96">
                  <c:v>2.5707043987572495E-2</c:v>
                </c:pt>
                <c:pt idx="97">
                  <c:v>2.5684179073321444E-2</c:v>
                </c:pt>
                <c:pt idx="98">
                  <c:v>2.5662607349195409E-2</c:v>
                </c:pt>
                <c:pt idx="99">
                  <c:v>2.5642259173506338E-2</c:v>
                </c:pt>
                <c:pt idx="100">
                  <c:v>2.5623068497609338E-2</c:v>
                </c:pt>
                <c:pt idx="101">
                  <c:v>2.5604972682586234E-2</c:v>
                </c:pt>
                <c:pt idx="102">
                  <c:v>2.558791232598677E-2</c:v>
                </c:pt>
                <c:pt idx="103">
                  <c:v>2.5571831097958669E-2</c:v>
                </c:pt>
                <c:pt idx="104">
                  <c:v>2.5556675586153491E-2</c:v>
                </c:pt>
                <c:pt idx="105">
                  <c:v>2.554239514884531E-2</c:v>
                </c:pt>
                <c:pt idx="106">
                  <c:v>2.5528941775745117E-2</c:v>
                </c:pt>
                <c:pt idx="107">
                  <c:v>2.5516269956034964E-2</c:v>
                </c:pt>
                <c:pt idx="108">
                  <c:v>2.5504336553183325E-2</c:v>
                </c:pt>
                <c:pt idx="109">
                  <c:v>2.5493100686137339E-2</c:v>
                </c:pt>
                <c:pt idx="110">
                  <c:v>2.5482523616518302E-2</c:v>
                </c:pt>
                <c:pt idx="111">
                  <c:v>2.5472568641474815E-2</c:v>
                </c:pt>
                <c:pt idx="112">
                  <c:v>2.5463200991873634E-2</c:v>
                </c:pt>
                <c:pt idx="113">
                  <c:v>2.5454387735531214E-2</c:v>
                </c:pt>
                <c:pt idx="114">
                  <c:v>2.5446097685210344E-2</c:v>
                </c:pt>
                <c:pt idx="115">
                  <c:v>2.5438301311125192E-2</c:v>
                </c:pt>
                <c:pt idx="116">
                  <c:v>2.5430970657715823E-2</c:v>
                </c:pt>
                <c:pt idx="117">
                  <c:v>2.5424079264469171E-2</c:v>
                </c:pt>
                <c:pt idx="118">
                  <c:v>2.5417602090578046E-2</c:v>
                </c:pt>
                <c:pt idx="119">
                  <c:v>2.5411515443243167E-2</c:v>
                </c:pt>
                <c:pt idx="120">
                  <c:v>2.5405796909435445E-2</c:v>
                </c:pt>
                <c:pt idx="121">
                  <c:v>2.5400425290946861E-2</c:v>
                </c:pt>
                <c:pt idx="122">
                  <c:v>2.5395380542568756E-2</c:v>
                </c:pt>
                <c:pt idx="123">
                  <c:v>2.539064371324563E-2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F40-44E6-B549-B8C107A58D30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Noctua F12'!$L$131:$L$251</c:f>
              <c:numCache>
                <c:formatCode>0.0000</c:formatCode>
                <c:ptCount val="121"/>
                <c:pt idx="0">
                  <c:v>0.32547908850931845</c:v>
                </c:pt>
                <c:pt idx="1">
                  <c:v>0.29710624260397717</c:v>
                </c:pt>
                <c:pt idx="2">
                  <c:v>0.26087863798645544</c:v>
                </c:pt>
                <c:pt idx="3">
                  <c:v>0.22748156463777677</c:v>
                </c:pt>
                <c:pt idx="4">
                  <c:v>0.19892570819217437</c:v>
                </c:pt>
                <c:pt idx="5">
                  <c:v>0.17512034901353921</c:v>
                </c:pt>
                <c:pt idx="6">
                  <c:v>0.15540185954163227</c:v>
                </c:pt>
                <c:pt idx="7">
                  <c:v>0.13903755308924123</c:v>
                </c:pt>
                <c:pt idx="8">
                  <c:v>0.1253799872460494</c:v>
                </c:pt>
                <c:pt idx="9">
                  <c:v>0.11389868750648877</c:v>
                </c:pt>
                <c:pt idx="10">
                  <c:v>0.1041717488760827</c:v>
                </c:pt>
                <c:pt idx="11">
                  <c:v>9.586713706878125E-2</c:v>
                </c:pt>
                <c:pt idx="12">
                  <c:v>8.8723906042470976E-2</c:v>
                </c:pt>
                <c:pt idx="13">
                  <c:v>8.2536305242037158E-2</c:v>
                </c:pt>
                <c:pt idx="14">
                  <c:v>7.7141181271455236E-2</c:v>
                </c:pt>
                <c:pt idx="15">
                  <c:v>7.2408267439555765E-2</c:v>
                </c:pt>
                <c:pt idx="16">
                  <c:v>6.823278400079609E-2</c:v>
                </c:pt>
                <c:pt idx="17">
                  <c:v>6.4529815756765876E-2</c:v>
                </c:pt>
                <c:pt idx="18">
                  <c:v>6.1230033024553016E-2</c:v>
                </c:pt>
                <c:pt idx="19">
                  <c:v>5.8276421210123337E-2</c:v>
                </c:pt>
                <c:pt idx="20">
                  <c:v>5.5621767061041792E-2</c:v>
                </c:pt>
                <c:pt idx="21">
                  <c:v>5.322671405988412E-2</c:v>
                </c:pt>
                <c:pt idx="22">
                  <c:v>5.1058247835346106E-2</c:v>
                </c:pt>
                <c:pt idx="23">
                  <c:v>4.9088508308926838E-2</c:v>
                </c:pt>
                <c:pt idx="24">
                  <c:v>4.7293851655641428E-2</c:v>
                </c:pt>
                <c:pt idx="25">
                  <c:v>4.5654104520062723E-2</c:v>
                </c:pt>
                <c:pt idx="26">
                  <c:v>4.4151967177212828E-2</c:v>
                </c:pt>
                <c:pt idx="27">
                  <c:v>4.2772532850904404E-2</c:v>
                </c:pt>
                <c:pt idx="28">
                  <c:v>4.1502898211474952E-2</c:v>
                </c:pt>
                <c:pt idx="29">
                  <c:v>4.0331845902228741E-2</c:v>
                </c:pt>
                <c:pt idx="30">
                  <c:v>3.9249584318000276E-2</c:v>
                </c:pt>
                <c:pt idx="31">
                  <c:v>3.8247533162537622E-2</c:v>
                </c:pt>
                <c:pt idx="32">
                  <c:v>3.7318145821411158E-2</c:v>
                </c:pt>
                <c:pt idx="33">
                  <c:v>3.6454761506099713E-2</c:v>
                </c:pt>
                <c:pt idx="34">
                  <c:v>3.5651481600881288E-2</c:v>
                </c:pt>
                <c:pt idx="35">
                  <c:v>3.4903065786153979E-2</c:v>
                </c:pt>
                <c:pt idx="36">
                  <c:v>3.4204844400536435E-2</c:v>
                </c:pt>
                <c:pt idx="37">
                  <c:v>3.3552644199605693E-2</c:v>
                </c:pt>
                <c:pt idx="38">
                  <c:v>3.2942725216413456E-2</c:v>
                </c:pt>
                <c:pt idx="39">
                  <c:v>3.2371726861839929E-2</c:v>
                </c:pt>
                <c:pt idx="40">
                  <c:v>3.1836621747050375E-2</c:v>
                </c:pt>
                <c:pt idx="41">
                  <c:v>3.1334675985343445E-2</c:v>
                </c:pt>
                <c:pt idx="42">
                  <c:v>3.0863414951472688E-2</c:v>
                </c:pt>
                <c:pt idx="43">
                  <c:v>3.0420593654595544E-2</c:v>
                </c:pt>
                <c:pt idx="44">
                  <c:v>3.0004171025257344E-2</c:v>
                </c:pt>
                <c:pt idx="45">
                  <c:v>2.9612287534177238E-2</c:v>
                </c:pt>
                <c:pt idx="46">
                  <c:v>2.9243245656475951E-2</c:v>
                </c:pt>
                <c:pt idx="47">
                  <c:v>2.8895492773617023E-2</c:v>
                </c:pt>
                <c:pt idx="48">
                  <c:v>2.8567606170074322E-2</c:v>
                </c:pt>
                <c:pt idx="49">
                  <c:v>2.825827983523907E-2</c:v>
                </c:pt>
                <c:pt idx="50">
                  <c:v>2.796631282545076E-2</c:v>
                </c:pt>
                <c:pt idx="51">
                  <c:v>2.7690598977963443E-2</c:v>
                </c:pt>
                <c:pt idx="52">
                  <c:v>2.7430117799493007E-2</c:v>
                </c:pt>
                <c:pt idx="53">
                  <c:v>2.7183926377822163E-2</c:v>
                </c:pt>
                <c:pt idx="54">
                  <c:v>2.6951152186646309E-2</c:v>
                </c:pt>
                <c:pt idx="55">
                  <c:v>2.6730986672139988E-2</c:v>
                </c:pt>
                <c:pt idx="56">
                  <c:v>2.6522679525190988E-2</c:v>
                </c:pt>
                <c:pt idx="57">
                  <c:v>2.6325533556361465E-2</c:v>
                </c:pt>
                <c:pt idx="58">
                  <c:v>2.6138900101782957E-2</c:v>
                </c:pt>
                <c:pt idx="59">
                  <c:v>2.5962174897693813E-2</c:v>
                </c:pt>
                <c:pt idx="60">
                  <c:v>2.5794794369447177E-2</c:v>
                </c:pt>
                <c:pt idx="61">
                  <c:v>2.5636232287774958E-2</c:v>
                </c:pt>
                <c:pt idx="62">
                  <c:v>2.5485996751067334E-2</c:v>
                </c:pt>
                <c:pt idx="63">
                  <c:v>2.5343627457571308E-2</c:v>
                </c:pt>
                <c:pt idx="64">
                  <c:v>2.5208693235849258E-2</c:v>
                </c:pt>
                <c:pt idx="65">
                  <c:v>2.508078980567726E-2</c:v>
                </c:pt>
                <c:pt idx="66">
                  <c:v>2.4959537744888249E-2</c:v>
                </c:pt>
                <c:pt idx="67">
                  <c:v>2.4844580640555228E-2</c:v>
                </c:pt>
                <c:pt idx="68">
                  <c:v>2.4735583405422975E-2</c:v>
                </c:pt>
                <c:pt idx="69">
                  <c:v>2.4632230742690303E-2</c:v>
                </c:pt>
                <c:pt idx="70">
                  <c:v>2.4534225744160101E-2</c:v>
                </c:pt>
                <c:pt idx="71">
                  <c:v>2.4441288608452238E-2</c:v>
                </c:pt>
                <c:pt idx="72">
                  <c:v>2.4353155467445087E-2</c:v>
                </c:pt>
                <c:pt idx="73">
                  <c:v>2.426957731040431E-2</c:v>
                </c:pt>
                <c:pt idx="74">
                  <c:v>2.4190318996395073E-2</c:v>
                </c:pt>
                <c:pt idx="75">
                  <c:v>2.4115158346577115E-2</c:v>
                </c:pt>
                <c:pt idx="76">
                  <c:v>2.4043885308868269E-2</c:v>
                </c:pt>
                <c:pt idx="77">
                  <c:v>2.3976301188245307E-2</c:v>
                </c:pt>
                <c:pt idx="78">
                  <c:v>2.3912217936645989E-2</c:v>
                </c:pt>
                <c:pt idx="79">
                  <c:v>2.3851457497051913E-2</c:v>
                </c:pt>
                <c:pt idx="80">
                  <c:v>2.3793851196879719E-2</c:v>
                </c:pt>
                <c:pt idx="81">
                  <c:v>2.3739239186295322E-2</c:v>
                </c:pt>
                <c:pt idx="82">
                  <c:v>2.3687469917500231E-2</c:v>
                </c:pt>
                <c:pt idx="83">
                  <c:v>2.3638399661426685E-2</c:v>
                </c:pt>
                <c:pt idx="84">
                  <c:v>2.3591892058624626E-2</c:v>
                </c:pt>
                <c:pt idx="85">
                  <c:v>2.354781770143316E-2</c:v>
                </c:pt>
                <c:pt idx="86">
                  <c:v>2.3506053744807166E-2</c:v>
                </c:pt>
                <c:pt idx="87">
                  <c:v>2.3466483543417998E-2</c:v>
                </c:pt>
                <c:pt idx="88">
                  <c:v>2.3428996312871264E-2</c:v>
                </c:pt>
                <c:pt idx="89">
                  <c:v>2.3393486813084927E-2</c:v>
                </c:pt>
                <c:pt idx="90">
                  <c:v>2.3359855052052E-2</c:v>
                </c:pt>
                <c:pt idx="91">
                  <c:v>2.3328006008374626E-2</c:v>
                </c:pt>
                <c:pt idx="92">
                  <c:v>2.3297849371102821E-2</c:v>
                </c:pt>
                <c:pt idx="93">
                  <c:v>2.3269299295543611E-2</c:v>
                </c:pt>
                <c:pt idx="94">
                  <c:v>2.3242274173825503E-2</c:v>
                </c:pt>
                <c:pt idx="95">
                  <c:v>2.3216696419111123E-2</c:v>
                </c:pt>
                <c:pt idx="96">
                  <c:v>2.3192492262448447E-2</c:v>
                </c:pt>
                <c:pt idx="97">
                  <c:v>2.3169591561339152E-2</c:v>
                </c:pt>
                <c:pt idx="98">
                  <c:v>2.314792761918253E-2</c:v>
                </c:pt>
                <c:pt idx="99">
                  <c:v>2.3127437014825801E-2</c:v>
                </c:pt>
                <c:pt idx="100">
                  <c:v>2.3108059441517101E-2</c:v>
                </c:pt>
                <c:pt idx="101">
                  <c:v>2.3089737554617101E-2</c:v>
                </c:pt>
                <c:pt idx="102">
                  <c:v>2.3072416827478803E-2</c:v>
                </c:pt>
                <c:pt idx="103">
                  <c:v>2.3056045414954457E-2</c:v>
                </c:pt>
                <c:pt idx="104">
                  <c:v>2.3040574024032576E-2</c:v>
                </c:pt>
                <c:pt idx="105">
                  <c:v>2.3025955791148783E-2</c:v>
                </c:pt>
                <c:pt idx="106">
                  <c:v>2.301214616575066E-2</c:v>
                </c:pt>
                <c:pt idx="107">
                  <c:v>2.2999102799730293E-2</c:v>
                </c:pt>
                <c:pt idx="108">
                  <c:v>2.2986785442368533E-2</c:v>
                </c:pt>
                <c:pt idx="109">
                  <c:v>2.297515584046254E-2</c:v>
                </c:pt>
                <c:pt idx="110">
                  <c:v>2.2964177643333451E-2</c:v>
                </c:pt>
                <c:pt idx="111">
                  <c:v>2.2953816312433772E-2</c:v>
                </c:pt>
                <c:pt idx="112">
                  <c:v>2.294403903529502E-2</c:v>
                </c:pt>
                <c:pt idx="113">
                  <c:v>2.2934814643575135E-2</c:v>
                </c:pt>
                <c:pt idx="114">
                  <c:v>2.2926113534982504E-2</c:v>
                </c:pt>
                <c:pt idx="115">
                  <c:v>2.2917907598869209E-2</c:v>
                </c:pt>
                <c:pt idx="116">
                  <c:v>2.2910170145300661E-2</c:v>
                </c:pt>
                <c:pt idx="117">
                  <c:v>2.290287583742176E-2</c:v>
                </c:pt>
                <c:pt idx="118">
                  <c:v>2.2896000626952014E-2</c:v>
                </c:pt>
                <c:pt idx="119">
                  <c:v>2.2889521692652758E-2</c:v>
                </c:pt>
                <c:pt idx="120">
                  <c:v>2.2883417381620003E-2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2F40-44E6-B549-B8C107A58D30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Noctua F12'!$N$131:$N$251</c:f>
              <c:numCache>
                <c:formatCode>0.0000</c:formatCode>
                <c:ptCount val="121"/>
                <c:pt idx="0">
                  <c:v>0.30766396091682413</c:v>
                </c:pt>
                <c:pt idx="1">
                  <c:v>0.28315116563905812</c:v>
                </c:pt>
                <c:pt idx="2">
                  <c:v>0.25086790679231269</c:v>
                </c:pt>
                <c:pt idx="3">
                  <c:v>0.22039525995401926</c:v>
                </c:pt>
                <c:pt idx="4">
                  <c:v>0.1938502926055462</c:v>
                </c:pt>
                <c:pt idx="5">
                  <c:v>0.1713951430992823</c:v>
                </c:pt>
                <c:pt idx="6">
                  <c:v>0.15257940302967529</c:v>
                </c:pt>
                <c:pt idx="7">
                  <c:v>0.13682080601280919</c:v>
                </c:pt>
                <c:pt idx="8">
                  <c:v>0.12357206023763492</c:v>
                </c:pt>
                <c:pt idx="9">
                  <c:v>0.11236820351082537</c:v>
                </c:pt>
                <c:pt idx="10">
                  <c:v>0.10283015313065288</c:v>
                </c:pt>
                <c:pt idx="11">
                  <c:v>9.4654062235494191E-2</c:v>
                </c:pt>
                <c:pt idx="12">
                  <c:v>8.7597734724991119E-2</c:v>
                </c:pt>
                <c:pt idx="13">
                  <c:v>8.1468041284970025E-2</c:v>
                </c:pt>
                <c:pt idx="14">
                  <c:v>7.6110428086435339E-2</c:v>
                </c:pt>
                <c:pt idx="15">
                  <c:v>7.1400557406468043E-2</c:v>
                </c:pt>
                <c:pt idx="16">
                  <c:v>6.7237783081688693E-2</c:v>
                </c:pt>
                <c:pt idx="17">
                  <c:v>6.3540101726251588E-2</c:v>
                </c:pt>
                <c:pt idx="18">
                  <c:v>6.0240254267933724E-2</c:v>
                </c:pt>
                <c:pt idx="19">
                  <c:v>5.7282711107041112E-2</c:v>
                </c:pt>
                <c:pt idx="20">
                  <c:v>5.4621332066073856E-2</c:v>
                </c:pt>
                <c:pt idx="21">
                  <c:v>5.2217541177158634E-2</c:v>
                </c:pt>
                <c:pt idx="22">
                  <c:v>5.0038895049655217E-2</c:v>
                </c:pt>
                <c:pt idx="23">
                  <c:v>4.8057953243182391E-2</c:v>
                </c:pt>
                <c:pt idx="24">
                  <c:v>4.6251381486200907E-2</c:v>
                </c:pt>
                <c:pt idx="25">
                  <c:v>4.4599235385761021E-2</c:v>
                </c:pt>
                <c:pt idx="26">
                  <c:v>4.3084384845683575E-2</c:v>
                </c:pt>
                <c:pt idx="27">
                  <c:v>4.16920488221066E-2</c:v>
                </c:pt>
                <c:pt idx="28">
                  <c:v>4.040941710990003E-2</c:v>
                </c:pt>
                <c:pt idx="29">
                  <c:v>3.9225341176552742E-2</c:v>
                </c:pt>
                <c:pt idx="30">
                  <c:v>3.8130080089394884E-2</c:v>
                </c:pt>
                <c:pt idx="31">
                  <c:v>3.7115090647242464E-2</c:v>
                </c:pt>
                <c:pt idx="32">
                  <c:v>3.6172853171725652E-2</c:v>
                </c:pt>
                <c:pt idx="33">
                  <c:v>3.529672621599525E-2</c:v>
                </c:pt>
                <c:pt idx="34">
                  <c:v>3.4480824841944098E-2</c:v>
                </c:pt>
                <c:pt idx="35">
                  <c:v>3.3719918200164165E-2</c:v>
                </c:pt>
                <c:pt idx="36">
                  <c:v>3.3009342993217269E-2</c:v>
                </c:pt>
                <c:pt idx="37">
                  <c:v>3.2344930067631179E-2</c:v>
                </c:pt>
                <c:pt idx="38">
                  <c:v>3.1722941904955573E-2</c:v>
                </c:pt>
                <c:pt idx="39">
                  <c:v>3.1140019198731966E-2</c:v>
                </c:pt>
                <c:pt idx="40">
                  <c:v>3.0593135036340122E-2</c:v>
                </c:pt>
                <c:pt idx="41">
                  <c:v>3.0079555470732496E-2</c:v>
                </c:pt>
                <c:pt idx="42">
                  <c:v>2.959680548116761E-2</c:v>
                </c:pt>
                <c:pt idx="43">
                  <c:v>2.9142639495110343E-2</c:v>
                </c:pt>
                <c:pt idx="44">
                  <c:v>2.871501578394382E-2</c:v>
                </c:pt>
                <c:pt idx="45">
                  <c:v>2.8312074159641321E-2</c:v>
                </c:pt>
                <c:pt idx="46">
                  <c:v>2.793211649325077E-2</c:v>
                </c:pt>
                <c:pt idx="47">
                  <c:v>2.7573589653023488E-2</c:v>
                </c:pt>
                <c:pt idx="48">
                  <c:v>2.7235070523495514E-2</c:v>
                </c:pt>
                <c:pt idx="49">
                  <c:v>2.6915252819360119E-2</c:v>
                </c:pt>
                <c:pt idx="50">
                  <c:v>2.6612935451593784E-2</c:v>
                </c:pt>
                <c:pt idx="51">
                  <c:v>2.6327012239648357E-2</c:v>
                </c:pt>
                <c:pt idx="52">
                  <c:v>2.6056462793910266E-2</c:v>
                </c:pt>
                <c:pt idx="53">
                  <c:v>2.5800344418111406E-2</c:v>
                </c:pt>
                <c:pt idx="54">
                  <c:v>2.5557784902814039E-2</c:v>
                </c:pt>
                <c:pt idx="55">
                  <c:v>2.5327976099178629E-2</c:v>
                </c:pt>
                <c:pt idx="56">
                  <c:v>2.5110168177526402E-2</c:v>
                </c:pt>
                <c:pt idx="57">
                  <c:v>2.4903664488193405E-2</c:v>
                </c:pt>
                <c:pt idx="58">
                  <c:v>2.4707816953219486E-2</c:v>
                </c:pt>
                <c:pt idx="59">
                  <c:v>2.4522021926838687E-2</c:v>
                </c:pt>
                <c:pt idx="60">
                  <c:v>2.4345716470795437E-2</c:v>
                </c:pt>
                <c:pt idx="61">
                  <c:v>2.4178374997419639E-2</c:v>
                </c:pt>
                <c:pt idx="62">
                  <c:v>2.4019506239329896E-2</c:v>
                </c:pt>
                <c:pt idx="63">
                  <c:v>2.3868650509747232E-2</c:v>
                </c:pt>
                <c:pt idx="64">
                  <c:v>2.3725377221816488E-2</c:v>
                </c:pt>
                <c:pt idx="65">
                  <c:v>2.3589282639151658E-2</c:v>
                </c:pt>
                <c:pt idx="66">
                  <c:v>2.3459987833132277E-2</c:v>
                </c:pt>
                <c:pt idx="67">
                  <c:v>2.3337136825356677E-2</c:v>
                </c:pt>
                <c:pt idx="68">
                  <c:v>2.3220394896161234E-2</c:v>
                </c:pt>
                <c:pt idx="69">
                  <c:v>2.310944704230149E-2</c:v>
                </c:pt>
                <c:pt idx="70">
                  <c:v>2.3003996568800013E-2</c:v>
                </c:pt>
                <c:pt idx="71">
                  <c:v>2.2903763801639127E-2</c:v>
                </c:pt>
                <c:pt idx="72">
                  <c:v>2.2808484909443764E-2</c:v>
                </c:pt>
                <c:pt idx="73">
                  <c:v>2.2717910823589031E-2</c:v>
                </c:pt>
                <c:pt idx="74">
                  <c:v>2.2631806247303231E-2</c:v>
                </c:pt>
                <c:pt idx="75">
                  <c:v>2.2549948745337268E-2</c:v>
                </c:pt>
                <c:pt idx="76">
                  <c:v>2.2472127906657029E-2</c:v>
                </c:pt>
                <c:pt idx="77">
                  <c:v>2.2398144573397102E-2</c:v>
                </c:pt>
                <c:pt idx="78">
                  <c:v>2.2327810130008095E-2</c:v>
                </c:pt>
                <c:pt idx="79">
                  <c:v>2.226094584714532E-2</c:v>
                </c:pt>
                <c:pt idx="80">
                  <c:v>2.2197382275393904E-2</c:v>
                </c:pt>
                <c:pt idx="81">
                  <c:v>2.2136958684412168E-2</c:v>
                </c:pt>
                <c:pt idx="82">
                  <c:v>2.2079522543509658E-2</c:v>
                </c:pt>
                <c:pt idx="83">
                  <c:v>2.2024929040063663E-2</c:v>
                </c:pt>
                <c:pt idx="84">
                  <c:v>2.1973040632524549E-2</c:v>
                </c:pt>
                <c:pt idx="85">
                  <c:v>2.1923726635070417E-2</c:v>
                </c:pt>
                <c:pt idx="86">
                  <c:v>2.1876862831249518E-2</c:v>
                </c:pt>
                <c:pt idx="87">
                  <c:v>2.1832331114198175E-2</c:v>
                </c:pt>
                <c:pt idx="88">
                  <c:v>2.1790019151246051E-2</c:v>
                </c:pt>
                <c:pt idx="89">
                  <c:v>2.1749820070922077E-2</c:v>
                </c:pt>
                <c:pt idx="90">
                  <c:v>2.171163217055571E-2</c:v>
                </c:pt>
                <c:pt idx="91">
                  <c:v>2.1675358642831759E-2</c:v>
                </c:pt>
                <c:pt idx="92">
                  <c:v>2.164090731980443E-2</c:v>
                </c:pt>
                <c:pt idx="93">
                  <c:v>2.1608190433009634E-2</c:v>
                </c:pt>
                <c:pt idx="94">
                  <c:v>2.1577124388434704E-2</c:v>
                </c:pt>
                <c:pt idx="95">
                  <c:v>2.1547629555213978E-2</c:v>
                </c:pt>
                <c:pt idx="96">
                  <c:v>2.1519630067017077E-2</c:v>
                </c:pt>
                <c:pt idx="97">
                  <c:v>2.149305363518619E-2</c:v>
                </c:pt>
                <c:pt idx="98">
                  <c:v>2.1467831372759771E-2</c:v>
                </c:pt>
                <c:pt idx="99">
                  <c:v>2.1443897628593545E-2</c:v>
                </c:pt>
                <c:pt idx="100">
                  <c:v>2.1421189830856648E-2</c:v>
                </c:pt>
                <c:pt idx="101">
                  <c:v>2.1399648339241319E-2</c:v>
                </c:pt>
                <c:pt idx="102">
                  <c:v>2.1379216305279787E-2</c:v>
                </c:pt>
                <c:pt idx="103">
                  <c:v>2.1359839540212339E-2</c:v>
                </c:pt>
                <c:pt idx="104">
                  <c:v>2.1341466389896022E-2</c:v>
                </c:pt>
                <c:pt idx="105">
                  <c:v>2.1324047616285365E-2</c:v>
                </c:pt>
                <c:pt idx="106">
                  <c:v>2.1307536285054159E-2</c:v>
                </c:pt>
                <c:pt idx="107">
                  <c:v>2.1291887658961998E-2</c:v>
                </c:pt>
                <c:pt idx="108">
                  <c:v>2.1277059096600964E-2</c:v>
                </c:pt>
                <c:pt idx="109">
                  <c:v>2.1263009956186216E-2</c:v>
                </c:pt>
                <c:pt idx="110">
                  <c:v>2.1249701504080919E-2</c:v>
                </c:pt>
                <c:pt idx="111">
                  <c:v>2.1237096827769527E-2</c:v>
                </c:pt>
                <c:pt idx="112">
                  <c:v>2.1225160753015525E-2</c:v>
                </c:pt>
                <c:pt idx="113">
                  <c:v>2.1213859764959615E-2</c:v>
                </c:pt>
                <c:pt idx="114">
                  <c:v>2.1203161932932528E-2</c:v>
                </c:pt>
                <c:pt idx="115">
                  <c:v>2.1193036838773511E-2</c:v>
                </c:pt>
                <c:pt idx="116">
                  <c:v>2.1183455508460531E-2</c:v>
                </c:pt>
                <c:pt idx="117">
                  <c:v>2.1174390346872379E-2</c:v>
                </c:pt>
                <c:pt idx="118">
                  <c:v>2.116581507551548E-2</c:v>
                </c:pt>
                <c:pt idx="119">
                  <c:v>2.1157704673060031E-2</c:v>
                </c:pt>
                <c:pt idx="120">
                  <c:v>2.1150035318540594E-2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F40-44E6-B549-B8C107A58D3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6059376"/>
        <c:axId val="6397407"/>
      </c:scatterChart>
      <c:valAx>
        <c:axId val="2096059376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97407"/>
        <c:crosses val="autoZero"/>
        <c:crossBetween val="midCat"/>
        <c:majorUnit val="50"/>
      </c:valAx>
      <c:valAx>
        <c:axId val="6397407"/>
        <c:scaling>
          <c:orientation val="minMax"/>
          <c:max val="0.5500000000000000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9605937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3.9096293330737324E-2"/>
          <c:y val="6.0878120978985921E-2"/>
          <c:w val="0.8939245627385114"/>
          <c:h val="0.86623997282834864"/>
        </c:manualLayout>
      </c:layout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'Typ2 Noctua F12'!$B$121:$B$251</c:f>
              <c:numCache>
                <c:formatCode>0</c:formatCode>
                <c:ptCount val="131"/>
                <c:pt idx="0">
                  <c:v>37.170268504700971</c:v>
                </c:pt>
                <c:pt idx="1">
                  <c:v>37.674203730100032</c:v>
                </c:pt>
                <c:pt idx="2">
                  <c:v>38.367339447797121</c:v>
                </c:pt>
                <c:pt idx="3">
                  <c:v>39.155137408949827</c:v>
                </c:pt>
                <c:pt idx="4">
                  <c:v>40.010835595923879</c:v>
                </c:pt>
                <c:pt idx="5">
                  <c:v>40.920300887770736</c:v>
                </c:pt>
                <c:pt idx="6">
                  <c:v>41.874555189770319</c:v>
                </c:pt>
                <c:pt idx="7">
                  <c:v>42.867296791811782</c:v>
                </c:pt>
                <c:pt idx="8">
                  <c:v>43.893812408819315</c:v>
                </c:pt>
                <c:pt idx="9">
                  <c:v>44.95041724399772</c:v>
                </c:pt>
                <c:pt idx="10">
                  <c:v>46.034134824021351</c:v>
                </c:pt>
                <c:pt idx="11">
                  <c:v>57.957634490449266</c:v>
                </c:pt>
                <c:pt idx="12">
                  <c:v>71.140955408643663</c:v>
                </c:pt>
                <c:pt idx="13">
                  <c:v>85.028209825600868</c:v>
                </c:pt>
                <c:pt idx="14">
                  <c:v>99.309067944431888</c:v>
                </c:pt>
                <c:pt idx="15">
                  <c:v>113.77923872999384</c:v>
                </c:pt>
                <c:pt idx="16">
                  <c:v>128.29285680984373</c:v>
                </c:pt>
                <c:pt idx="17">
                  <c:v>142.74090212982793</c:v>
                </c:pt>
                <c:pt idx="18">
                  <c:v>157.03968318679784</c:v>
                </c:pt>
                <c:pt idx="19">
                  <c:v>171.1239794315145</c:v>
                </c:pt>
                <c:pt idx="20">
                  <c:v>184.94261980605864</c:v>
                </c:pt>
                <c:pt idx="21">
                  <c:v>198.45545373389609</c:v>
                </c:pt>
                <c:pt idx="22">
                  <c:v>211.63117470504443</c:v>
                </c:pt>
                <c:pt idx="23">
                  <c:v>224.44569554038105</c:v>
                </c:pt>
                <c:pt idx="24">
                  <c:v>236.88089727422653</c:v>
                </c:pt>
                <c:pt idx="25">
                  <c:v>248.92364098090636</c:v>
                </c:pt>
                <c:pt idx="26">
                  <c:v>260.56497084832188</c:v>
                </c:pt>
                <c:pt idx="27">
                  <c:v>271.79946037263886</c:v>
                </c:pt>
                <c:pt idx="28">
                  <c:v>282.62466835391774</c:v>
                </c:pt>
                <c:pt idx="29">
                  <c:v>293.04068098281186</c:v>
                </c:pt>
                <c:pt idx="30">
                  <c:v>303.04972272862778</c:v>
                </c:pt>
                <c:pt idx="31">
                  <c:v>312.65582313887381</c:v>
                </c:pt>
                <c:pt idx="32">
                  <c:v>321.86452974548058</c:v>
                </c:pt>
                <c:pt idx="33">
                  <c:v>330.68265948131187</c:v>
                </c:pt>
                <c:pt idx="34">
                  <c:v>339.11808262169427</c:v>
                </c:pt>
                <c:pt idx="35">
                  <c:v>347.17953446172788</c:v>
                </c:pt>
                <c:pt idx="36">
                  <c:v>354.87645084251113</c:v>
                </c:pt>
                <c:pt idx="37">
                  <c:v>362.21882433063928</c:v>
                </c:pt>
                <c:pt idx="38">
                  <c:v>369.21707839236751</c:v>
                </c:pt>
                <c:pt idx="39">
                  <c:v>375.88195732672381</c:v>
                </c:pt>
                <c:pt idx="40">
                  <c:v>382.22443005911316</c:v>
                </c:pt>
                <c:pt idx="41">
                  <c:v>388.2556061691505</c:v>
                </c:pt>
                <c:pt idx="42">
                  <c:v>393.98666274868509</c:v>
                </c:pt>
                <c:pt idx="43">
                  <c:v>399.4287808693262</c:v>
                </c:pt>
                <c:pt idx="44">
                  <c:v>404.59309059162854</c:v>
                </c:pt>
                <c:pt idx="45">
                  <c:v>409.49062357670084</c:v>
                </c:pt>
                <c:pt idx="46">
                  <c:v>414.1322724701979</c:v>
                </c:pt>
                <c:pt idx="47">
                  <c:v>418.52875632212397</c:v>
                </c:pt>
                <c:pt idx="48">
                  <c:v>422.69059138649925</c:v>
                </c:pt>
                <c:pt idx="49">
                  <c:v>426.62806671498345</c:v>
                </c:pt>
                <c:pt idx="50">
                  <c:v>430.35122401977236</c:v>
                </c:pt>
                <c:pt idx="51">
                  <c:v>433.8698413349203</c:v>
                </c:pt>
                <c:pt idx="52">
                  <c:v>437.19342005283568</c:v>
                </c:pt>
                <c:pt idx="53">
                  <c:v>440.33117495495929</c:v>
                </c:pt>
                <c:pt idx="54">
                  <c:v>443.29202689332021</c:v>
                </c:pt>
                <c:pt idx="55">
                  <c:v>446.08459781341105</c:v>
                </c:pt>
                <c:pt idx="56">
                  <c:v>448.71720783911132</c:v>
                </c:pt>
                <c:pt idx="57">
                  <c:v>451.19787416767247</c:v>
                </c:pt>
                <c:pt idx="58">
                  <c:v>453.53431154740389</c:v>
                </c:pt>
                <c:pt idx="59">
                  <c:v>455.73393413297379</c:v>
                </c:pt>
                <c:pt idx="60">
                  <c:v>457.80385853342068</c:v>
                </c:pt>
                <c:pt idx="61">
                  <c:v>459.75090788628916</c:v>
                </c:pt>
                <c:pt idx="62">
                  <c:v>461.58161680793177</c:v>
                </c:pt>
                <c:pt idx="63">
                  <c:v>463.30223708515211</c:v>
                </c:pt>
                <c:pt idx="64">
                  <c:v>464.9187439871211</c:v>
                </c:pt>
                <c:pt idx="65">
                  <c:v>466.43684308902311</c:v>
                </c:pt>
                <c:pt idx="66">
                  <c:v>467.86197751029482</c:v>
                </c:pt>
                <c:pt idx="67">
                  <c:v>469.19933548069685</c:v>
                </c:pt>
                <c:pt idx="68">
                  <c:v>470.45385815691401</c:v>
                </c:pt>
                <c:pt idx="69">
                  <c:v>471.63024762097842</c:v>
                </c:pt>
                <c:pt idx="70">
                  <c:v>472.73297499963428</c:v>
                </c:pt>
                <c:pt idx="71">
                  <c:v>473.76628865087883</c:v>
                </c:pt>
                <c:pt idx="72">
                  <c:v>474.7342223703763</c:v>
                </c:pt>
                <c:pt idx="73">
                  <c:v>475.64060357630746</c:v>
                </c:pt>
                <c:pt idx="74">
                  <c:v>476.48906143653915</c:v>
                </c:pt>
                <c:pt idx="75">
                  <c:v>477.28303490681742</c:v>
                </c:pt>
                <c:pt idx="76">
                  <c:v>478.02578065304368</c:v>
                </c:pt>
                <c:pt idx="77">
                  <c:v>478.72038083463792</c:v>
                </c:pt>
                <c:pt idx="78">
                  <c:v>479.36975072953754</c:v>
                </c:pt>
                <c:pt idx="79">
                  <c:v>479.97664618458271</c:v>
                </c:pt>
                <c:pt idx="80">
                  <c:v>480.54367087791098</c:v>
                </c:pt>
                <c:pt idx="81">
                  <c:v>481.0732833825586</c:v>
                </c:pt>
                <c:pt idx="82">
                  <c:v>481.56780402277229</c:v>
                </c:pt>
                <c:pt idx="83">
                  <c:v>482.02942151658988</c:v>
                </c:pt>
                <c:pt idx="84">
                  <c:v>482.46019940007722</c:v>
                </c:pt>
                <c:pt idx="85">
                  <c:v>482.86208223022942</c:v>
                </c:pt>
                <c:pt idx="86">
                  <c:v>483.23690156497833</c:v>
                </c:pt>
                <c:pt idx="87">
                  <c:v>483.58638172000695</c:v>
                </c:pt>
                <c:pt idx="88">
                  <c:v>483.91214530317581</c:v>
                </c:pt>
                <c:pt idx="89">
                  <c:v>484.21571852832716</c:v>
                </c:pt>
                <c:pt idx="90">
                  <c:v>484.4985363110664</c:v>
                </c:pt>
                <c:pt idx="91">
                  <c:v>484.76194714983359</c:v>
                </c:pt>
                <c:pt idx="92">
                  <c:v>485.00721779618925</c:v>
                </c:pt>
                <c:pt idx="93">
                  <c:v>485.23553771875146</c:v>
                </c:pt>
                <c:pt idx="94">
                  <c:v>485.44802336565181</c:v>
                </c:pt>
                <c:pt idx="95">
                  <c:v>485.64572223072565</c:v>
                </c:pt>
                <c:pt idx="96">
                  <c:v>485.82961672893708</c:v>
                </c:pt>
                <c:pt idx="97">
                  <c:v>486.000627886757</c:v>
                </c:pt>
                <c:pt idx="98">
                  <c:v>486.15961885337845</c:v>
                </c:pt>
                <c:pt idx="99">
                  <c:v>486.30739823876741</c:v>
                </c:pt>
                <c:pt idx="100">
                  <c:v>486.44472328462172</c:v>
                </c:pt>
                <c:pt idx="101">
                  <c:v>486.57230287434248</c:v>
                </c:pt>
                <c:pt idx="102">
                  <c:v>486.69080038812251</c:v>
                </c:pt>
                <c:pt idx="103">
                  <c:v>486.80083640922794</c:v>
                </c:pt>
                <c:pt idx="104">
                  <c:v>486.90299128749308</c:v>
                </c:pt>
                <c:pt idx="105">
                  <c:v>486.99780756597102</c:v>
                </c:pt>
                <c:pt idx="106">
                  <c:v>487.08579227658703</c:v>
                </c:pt>
                <c:pt idx="107">
                  <c:v>487.16741911052861</c:v>
                </c:pt>
                <c:pt idx="108">
                  <c:v>487.24313046898067</c:v>
                </c:pt>
                <c:pt idx="109">
                  <c:v>487.31333939967652</c:v>
                </c:pt>
                <c:pt idx="110">
                  <c:v>487.37843142458922</c:v>
                </c:pt>
                <c:pt idx="111">
                  <c:v>487.43876626393507</c:v>
                </c:pt>
                <c:pt idx="112">
                  <c:v>487.49467946149974</c:v>
                </c:pt>
                <c:pt idx="113">
                  <c:v>487.54648391613716</c:v>
                </c:pt>
                <c:pt idx="114">
                  <c:v>487.59447132412214</c:v>
                </c:pt>
                <c:pt idx="115">
                  <c:v>487.63891353687239</c:v>
                </c:pt>
                <c:pt idx="116">
                  <c:v>487.68006383838542</c:v>
                </c:pt>
                <c:pt idx="117">
                  <c:v>487.71815814656975</c:v>
                </c:pt>
                <c:pt idx="118">
                  <c:v>487.7534161424806</c:v>
                </c:pt>
                <c:pt idx="119">
                  <c:v>487.78604233130682</c:v>
                </c:pt>
                <c:pt idx="120">
                  <c:v>487.81622703879253</c:v>
                </c:pt>
                <c:pt idx="121">
                  <c:v>487.84414734661641</c:v>
                </c:pt>
                <c:pt idx="122">
                  <c:v>487.86996797009562</c:v>
                </c:pt>
                <c:pt idx="123">
                  <c:v>487.89384208142752</c:v>
                </c:pt>
                <c:pt idx="124">
                  <c:v>487.91591208153437</c:v>
                </c:pt>
                <c:pt idx="125">
                  <c:v>487.93631032342961</c:v>
                </c:pt>
                <c:pt idx="126">
                  <c:v>487.95515978988453</c:v>
                </c:pt>
                <c:pt idx="127">
                  <c:v>487.97257472803869</c:v>
                </c:pt>
                <c:pt idx="128">
                  <c:v>487.98866124346392</c:v>
                </c:pt>
                <c:pt idx="129">
                  <c:v>488.00351785606637</c:v>
                </c:pt>
                <c:pt idx="130">
                  <c:v>488.01723602008826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E0A1-4105-B020-9C9936136A65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Noctua F12'!$E$126:$E$251</c:f>
              <c:numCache>
                <c:formatCode>0</c:formatCode>
                <c:ptCount val="126"/>
                <c:pt idx="0">
                  <c:v>49.246575782105992</c:v>
                </c:pt>
                <c:pt idx="1">
                  <c:v>49.59366840624989</c:v>
                </c:pt>
                <c:pt idx="2">
                  <c:v>50.111967530947936</c:v>
                </c:pt>
                <c:pt idx="3">
                  <c:v>50.722957574828342</c:v>
                </c:pt>
                <c:pt idx="4">
                  <c:v>51.402873069084876</c:v>
                </c:pt>
                <c:pt idx="5">
                  <c:v>52.138846627399175</c:v>
                </c:pt>
                <c:pt idx="6">
                  <c:v>61.467003197336567</c:v>
                </c:pt>
                <c:pt idx="7">
                  <c:v>72.986950767183316</c:v>
                </c:pt>
                <c:pt idx="8">
                  <c:v>85.846507473698466</c:v>
                </c:pt>
                <c:pt idx="9">
                  <c:v>99.628144541120264</c:v>
                </c:pt>
                <c:pt idx="10">
                  <c:v>114.06589602407496</c:v>
                </c:pt>
                <c:pt idx="11">
                  <c:v>128.96946626395822</c:v>
                </c:pt>
                <c:pt idx="12">
                  <c:v>144.19355021424883</c:v>
                </c:pt>
                <c:pt idx="13">
                  <c:v>159.62263570215941</c:v>
                </c:pt>
                <c:pt idx="14">
                  <c:v>175.16244645845524</c:v>
                </c:pt>
                <c:pt idx="15">
                  <c:v>190.73466998352376</c:v>
                </c:pt>
                <c:pt idx="16">
                  <c:v>206.27348154076162</c:v>
                </c:pt>
                <c:pt idx="17">
                  <c:v>221.72312689828016</c:v>
                </c:pt>
                <c:pt idx="18">
                  <c:v>237.03616702932578</c:v>
                </c:pt>
                <c:pt idx="19">
                  <c:v>252.17215694048258</c:v>
                </c:pt>
                <c:pt idx="20">
                  <c:v>267.0966207754384</c:v>
                </c:pt>
                <c:pt idx="21">
                  <c:v>281.78023609451986</c:v>
                </c:pt>
                <c:pt idx="22">
                  <c:v>296.19817025236193</c:v>
                </c:pt>
                <c:pt idx="23">
                  <c:v>310.329530282093</c:v>
                </c:pt>
                <c:pt idx="24">
                  <c:v>324.15689947414364</c:v>
                </c:pt>
                <c:pt idx="25">
                  <c:v>337.66594157003016</c:v>
                </c:pt>
                <c:pt idx="26">
                  <c:v>350.84505870029528</c:v>
                </c:pt>
                <c:pt idx="27">
                  <c:v>363.68509278585503</c:v>
                </c:pt>
                <c:pt idx="28">
                  <c:v>376.17906264727333</c:v>
                </c:pt>
                <c:pt idx="29">
                  <c:v>388.32193087547751</c:v>
                </c:pt>
                <c:pt idx="30">
                  <c:v>400.11039583481022</c:v>
                </c:pt>
                <c:pt idx="31">
                  <c:v>411.54270514325088</c:v>
                </c:pt>
                <c:pt idx="32">
                  <c:v>422.61848770459301</c:v>
                </c:pt>
                <c:pt idx="33">
                  <c:v>433.33860192149024</c:v>
                </c:pt>
                <c:pt idx="34">
                  <c:v>443.70499814395623</c:v>
                </c:pt>
                <c:pt idx="35">
                  <c:v>453.72059373855836</c:v>
                </c:pt>
                <c:pt idx="36">
                  <c:v>463.3891594231099</c:v>
                </c:pt>
                <c:pt idx="37">
                  <c:v>472.71521571752817</c:v>
                </c:pt>
                <c:pt idx="38">
                  <c:v>481.70393852635402</c:v>
                </c:pt>
                <c:pt idx="39">
                  <c:v>490.3610730016735</c:v>
                </c:pt>
                <c:pt idx="40">
                  <c:v>498.69285494389896</c:v>
                </c:pt>
                <c:pt idx="41">
                  <c:v>506.70593908735543</c:v>
                </c:pt>
                <c:pt idx="42">
                  <c:v>514.40733369196482</c:v>
                </c:pt>
                <c:pt idx="43">
                  <c:v>521.80434092459984</c:v>
                </c:pt>
                <c:pt idx="44">
                  <c:v>528.90450256634301</c:v>
                </c:pt>
                <c:pt idx="45">
                  <c:v>535.71555062675475</c:v>
                </c:pt>
                <c:pt idx="46">
                  <c:v>542.24536248485651</c:v>
                </c:pt>
                <c:pt idx="47">
                  <c:v>548.50192020994689</c:v>
                </c:pt>
                <c:pt idx="48">
                  <c:v>554.49327374460609</c:v>
                </c:pt>
                <c:pt idx="49">
                  <c:v>560.22750765793944</c:v>
                </c:pt>
                <c:pt idx="50">
                  <c:v>565.71271119991525</c:v>
                </c:pt>
                <c:pt idx="51">
                  <c:v>570.95695140801354</c:v>
                </c:pt>
                <c:pt idx="52">
                  <c:v>575.96824903568825</c:v>
                </c:pt>
                <c:pt idx="53">
                  <c:v>580.75455708869174</c:v>
                </c:pt>
                <c:pt idx="54">
                  <c:v>585.32374177035013</c:v>
                </c:pt>
                <c:pt idx="55">
                  <c:v>589.6835656506147</c:v>
                </c:pt>
                <c:pt idx="56">
                  <c:v>593.84167288633091</c:v>
                </c:pt>
                <c:pt idx="57">
                  <c:v>597.80557633180513</c:v>
                </c:pt>
                <c:pt idx="58">
                  <c:v>601.58264638950038</c:v>
                </c:pt>
                <c:pt idx="59">
                  <c:v>605.18010146068571</c:v>
                </c:pt>
                <c:pt idx="60">
                  <c:v>608.60499986516118</c:v>
                </c:pt>
                <c:pt idx="61">
                  <c:v>611.86423310785892</c:v>
                </c:pt>
                <c:pt idx="62">
                  <c:v>614.96452037822849</c:v>
                </c:pt>
                <c:pt idx="63">
                  <c:v>617.91240417592007</c:v>
                </c:pt>
                <c:pt idx="64">
                  <c:v>620.71424696340296</c:v>
                </c:pt>
                <c:pt idx="65">
                  <c:v>623.37622875285263</c:v>
                </c:pt>
                <c:pt idx="66">
                  <c:v>625.90434554093156</c:v>
                </c:pt>
                <c:pt idx="67">
                  <c:v>628.30440851100991</c:v>
                </c:pt>
                <c:pt idx="68">
                  <c:v>630.58204392794016</c:v>
                </c:pt>
                <c:pt idx="69">
                  <c:v>632.74269365574037</c:v>
                </c:pt>
                <c:pt idx="70">
                  <c:v>634.79161623348909</c:v>
                </c:pt>
                <c:pt idx="71">
                  <c:v>636.73388844936733</c:v>
                </c:pt>
                <c:pt idx="72">
                  <c:v>638.5744073571733</c:v>
                </c:pt>
                <c:pt idx="73">
                  <c:v>640.3178926837486</c:v>
                </c:pt>
                <c:pt idx="74">
                  <c:v>641.96888957962619</c:v>
                </c:pt>
                <c:pt idx="75">
                  <c:v>643.53177166886735</c:v>
                </c:pt>
                <c:pt idx="76">
                  <c:v>645.01074435746557</c:v>
                </c:pt>
                <c:pt idx="77">
                  <c:v>646.40984836293114</c:v>
                </c:pt>
                <c:pt idx="78">
                  <c:v>647.73296343067568</c:v>
                </c:pt>
                <c:pt idx="79">
                  <c:v>648.98381220566603</c:v>
                </c:pt>
                <c:pt idx="80">
                  <c:v>650.16596423046531</c:v>
                </c:pt>
                <c:pt idx="81">
                  <c:v>651.28284004327088</c:v>
                </c:pt>
                <c:pt idx="82">
                  <c:v>652.33771535189169</c:v>
                </c:pt>
                <c:pt idx="83">
                  <c:v>653.33372526178096</c:v>
                </c:pt>
                <c:pt idx="84">
                  <c:v>654.27386853827716</c:v>
                </c:pt>
                <c:pt idx="85">
                  <c:v>655.16101188510413</c:v>
                </c:pt>
                <c:pt idx="86">
                  <c:v>655.99789422294737</c:v>
                </c:pt>
                <c:pt idx="87">
                  <c:v>656.78713095357273</c:v>
                </c:pt>
                <c:pt idx="88">
                  <c:v>657.5312181964814</c:v>
                </c:pt>
                <c:pt idx="89">
                  <c:v>658.23253698651934</c:v>
                </c:pt>
                <c:pt idx="90">
                  <c:v>658.89335742217213</c:v>
                </c:pt>
                <c:pt idx="91">
                  <c:v>659.51584275549988</c:v>
                </c:pt>
                <c:pt idx="92">
                  <c:v>660.1020534157941</c:v>
                </c:pt>
                <c:pt idx="93">
                  <c:v>660.65395096007694</c:v>
                </c:pt>
                <c:pt idx="94">
                  <c:v>661.17340194452368</c:v>
                </c:pt>
                <c:pt idx="95">
                  <c:v>661.66218171177275</c:v>
                </c:pt>
                <c:pt idx="96">
                  <c:v>662.12197808989595</c:v>
                </c:pt>
                <c:pt idx="97">
                  <c:v>662.55439499954286</c:v>
                </c:pt>
                <c:pt idx="98">
                  <c:v>662.960955966455</c:v>
                </c:pt>
                <c:pt idx="99">
                  <c:v>663.34310753716181</c:v>
                </c:pt>
                <c:pt idx="100">
                  <c:v>663.70222259623313</c:v>
                </c:pt>
                <c:pt idx="101">
                  <c:v>664.03960358397774</c:v>
                </c:pt>
                <c:pt idx="102">
                  <c:v>664.35648561393464</c:v>
                </c:pt>
                <c:pt idx="103">
                  <c:v>664.65403948992753</c:v>
                </c:pt>
                <c:pt idx="104">
                  <c:v>664.93337462282079</c:v>
                </c:pt>
                <c:pt idx="105">
                  <c:v>665.19554184745732</c:v>
                </c:pt>
                <c:pt idx="106">
                  <c:v>665.4415361405546</c:v>
                </c:pt>
                <c:pt idx="107">
                  <c:v>665.67229924060155</c:v>
                </c:pt>
                <c:pt idx="108">
                  <c:v>665.88872217103415</c:v>
                </c:pt>
                <c:pt idx="109">
                  <c:v>666.09164766817184</c:v>
                </c:pt>
                <c:pt idx="110">
                  <c:v>666.28187251557756</c:v>
                </c:pt>
                <c:pt idx="111">
                  <c:v>666.46014978665573</c:v>
                </c:pt>
                <c:pt idx="112">
                  <c:v>666.62719099743845</c:v>
                </c:pt>
                <c:pt idx="113">
                  <c:v>666.78366817161532</c:v>
                </c:pt>
                <c:pt idx="114">
                  <c:v>666.9302158199614</c:v>
                </c:pt>
                <c:pt idx="115">
                  <c:v>667.06743283638605</c:v>
                </c:pt>
                <c:pt idx="116">
                  <c:v>667.19588431288867</c:v>
                </c:pt>
                <c:pt idx="117">
                  <c:v>667.31610327575004</c:v>
                </c:pt>
                <c:pt idx="118">
                  <c:v>667.42859234531909</c:v>
                </c:pt>
                <c:pt idx="119">
                  <c:v>667.53382532177682</c:v>
                </c:pt>
                <c:pt idx="120">
                  <c:v>667.63224869926535</c:v>
                </c:pt>
                <c:pt idx="121">
                  <c:v>667.72428311077101</c:v>
                </c:pt>
                <c:pt idx="122">
                  <c:v>667.81032470614218</c:v>
                </c:pt>
                <c:pt idx="123">
                  <c:v>667.89074646560471</c:v>
                </c:pt>
                <c:pt idx="124">
                  <c:v>667.96589945111316</c:v>
                </c:pt>
                <c:pt idx="125">
                  <c:v>668.03611399785132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E0A1-4105-B020-9C9936136A65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Noctua F12'!$H$128:$H$251</c:f>
              <c:numCache>
                <c:formatCode>0</c:formatCode>
                <c:ptCount val="124"/>
                <c:pt idx="0">
                  <c:v>56.538866660289955</c:v>
                </c:pt>
                <c:pt idx="1">
                  <c:v>56.817691587760578</c:v>
                </c:pt>
                <c:pt idx="2">
                  <c:v>57.253724059005549</c:v>
                </c:pt>
                <c:pt idx="3">
                  <c:v>57.778586167683216</c:v>
                </c:pt>
                <c:pt idx="4">
                  <c:v>65.580889606813003</c:v>
                </c:pt>
                <c:pt idx="5">
                  <c:v>76.027974443407288</c:v>
                </c:pt>
                <c:pt idx="6">
                  <c:v>88.099057277542215</c:v>
                </c:pt>
                <c:pt idx="7">
                  <c:v>101.33427856539845</c:v>
                </c:pt>
                <c:pt idx="8">
                  <c:v>115.44679662377735</c:v>
                </c:pt>
                <c:pt idx="9">
                  <c:v>130.23224778005567</c:v>
                </c:pt>
                <c:pt idx="10">
                  <c:v>145.53396859983661</c:v>
                </c:pt>
                <c:pt idx="11">
                  <c:v>161.22628796523168</c:v>
                </c:pt>
                <c:pt idx="12">
                  <c:v>177.20532835506424</c:v>
                </c:pt>
                <c:pt idx="13">
                  <c:v>193.3834420617361</c:v>
                </c:pt>
                <c:pt idx="14">
                  <c:v>209.68560245070091</c:v>
                </c:pt>
                <c:pt idx="15">
                  <c:v>226.04693194950823</c:v>
                </c:pt>
                <c:pt idx="16">
                  <c:v>242.41093210888016</c:v>
                </c:pt>
                <c:pt idx="17">
                  <c:v>258.72816880515097</c:v>
                </c:pt>
                <c:pt idx="18">
                  <c:v>274.95526453426078</c:v>
                </c:pt>
                <c:pt idx="19">
                  <c:v>291.05410501711134</c:v>
                </c:pt>
                <c:pt idx="20">
                  <c:v>306.99119977961885</c:v>
                </c:pt>
                <c:pt idx="21">
                  <c:v>322.73715621465709</c:v>
                </c:pt>
                <c:pt idx="22">
                  <c:v>338.26623920317792</c:v>
                </c:pt>
                <c:pt idx="23">
                  <c:v>353.55599657843129</c:v>
                </c:pt>
                <c:pt idx="24">
                  <c:v>368.58693621789092</c:v>
                </c:pt>
                <c:pt idx="25">
                  <c:v>383.34224432054214</c:v>
                </c:pt>
                <c:pt idx="26">
                  <c:v>397.80753706870104</c:v>
                </c:pt>
                <c:pt idx="27">
                  <c:v>411.97063975675383</c:v>
                </c:pt>
                <c:pt idx="28">
                  <c:v>425.82138883392366</c:v>
                </c:pt>
                <c:pt idx="29">
                  <c:v>439.35145331174442</c:v>
                </c:pt>
                <c:pt idx="30">
                  <c:v>452.55417273482283</c:v>
                </c:pt>
                <c:pt idx="31">
                  <c:v>465.42440947759547</c:v>
                </c:pt>
                <c:pt idx="32">
                  <c:v>477.95841356007958</c:v>
                </c:pt>
                <c:pt idx="33">
                  <c:v>490.15369850716542</c:v>
                </c:pt>
                <c:pt idx="34">
                  <c:v>502.00892703392941</c:v>
                </c:pt>
                <c:pt idx="35">
                  <c:v>513.5238055418672</c:v>
                </c:pt>
                <c:pt idx="36">
                  <c:v>524.69898657117096</c:v>
                </c:pt>
                <c:pt idx="37">
                  <c:v>535.53597848197433</c:v>
                </c:pt>
                <c:pt idx="38">
                  <c:v>546.03706174026945</c:v>
                </c:pt>
                <c:pt idx="39">
                  <c:v>556.20521126739573</c:v>
                </c:pt>
                <c:pt idx="40">
                  <c:v>566.04402437992849</c:v>
                </c:pt>
                <c:pt idx="41">
                  <c:v>575.55765390259285</c:v>
                </c:pt>
                <c:pt idx="42">
                  <c:v>584.75074608302248</c:v>
                </c:pt>
                <c:pt idx="43">
                  <c:v>593.62838297571523</c:v>
                </c:pt>
                <c:pt idx="44">
                  <c:v>602.1960289949111</c:v>
                </c:pt>
                <c:pt idx="45">
                  <c:v>593.62838297571523</c:v>
                </c:pt>
                <c:pt idx="46">
                  <c:v>618.42482420851059</c:v>
                </c:pt>
                <c:pt idx="47">
                  <c:v>626.09838607364577</c:v>
                </c:pt>
                <c:pt idx="48">
                  <c:v>633.48670063711529</c:v>
                </c:pt>
                <c:pt idx="49">
                  <c:v>640.5964704377925</c:v>
                </c:pt>
                <c:pt idx="50">
                  <c:v>647.4345334264915</c:v>
                </c:pt>
                <c:pt idx="51">
                  <c:v>654.00783217088792</c:v>
                </c:pt>
                <c:pt idx="52">
                  <c:v>660.32338555331785</c:v>
                </c:pt>
                <c:pt idx="53">
                  <c:v>666.38826281029424</c:v>
                </c:pt>
                <c:pt idx="54">
                  <c:v>672.20955977129995</c:v>
                </c:pt>
                <c:pt idx="55">
                  <c:v>677.79437716241773</c:v>
                </c:pt>
                <c:pt idx="56">
                  <c:v>683.14980084769968</c:v>
                </c:pt>
                <c:pt idx="57">
                  <c:v>688.28288388798399</c:v>
                </c:pt>
                <c:pt idx="58">
                  <c:v>693.20063030321796</c:v>
                </c:pt>
                <c:pt idx="59">
                  <c:v>697.90998043026957</c:v>
                </c:pt>
                <c:pt idx="60">
                  <c:v>702.41779777379224</c:v>
                </c:pt>
                <c:pt idx="61">
                  <c:v>706.73085725296278</c:v>
                </c:pt>
                <c:pt idx="62">
                  <c:v>710.85583475189276</c:v>
                </c:pt>
                <c:pt idx="63">
                  <c:v>714.79929788624509</c:v>
                </c:pt>
                <c:pt idx="64">
                  <c:v>718.56769790307476</c:v>
                </c:pt>
                <c:pt idx="65">
                  <c:v>722.16736263520602</c:v>
                </c:pt>
                <c:pt idx="66">
                  <c:v>725.60449043555047</c:v>
                </c:pt>
                <c:pt idx="67">
                  <c:v>728.88514502067767</c:v>
                </c:pt>
                <c:pt idx="68">
                  <c:v>732.01525115670211</c:v>
                </c:pt>
                <c:pt idx="69">
                  <c:v>735.00059112413498</c:v>
                </c:pt>
                <c:pt idx="70">
                  <c:v>737.84680190177062</c:v>
                </c:pt>
                <c:pt idx="71">
                  <c:v>740.55937301299082</c:v>
                </c:pt>
                <c:pt idx="72">
                  <c:v>743.14364498100895</c:v>
                </c:pt>
                <c:pt idx="73">
                  <c:v>745.60480834260215</c:v>
                </c:pt>
                <c:pt idx="74">
                  <c:v>747.94790317277955</c:v>
                </c:pt>
                <c:pt idx="75">
                  <c:v>750.17781907560482</c:v>
                </c:pt>
                <c:pt idx="76">
                  <c:v>752.29929559904792</c:v>
                </c:pt>
                <c:pt idx="77">
                  <c:v>754.31692303428281</c:v>
                </c:pt>
                <c:pt idx="78">
                  <c:v>756.23514356227656</c:v>
                </c:pt>
                <c:pt idx="79">
                  <c:v>758.05825271283516</c:v>
                </c:pt>
                <c:pt idx="80">
                  <c:v>759.79040110349752</c:v>
                </c:pt>
                <c:pt idx="81">
                  <c:v>761.43559642777188</c:v>
                </c:pt>
                <c:pt idx="82">
                  <c:v>762.99770566424002</c:v>
                </c:pt>
                <c:pt idx="83">
                  <c:v>764.48045747996593</c:v>
                </c:pt>
                <c:pt idx="84">
                  <c:v>765.88744480348259</c:v>
                </c:pt>
                <c:pt idx="85">
                  <c:v>767.22212754436202</c:v>
                </c:pt>
                <c:pt idx="86">
                  <c:v>768.48783543803938</c:v>
                </c:pt>
                <c:pt idx="87">
                  <c:v>769.68777099611145</c:v>
                </c:pt>
                <c:pt idx="88">
                  <c:v>770.8250125438351</c:v>
                </c:pt>
                <c:pt idx="89">
                  <c:v>771.90251732794752</c:v>
                </c:pt>
                <c:pt idx="90">
                  <c:v>772.92312467926683</c:v>
                </c:pt>
                <c:pt idx="91">
                  <c:v>773.88955921579134</c:v>
                </c:pt>
                <c:pt idx="92">
                  <c:v>774.80443407319831</c:v>
                </c:pt>
                <c:pt idx="93">
                  <c:v>775.67025415077501</c:v>
                </c:pt>
                <c:pt idx="94">
                  <c:v>776.48941936185633</c:v>
                </c:pt>
                <c:pt idx="95">
                  <c:v>777.26422787884565</c:v>
                </c:pt>
                <c:pt idx="96">
                  <c:v>777.99687936382577</c:v>
                </c:pt>
                <c:pt idx="97">
                  <c:v>778.68947817663798</c:v>
                </c:pt>
                <c:pt idx="98">
                  <c:v>779.34403655313122</c:v>
                </c:pt>
                <c:pt idx="99">
                  <c:v>779.96247774704898</c:v>
                </c:pt>
                <c:pt idx="100">
                  <c:v>780.54663912973672</c:v>
                </c:pt>
                <c:pt idx="101">
                  <c:v>781.09827524252205</c:v>
                </c:pt>
                <c:pt idx="102">
                  <c:v>781.61906079724395</c:v>
                </c:pt>
                <c:pt idx="103">
                  <c:v>782.11059362098422</c:v>
                </c:pt>
                <c:pt idx="104">
                  <c:v>782.5743975415927</c:v>
                </c:pt>
                <c:pt idx="105">
                  <c:v>783.01192521109897</c:v>
                </c:pt>
                <c:pt idx="106">
                  <c:v>783.42456086455843</c:v>
                </c:pt>
                <c:pt idx="107">
                  <c:v>783.81362301231309</c:v>
                </c:pt>
                <c:pt idx="108">
                  <c:v>784.18036706403564</c:v>
                </c:pt>
                <c:pt idx="109">
                  <c:v>784.52598788328714</c:v>
                </c:pt>
                <c:pt idx="110">
                  <c:v>784.85162227164915</c:v>
                </c:pt>
                <c:pt idx="111">
                  <c:v>785.15835138179591</c:v>
                </c:pt>
                <c:pt idx="112">
                  <c:v>785.44720305914529</c:v>
                </c:pt>
                <c:pt idx="113">
                  <c:v>785.71915411198222</c:v>
                </c:pt>
                <c:pt idx="114">
                  <c:v>785.97513251017278</c:v>
                </c:pt>
                <c:pt idx="115">
                  <c:v>786.21601951279649</c:v>
                </c:pt>
                <c:pt idx="116">
                  <c:v>786.44265172520841</c:v>
                </c:pt>
                <c:pt idx="117">
                  <c:v>786.65582308620844</c:v>
                </c:pt>
                <c:pt idx="118">
                  <c:v>786.85628678614512</c:v>
                </c:pt>
                <c:pt idx="119">
                  <c:v>787.04475711691293</c:v>
                </c:pt>
                <c:pt idx="120">
                  <c:v>787.22191125491565</c:v>
                </c:pt>
                <c:pt idx="121">
                  <c:v>787.38839097817538</c:v>
                </c:pt>
                <c:pt idx="122">
                  <c:v>787.54480431884838</c:v>
                </c:pt>
                <c:pt idx="123">
                  <c:v>787.69172715249147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E0A1-4105-B020-9C9936136A65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Noctua F12'!$K$131:$K$251</c:f>
              <c:numCache>
                <c:formatCode>0</c:formatCode>
                <c:ptCount val="121"/>
                <c:pt idx="0">
                  <c:v>61.447880082248048</c:v>
                </c:pt>
                <c:pt idx="1">
                  <c:v>67.315987118650582</c:v>
                </c:pt>
                <c:pt idx="2">
                  <c:v>76.664000373378144</c:v>
                </c:pt>
                <c:pt idx="3">
                  <c:v>87.919212406712518</c:v>
                </c:pt>
                <c:pt idx="4">
                  <c:v>100.54004674287137</c:v>
                </c:pt>
                <c:pt idx="5">
                  <c:v>114.20717302507046</c:v>
                </c:pt>
                <c:pt idx="6">
                  <c:v>128.69858867191988</c:v>
                </c:pt>
                <c:pt idx="7">
                  <c:v>143.84602976408109</c:v>
                </c:pt>
                <c:pt idx="8">
                  <c:v>159.51509040076235</c:v>
                </c:pt>
                <c:pt idx="9">
                  <c:v>175.59464852358906</c:v>
                </c:pt>
                <c:pt idx="10">
                  <c:v>191.99063292861638</c:v>
                </c:pt>
                <c:pt idx="11">
                  <c:v>208.62206394721807</c:v>
                </c:pt>
                <c:pt idx="12">
                  <c:v>225.41838938455055</c:v>
                </c:pt>
                <c:pt idx="13">
                  <c:v>242.31760728021607</c:v>
                </c:pt>
                <c:pt idx="14">
                  <c:v>259.26489159689152</c:v>
                </c:pt>
                <c:pt idx="15">
                  <c:v>276.21155300664248</c:v>
                </c:pt>
                <c:pt idx="16">
                  <c:v>293.11423083318209</c:v>
                </c:pt>
                <c:pt idx="17">
                  <c:v>309.93424923738485</c:v>
                </c:pt>
                <c:pt idx="18">
                  <c:v>326.63709313989875</c:v>
                </c:pt>
                <c:pt idx="19">
                  <c:v>343.19197343789108</c:v>
                </c:pt>
                <c:pt idx="20">
                  <c:v>359.57146018124729</c:v>
                </c:pt>
                <c:pt idx="21">
                  <c:v>375.75116843580599</c:v>
                </c:pt>
                <c:pt idx="22">
                  <c:v>391.70948569360417</c:v>
                </c:pt>
                <c:pt idx="23">
                  <c:v>407.42733256701877</c:v>
                </c:pt>
                <c:pt idx="24">
                  <c:v>422.88795054429255</c:v>
                </c:pt>
                <c:pt idx="25">
                  <c:v>438.07671205577998</c:v>
                </c:pt>
                <c:pt idx="26">
                  <c:v>452.98094917777877</c:v>
                </c:pt>
                <c:pt idx="27">
                  <c:v>467.58979810046742</c:v>
                </c:pt>
                <c:pt idx="28">
                  <c:v>481.89405708708529</c:v>
                </c:pt>
                <c:pt idx="29">
                  <c:v>495.88605610770713</c:v>
                </c:pt>
                <c:pt idx="30">
                  <c:v>509.55953668094742</c:v>
                </c:pt>
                <c:pt idx="31">
                  <c:v>522.9095407279608</c:v>
                </c:pt>
                <c:pt idx="32">
                  <c:v>535.93230745470396</c:v>
                </c:pt>
                <c:pt idx="33">
                  <c:v>548.62517744502441</c:v>
                </c:pt>
                <c:pt idx="34">
                  <c:v>560.98650327916835</c:v>
                </c:pt>
                <c:pt idx="35">
                  <c:v>573.01556609774912</c:v>
                </c:pt>
                <c:pt idx="36">
                  <c:v>584.71249761587399</c:v>
                </c:pt>
                <c:pt idx="37">
                  <c:v>596.07820716064566</c:v>
                </c:pt>
                <c:pt idx="38">
                  <c:v>607.11431336091027</c:v>
                </c:pt>
                <c:pt idx="39">
                  <c:v>617.82308016370212</c:v>
                </c:pt>
                <c:pt idx="40">
                  <c:v>628.20735688933371</c:v>
                </c:pt>
                <c:pt idx="41">
                  <c:v>638.27052206810265</c:v>
                </c:pt>
                <c:pt idx="42">
                  <c:v>648.01643082745363</c:v>
                </c:pt>
                <c:pt idx="43">
                  <c:v>657.44936562007763</c:v>
                </c:pt>
                <c:pt idx="44">
                  <c:v>666.57399010171321</c:v>
                </c:pt>
                <c:pt idx="45">
                  <c:v>675.39530598292527</c:v>
                </c:pt>
                <c:pt idx="46">
                  <c:v>683.91861269239712</c:v>
                </c:pt>
                <c:pt idx="47">
                  <c:v>692.14946970071969</c:v>
                </c:pt>
                <c:pt idx="48">
                  <c:v>700.09366136357539</c:v>
                </c:pt>
                <c:pt idx="49">
                  <c:v>707.75716415191334</c:v>
                </c:pt>
                <c:pt idx="50">
                  <c:v>715.14611614438456</c:v>
                </c:pt>
                <c:pt idx="51">
                  <c:v>722.26678866413374</c:v>
                </c:pt>
                <c:pt idx="52">
                  <c:v>729.12555994818445</c:v>
                </c:pt>
                <c:pt idx="53">
                  <c:v>735.72889074320312</c:v>
                </c:pt>
                <c:pt idx="54">
                  <c:v>742.08330172650471</c:v>
                </c:pt>
                <c:pt idx="55">
                  <c:v>748.19535265582738</c:v>
                </c:pt>
                <c:pt idx="56">
                  <c:v>754.07162315572941</c:v>
                </c:pt>
                <c:pt idx="57">
                  <c:v>759.71869505251016</c:v>
                </c:pt>
                <c:pt idx="58">
                  <c:v>765.14313617334585</c:v>
                </c:pt>
                <c:pt idx="59">
                  <c:v>770.35148552891746</c:v>
                </c:pt>
                <c:pt idx="60">
                  <c:v>775.35023980222684</c:v>
                </c:pt>
                <c:pt idx="61">
                  <c:v>780.14584106952861</c:v>
                </c:pt>
                <c:pt idx="62">
                  <c:v>784.74466568243656</c:v>
                </c:pt>
                <c:pt idx="63">
                  <c:v>789.15301424323457</c:v>
                </c:pt>
                <c:pt idx="64">
                  <c:v>793.37710260831841</c:v>
                </c:pt>
                <c:pt idx="65">
                  <c:v>797.42305385745158</c:v>
                </c:pt>
                <c:pt idx="66">
                  <c:v>801.29689116922975</c:v>
                </c:pt>
                <c:pt idx="67">
                  <c:v>805.00453154571892</c:v>
                </c:pt>
                <c:pt idx="68">
                  <c:v>808.55178033178083</c:v>
                </c:pt>
                <c:pt idx="69">
                  <c:v>811.94432647701092</c:v>
                </c:pt>
                <c:pt idx="70">
                  <c:v>815.18773849061097</c:v>
                </c:pt>
                <c:pt idx="71">
                  <c:v>818.2874610417897</c:v>
                </c:pt>
                <c:pt idx="72">
                  <c:v>821.24881216053018</c:v>
                </c:pt>
                <c:pt idx="73">
                  <c:v>824.07698099571132</c:v>
                </c:pt>
                <c:pt idx="74">
                  <c:v>826.77702608967127</c:v>
                </c:pt>
                <c:pt idx="75">
                  <c:v>829.35387413032606</c:v>
                </c:pt>
                <c:pt idx="76">
                  <c:v>831.81231914391412</c:v>
                </c:pt>
                <c:pt idx="77">
                  <c:v>834.15702209335188</c:v>
                </c:pt>
                <c:pt idx="78">
                  <c:v>836.39251084900695</c:v>
                </c:pt>
                <c:pt idx="79">
                  <c:v>838.52318050048052</c:v>
                </c:pt>
                <c:pt idx="80">
                  <c:v>840.55329397969683</c:v>
                </c:pt>
                <c:pt idx="81">
                  <c:v>842.48698296725593</c:v>
                </c:pt>
                <c:pt idx="82">
                  <c:v>844.32824905559289</c:v>
                </c:pt>
                <c:pt idx="83">
                  <c:v>846.08096514402143</c:v>
                </c:pt>
                <c:pt idx="84">
                  <c:v>847.74887704220748</c:v>
                </c:pt>
                <c:pt idx="85">
                  <c:v>849.33560526004783</c:v>
                </c:pt>
                <c:pt idx="86">
                  <c:v>850.84464696326563</c:v>
                </c:pt>
                <c:pt idx="87">
                  <c:v>852.27937807536171</c:v>
                </c:pt>
                <c:pt idx="88">
                  <c:v>853.64305550778272</c:v>
                </c:pt>
                <c:pt idx="89">
                  <c:v>854.93881950138314</c:v>
                </c:pt>
                <c:pt idx="90">
                  <c:v>856.16969606338114</c:v>
                </c:pt>
                <c:pt idx="91">
                  <c:v>857.33859948510428</c:v>
                </c:pt>
                <c:pt idx="92">
                  <c:v>858.44833492685962</c:v>
                </c:pt>
                <c:pt idx="93">
                  <c:v>859.50160105724683</c:v>
                </c:pt>
                <c:pt idx="94">
                  <c:v>860.50099273517651</c:v>
                </c:pt>
                <c:pt idx="95">
                  <c:v>861.44900372374866</c:v>
                </c:pt>
                <c:pt idx="96">
                  <c:v>862.34802942599265</c:v>
                </c:pt>
                <c:pt idx="97">
                  <c:v>863.20036963327652</c:v>
                </c:pt>
                <c:pt idx="98">
                  <c:v>864.008231277954</c:v>
                </c:pt>
                <c:pt idx="99">
                  <c:v>864.77373118253604</c:v>
                </c:pt>
                <c:pt idx="100">
                  <c:v>865.49889879835587</c:v>
                </c:pt>
                <c:pt idx="101">
                  <c:v>866.18567892733506</c:v>
                </c:pt>
                <c:pt idx="102">
                  <c:v>866.83593442106962</c:v>
                </c:pt>
                <c:pt idx="103">
                  <c:v>867.45144885201057</c:v>
                </c:pt>
                <c:pt idx="104">
                  <c:v>868.03392915206496</c:v>
                </c:pt>
                <c:pt idx="105">
                  <c:v>868.58500821442703</c:v>
                </c:pt>
                <c:pt idx="106">
                  <c:v>869.10624745493385</c:v>
                </c:pt>
                <c:pt idx="107">
                  <c:v>869.59913932966708</c:v>
                </c:pt>
                <c:pt idx="108">
                  <c:v>870.06510980594169</c:v>
                </c:pt>
                <c:pt idx="109">
                  <c:v>870.50552078420014</c:v>
                </c:pt>
                <c:pt idx="110">
                  <c:v>870.92167246868701</c:v>
                </c:pt>
                <c:pt idx="111">
                  <c:v>871.31480568511267</c:v>
                </c:pt>
                <c:pt idx="112">
                  <c:v>871.68610414381806</c:v>
                </c:pt>
                <c:pt idx="113">
                  <c:v>872.03669664723964</c:v>
                </c:pt>
                <c:pt idx="114">
                  <c:v>872.36765924073416</c:v>
                </c:pt>
                <c:pt idx="115">
                  <c:v>872.68001730606591</c:v>
                </c:pt>
                <c:pt idx="116">
                  <c:v>872.97474759707995</c:v>
                </c:pt>
                <c:pt idx="117">
                  <c:v>873.2527802172923</c:v>
                </c:pt>
                <c:pt idx="118">
                  <c:v>873.51500053930863</c:v>
                </c:pt>
                <c:pt idx="119">
                  <c:v>873.76225106616107</c:v>
                </c:pt>
                <c:pt idx="120">
                  <c:v>873.99533323480046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E0A1-4105-B020-9C9936136A65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Noctua F12'!$M$131:$M$251</c:f>
              <c:numCache>
                <c:formatCode>0</c:formatCode>
                <c:ptCount val="121"/>
                <c:pt idx="0">
                  <c:v>65.005988808051939</c:v>
                </c:pt>
                <c:pt idx="1">
                  <c:v>70.633648831573737</c:v>
                </c:pt>
                <c:pt idx="2">
                  <c:v>79.723230666398081</c:v>
                </c:pt>
                <c:pt idx="3">
                  <c:v>90.746053268897754</c:v>
                </c:pt>
                <c:pt idx="4">
                  <c:v>103.17240036720887</c:v>
                </c:pt>
                <c:pt idx="5">
                  <c:v>116.68942093892827</c:v>
                </c:pt>
                <c:pt idx="6">
                  <c:v>131.07929119443588</c:v>
                </c:pt>
                <c:pt idx="7">
                  <c:v>146.17659830280195</c:v>
                </c:pt>
                <c:pt idx="8">
                  <c:v>161.84888365168513</c:v>
                </c:pt>
                <c:pt idx="9">
                  <c:v>177.98629305373947</c:v>
                </c:pt>
                <c:pt idx="10">
                  <c:v>194.4954800814952</c:v>
                </c:pt>
                <c:pt idx="11">
                  <c:v>211.29573868938746</c:v>
                </c:pt>
                <c:pt idx="12">
                  <c:v>228.31640638640988</c:v>
                </c:pt>
                <c:pt idx="13">
                  <c:v>245.49503933746576</c:v>
                </c:pt>
                <c:pt idx="14">
                  <c:v>262.77608079259335</c:v>
                </c:pt>
                <c:pt idx="15">
                  <c:v>280.10985805256803</c:v>
                </c:pt>
                <c:pt idx="16">
                  <c:v>297.45180586488925</c:v>
                </c:pt>
                <c:pt idx="17">
                  <c:v>314.76185049507092</c:v>
                </c:pt>
                <c:pt idx="18">
                  <c:v>332.00391072462867</c:v>
                </c:pt>
                <c:pt idx="19">
                  <c:v>349.14548584523311</c:v>
                </c:pt>
                <c:pt idx="20">
                  <c:v>366.15730967173363</c:v>
                </c:pt>
                <c:pt idx="21">
                  <c:v>383.01305555820659</c:v>
                </c:pt>
                <c:pt idx="22">
                  <c:v>399.68908146659419</c:v>
                </c:pt>
                <c:pt idx="23">
                  <c:v>416.1642069689525</c:v>
                </c:pt>
                <c:pt idx="24">
                  <c:v>432.4195160736333</c:v>
                </c:pt>
                <c:pt idx="25">
                  <c:v>448.438181215665</c:v>
                </c:pt>
                <c:pt idx="26">
                  <c:v>464.20530481366978</c:v>
                </c:pt>
                <c:pt idx="27">
                  <c:v>479.70777558418507</c:v>
                </c:pt>
                <c:pt idx="28">
                  <c:v>494.93413739690243</c:v>
                </c:pt>
                <c:pt idx="29">
                  <c:v>509.87446890468755</c:v>
                </c:pt>
                <c:pt idx="30">
                  <c:v>524.52027252789844</c:v>
                </c:pt>
                <c:pt idx="31">
                  <c:v>538.86437164032463</c:v>
                </c:pt>
                <c:pt idx="32">
                  <c:v>552.90081501320196</c:v>
                </c:pt>
                <c:pt idx="33">
                  <c:v>566.62478773843611</c:v>
                </c:pt>
                <c:pt idx="34">
                  <c:v>580.03252798265601</c:v>
                </c:pt>
                <c:pt idx="35">
                  <c:v>593.12124902790038</c:v>
                </c:pt>
                <c:pt idx="36">
                  <c:v>605.88906613832273</c:v>
                </c:pt>
                <c:pt idx="37">
                  <c:v>618.33492785983083</c:v>
                </c:pt>
                <c:pt idx="38">
                  <c:v>630.45855141435402</c:v>
                </c:pt>
                <c:pt idx="39">
                  <c:v>642.26036189516572</c:v>
                </c:pt>
                <c:pt idx="40">
                  <c:v>653.74143500634887</c:v>
                </c:pt>
                <c:pt idx="41">
                  <c:v>664.90344311969852</c:v>
                </c:pt>
                <c:pt idx="42">
                  <c:v>675.7486044473942</c:v>
                </c:pt>
                <c:pt idx="43">
                  <c:v>686.27963514957776</c:v>
                </c:pt>
                <c:pt idx="44">
                  <c:v>696.49970421340061</c:v>
                </c:pt>
                <c:pt idx="45">
                  <c:v>706.4123909547352</c:v>
                </c:pt>
                <c:pt idx="46">
                  <c:v>716.02164500612025</c:v>
                </c:pt>
                <c:pt idx="47">
                  <c:v>725.33174866504794</c:v>
                </c:pt>
                <c:pt idx="48">
                  <c:v>734.34728148569081</c:v>
                </c:pt>
                <c:pt idx="49">
                  <c:v>743.0730870049274</c:v>
                </c:pt>
                <c:pt idx="50">
                  <c:v>751.51424150026446</c:v>
                </c:pt>
                <c:pt idx="51">
                  <c:v>759.6760246831235</c:v>
                </c:pt>
                <c:pt idx="52">
                  <c:v>767.56389223614269</c:v>
                </c:pt>
                <c:pt idx="53">
                  <c:v>775.18345010775658</c:v>
                </c:pt>
                <c:pt idx="54">
                  <c:v>782.54043048143433</c:v>
                </c:pt>
                <c:pt idx="55">
                  <c:v>789.64066934067375</c:v>
                </c:pt>
                <c:pt idx="56">
                  <c:v>796.49008555426553</c:v>
                </c:pt>
                <c:pt idx="57">
                  <c:v>803.09466140944096</c:v>
                </c:pt>
                <c:pt idx="58">
                  <c:v>809.46042452341999</c:v>
                </c:pt>
                <c:pt idx="59">
                  <c:v>815.59343106656888</c:v>
                </c:pt>
                <c:pt idx="60">
                  <c:v>821.49975023292257</c:v>
                </c:pt>
                <c:pt idx="61">
                  <c:v>827.1854498962166</c:v>
                </c:pt>
                <c:pt idx="62">
                  <c:v>832.65658339186439</c:v>
                </c:pt>
                <c:pt idx="63">
                  <c:v>837.91917736751009</c:v>
                </c:pt>
                <c:pt idx="64">
                  <c:v>842.97922064687566</c:v>
                </c:pt>
                <c:pt idx="65">
                  <c:v>847.84265405364863</c:v>
                </c:pt>
                <c:pt idx="66">
                  <c:v>852.51536114414455</c:v>
                </c:pt>
                <c:pt idx="67">
                  <c:v>857.003159799331</c:v>
                </c:pt>
                <c:pt idx="68">
                  <c:v>861.31179462871125</c:v>
                </c:pt>
                <c:pt idx="69">
                  <c:v>865.44693014031463</c:v>
                </c:pt>
                <c:pt idx="70">
                  <c:v>869.41414463283786</c:v>
                </c:pt>
                <c:pt idx="71">
                  <c:v>873.21892476766993</c:v>
                </c:pt>
                <c:pt idx="72">
                  <c:v>876.8666607802204</c:v>
                </c:pt>
                <c:pt idx="73">
                  <c:v>880.36264229160975</c:v>
                </c:pt>
                <c:pt idx="74">
                  <c:v>883.71205468335825</c:v>
                </c:pt>
                <c:pt idx="75">
                  <c:v>886.91997599930119</c:v>
                </c:pt>
                <c:pt idx="76">
                  <c:v>889.9913743404469</c:v>
                </c:pt>
                <c:pt idx="77">
                  <c:v>892.93110572000478</c:v>
                </c:pt>
                <c:pt idx="78">
                  <c:v>895.74391234724953</c:v>
                </c:pt>
                <c:pt idx="79">
                  <c:v>898.43442131030304</c:v>
                </c:pt>
                <c:pt idx="80">
                  <c:v>901.00714362928591</c:v>
                </c:pt>
                <c:pt idx="81">
                  <c:v>903.46647365263789</c:v>
                </c:pt>
                <c:pt idx="82">
                  <c:v>905.81668877070263</c:v>
                </c:pt>
                <c:pt idx="83">
                  <c:v>908.06194942193508</c:v>
                </c:pt>
                <c:pt idx="84">
                  <c:v>910.20629936832461</c:v>
                </c:pt>
                <c:pt idx="85">
                  <c:v>912.25366621780825</c:v>
                </c:pt>
                <c:pt idx="86">
                  <c:v>914.20786217260752</c:v>
                </c:pt>
                <c:pt idx="87">
                  <c:v>916.07258498353576</c:v>
                </c:pt>
                <c:pt idx="88">
                  <c:v>917.85141909140134</c:v>
                </c:pt>
                <c:pt idx="89">
                  <c:v>919.54783693767388</c:v>
                </c:pt>
                <c:pt idx="90">
                  <c:v>921.16520042758714</c:v>
                </c:pt>
                <c:pt idx="91">
                  <c:v>922.70676252981798</c:v>
                </c:pt>
                <c:pt idx="92">
                  <c:v>924.17566899781627</c:v>
                </c:pt>
                <c:pt idx="93">
                  <c:v>925.57496019875452</c:v>
                </c:pt>
                <c:pt idx="94">
                  <c:v>926.90757303693169</c:v>
                </c:pt>
                <c:pt idx="95">
                  <c:v>928.17634295928895</c:v>
                </c:pt>
                <c:pt idx="96">
                  <c:v>929.38400603148852</c:v>
                </c:pt>
                <c:pt idx="97">
                  <c:v>930.5332010737684</c:v>
                </c:pt>
                <c:pt idx="98">
                  <c:v>931.62647184650984</c:v>
                </c:pt>
                <c:pt idx="99">
                  <c:v>932.66626927614902</c:v>
                </c:pt>
                <c:pt idx="100">
                  <c:v>933.65495371272698</c:v>
                </c:pt>
                <c:pt idx="101">
                  <c:v>934.59479721100217</c:v>
                </c:pt>
                <c:pt idx="102">
                  <c:v>935.48798582765744</c:v>
                </c:pt>
                <c:pt idx="103">
                  <c:v>936.33662192769361</c:v>
                </c:pt>
                <c:pt idx="104">
                  <c:v>937.14272649366171</c:v>
                </c:pt>
                <c:pt idx="105">
                  <c:v>937.90824143188559</c:v>
                </c:pt>
                <c:pt idx="106">
                  <c:v>938.63503187032893</c:v>
                </c:pt>
                <c:pt idx="107">
                  <c:v>939.32488844321756</c:v>
                </c:pt>
                <c:pt idx="108">
                  <c:v>939.97952955796529</c:v>
                </c:pt>
                <c:pt idx="109">
                  <c:v>940.60060364037224</c:v>
                </c:pt>
                <c:pt idx="110">
                  <c:v>941.18969135444479</c:v>
                </c:pt>
                <c:pt idx="111">
                  <c:v>941.74830779356319</c:v>
                </c:pt>
                <c:pt idx="112">
                  <c:v>942.27790464006432</c:v>
                </c:pt>
                <c:pt idx="113">
                  <c:v>942.77987229063183</c:v>
                </c:pt>
                <c:pt idx="114">
                  <c:v>943.25554194519498</c:v>
                </c:pt>
                <c:pt idx="115">
                  <c:v>943.7061876573157</c:v>
                </c:pt>
                <c:pt idx="116">
                  <c:v>944.13302834431954</c:v>
                </c:pt>
                <c:pt idx="117">
                  <c:v>944.53722975566825</c:v>
                </c:pt>
                <c:pt idx="118">
                  <c:v>944.91990639830874</c:v>
                </c:pt>
                <c:pt idx="119">
                  <c:v>945.28212341794665</c:v>
                </c:pt>
                <c:pt idx="120">
                  <c:v>945.62489843539652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E0A1-4105-B020-9C9936136A6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50"/>
      </c:valAx>
      <c:valAx>
        <c:axId val="6439423"/>
        <c:scaling>
          <c:orientation val="minMax"/>
          <c:max val="5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3.9096293330737324E-2"/>
          <c:y val="6.0878120978985921E-2"/>
          <c:w val="0.8939245627385114"/>
          <c:h val="0.86623997282834864"/>
        </c:manualLayout>
      </c:layout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'Typ2 Noctua F12'!$B$121:$B$251</c:f>
              <c:numCache>
                <c:formatCode>0</c:formatCode>
                <c:ptCount val="131"/>
                <c:pt idx="0">
                  <c:v>37.170268504700971</c:v>
                </c:pt>
                <c:pt idx="1">
                  <c:v>37.674203730100032</c:v>
                </c:pt>
                <c:pt idx="2">
                  <c:v>38.367339447797121</c:v>
                </c:pt>
                <c:pt idx="3">
                  <c:v>39.155137408949827</c:v>
                </c:pt>
                <c:pt idx="4">
                  <c:v>40.010835595923879</c:v>
                </c:pt>
                <c:pt idx="5">
                  <c:v>40.920300887770736</c:v>
                </c:pt>
                <c:pt idx="6">
                  <c:v>41.874555189770319</c:v>
                </c:pt>
                <c:pt idx="7">
                  <c:v>42.867296791811782</c:v>
                </c:pt>
                <c:pt idx="8">
                  <c:v>43.893812408819315</c:v>
                </c:pt>
                <c:pt idx="9">
                  <c:v>44.95041724399772</c:v>
                </c:pt>
                <c:pt idx="10">
                  <c:v>46.034134824021351</c:v>
                </c:pt>
                <c:pt idx="11">
                  <c:v>57.957634490449266</c:v>
                </c:pt>
                <c:pt idx="12">
                  <c:v>71.140955408643663</c:v>
                </c:pt>
                <c:pt idx="13">
                  <c:v>85.028209825600868</c:v>
                </c:pt>
                <c:pt idx="14">
                  <c:v>99.309067944431888</c:v>
                </c:pt>
                <c:pt idx="15">
                  <c:v>113.77923872999384</c:v>
                </c:pt>
                <c:pt idx="16">
                  <c:v>128.29285680984373</c:v>
                </c:pt>
                <c:pt idx="17">
                  <c:v>142.74090212982793</c:v>
                </c:pt>
                <c:pt idx="18">
                  <c:v>157.03968318679784</c:v>
                </c:pt>
                <c:pt idx="19">
                  <c:v>171.1239794315145</c:v>
                </c:pt>
                <c:pt idx="20">
                  <c:v>184.94261980605864</c:v>
                </c:pt>
                <c:pt idx="21">
                  <c:v>198.45545373389609</c:v>
                </c:pt>
                <c:pt idx="22">
                  <c:v>211.63117470504443</c:v>
                </c:pt>
                <c:pt idx="23">
                  <c:v>224.44569554038105</c:v>
                </c:pt>
                <c:pt idx="24">
                  <c:v>236.88089727422653</c:v>
                </c:pt>
                <c:pt idx="25">
                  <c:v>248.92364098090636</c:v>
                </c:pt>
                <c:pt idx="26">
                  <c:v>260.56497084832188</c:v>
                </c:pt>
                <c:pt idx="27">
                  <c:v>271.79946037263886</c:v>
                </c:pt>
                <c:pt idx="28">
                  <c:v>282.62466835391774</c:v>
                </c:pt>
                <c:pt idx="29">
                  <c:v>293.04068098281186</c:v>
                </c:pt>
                <c:pt idx="30">
                  <c:v>303.04972272862778</c:v>
                </c:pt>
                <c:pt idx="31">
                  <c:v>312.65582313887381</c:v>
                </c:pt>
                <c:pt idx="32">
                  <c:v>321.86452974548058</c:v>
                </c:pt>
                <c:pt idx="33">
                  <c:v>330.68265948131187</c:v>
                </c:pt>
                <c:pt idx="34">
                  <c:v>339.11808262169427</c:v>
                </c:pt>
                <c:pt idx="35">
                  <c:v>347.17953446172788</c:v>
                </c:pt>
                <c:pt idx="36">
                  <c:v>354.87645084251113</c:v>
                </c:pt>
                <c:pt idx="37">
                  <c:v>362.21882433063928</c:v>
                </c:pt>
                <c:pt idx="38">
                  <c:v>369.21707839236751</c:v>
                </c:pt>
                <c:pt idx="39">
                  <c:v>375.88195732672381</c:v>
                </c:pt>
                <c:pt idx="40">
                  <c:v>382.22443005911316</c:v>
                </c:pt>
                <c:pt idx="41">
                  <c:v>388.2556061691505</c:v>
                </c:pt>
                <c:pt idx="42">
                  <c:v>393.98666274868509</c:v>
                </c:pt>
                <c:pt idx="43">
                  <c:v>399.4287808693262</c:v>
                </c:pt>
                <c:pt idx="44">
                  <c:v>404.59309059162854</c:v>
                </c:pt>
                <c:pt idx="45">
                  <c:v>409.49062357670084</c:v>
                </c:pt>
                <c:pt idx="46">
                  <c:v>414.1322724701979</c:v>
                </c:pt>
                <c:pt idx="47">
                  <c:v>418.52875632212397</c:v>
                </c:pt>
                <c:pt idx="48">
                  <c:v>422.69059138649925</c:v>
                </c:pt>
                <c:pt idx="49">
                  <c:v>426.62806671498345</c:v>
                </c:pt>
                <c:pt idx="50">
                  <c:v>430.35122401977236</c:v>
                </c:pt>
                <c:pt idx="51">
                  <c:v>433.8698413349203</c:v>
                </c:pt>
                <c:pt idx="52">
                  <c:v>437.19342005283568</c:v>
                </c:pt>
                <c:pt idx="53">
                  <c:v>440.33117495495929</c:v>
                </c:pt>
                <c:pt idx="54">
                  <c:v>443.29202689332021</c:v>
                </c:pt>
                <c:pt idx="55">
                  <c:v>446.08459781341105</c:v>
                </c:pt>
                <c:pt idx="56">
                  <c:v>448.71720783911132</c:v>
                </c:pt>
                <c:pt idx="57">
                  <c:v>451.19787416767247</c:v>
                </c:pt>
                <c:pt idx="58">
                  <c:v>453.53431154740389</c:v>
                </c:pt>
                <c:pt idx="59">
                  <c:v>455.73393413297379</c:v>
                </c:pt>
                <c:pt idx="60">
                  <c:v>457.80385853342068</c:v>
                </c:pt>
                <c:pt idx="61">
                  <c:v>459.75090788628916</c:v>
                </c:pt>
                <c:pt idx="62">
                  <c:v>461.58161680793177</c:v>
                </c:pt>
                <c:pt idx="63">
                  <c:v>463.30223708515211</c:v>
                </c:pt>
                <c:pt idx="64">
                  <c:v>464.9187439871211</c:v>
                </c:pt>
                <c:pt idx="65">
                  <c:v>466.43684308902311</c:v>
                </c:pt>
                <c:pt idx="66">
                  <c:v>467.86197751029482</c:v>
                </c:pt>
                <c:pt idx="67">
                  <c:v>469.19933548069685</c:v>
                </c:pt>
                <c:pt idx="68">
                  <c:v>470.45385815691401</c:v>
                </c:pt>
                <c:pt idx="69">
                  <c:v>471.63024762097842</c:v>
                </c:pt>
                <c:pt idx="70">
                  <c:v>472.73297499963428</c:v>
                </c:pt>
                <c:pt idx="71">
                  <c:v>473.76628865087883</c:v>
                </c:pt>
                <c:pt idx="72">
                  <c:v>474.7342223703763</c:v>
                </c:pt>
                <c:pt idx="73">
                  <c:v>475.64060357630746</c:v>
                </c:pt>
                <c:pt idx="74">
                  <c:v>476.48906143653915</c:v>
                </c:pt>
                <c:pt idx="75">
                  <c:v>477.28303490681742</c:v>
                </c:pt>
                <c:pt idx="76">
                  <c:v>478.02578065304368</c:v>
                </c:pt>
                <c:pt idx="77">
                  <c:v>478.72038083463792</c:v>
                </c:pt>
                <c:pt idx="78">
                  <c:v>479.36975072953754</c:v>
                </c:pt>
                <c:pt idx="79">
                  <c:v>479.97664618458271</c:v>
                </c:pt>
                <c:pt idx="80">
                  <c:v>480.54367087791098</c:v>
                </c:pt>
                <c:pt idx="81">
                  <c:v>481.0732833825586</c:v>
                </c:pt>
                <c:pt idx="82">
                  <c:v>481.56780402277229</c:v>
                </c:pt>
                <c:pt idx="83">
                  <c:v>482.02942151658988</c:v>
                </c:pt>
                <c:pt idx="84">
                  <c:v>482.46019940007722</c:v>
                </c:pt>
                <c:pt idx="85">
                  <c:v>482.86208223022942</c:v>
                </c:pt>
                <c:pt idx="86">
                  <c:v>483.23690156497833</c:v>
                </c:pt>
                <c:pt idx="87">
                  <c:v>483.58638172000695</c:v>
                </c:pt>
                <c:pt idx="88">
                  <c:v>483.91214530317581</c:v>
                </c:pt>
                <c:pt idx="89">
                  <c:v>484.21571852832716</c:v>
                </c:pt>
                <c:pt idx="90">
                  <c:v>484.4985363110664</c:v>
                </c:pt>
                <c:pt idx="91">
                  <c:v>484.76194714983359</c:v>
                </c:pt>
                <c:pt idx="92">
                  <c:v>485.00721779618925</c:v>
                </c:pt>
                <c:pt idx="93">
                  <c:v>485.23553771875146</c:v>
                </c:pt>
                <c:pt idx="94">
                  <c:v>485.44802336565181</c:v>
                </c:pt>
                <c:pt idx="95">
                  <c:v>485.64572223072565</c:v>
                </c:pt>
                <c:pt idx="96">
                  <c:v>485.82961672893708</c:v>
                </c:pt>
                <c:pt idx="97">
                  <c:v>486.000627886757</c:v>
                </c:pt>
                <c:pt idx="98">
                  <c:v>486.15961885337845</c:v>
                </c:pt>
                <c:pt idx="99">
                  <c:v>486.30739823876741</c:v>
                </c:pt>
                <c:pt idx="100">
                  <c:v>486.44472328462172</c:v>
                </c:pt>
                <c:pt idx="101">
                  <c:v>486.57230287434248</c:v>
                </c:pt>
                <c:pt idx="102">
                  <c:v>486.69080038812251</c:v>
                </c:pt>
                <c:pt idx="103">
                  <c:v>486.80083640922794</c:v>
                </c:pt>
                <c:pt idx="104">
                  <c:v>486.90299128749308</c:v>
                </c:pt>
                <c:pt idx="105">
                  <c:v>486.99780756597102</c:v>
                </c:pt>
                <c:pt idx="106">
                  <c:v>487.08579227658703</c:v>
                </c:pt>
                <c:pt idx="107">
                  <c:v>487.16741911052861</c:v>
                </c:pt>
                <c:pt idx="108">
                  <c:v>487.24313046898067</c:v>
                </c:pt>
                <c:pt idx="109">
                  <c:v>487.31333939967652</c:v>
                </c:pt>
                <c:pt idx="110">
                  <c:v>487.37843142458922</c:v>
                </c:pt>
                <c:pt idx="111">
                  <c:v>487.43876626393507</c:v>
                </c:pt>
                <c:pt idx="112">
                  <c:v>487.49467946149974</c:v>
                </c:pt>
                <c:pt idx="113">
                  <c:v>487.54648391613716</c:v>
                </c:pt>
                <c:pt idx="114">
                  <c:v>487.59447132412214</c:v>
                </c:pt>
                <c:pt idx="115">
                  <c:v>487.63891353687239</c:v>
                </c:pt>
                <c:pt idx="116">
                  <c:v>487.68006383838542</c:v>
                </c:pt>
                <c:pt idx="117">
                  <c:v>487.71815814656975</c:v>
                </c:pt>
                <c:pt idx="118">
                  <c:v>487.7534161424806</c:v>
                </c:pt>
                <c:pt idx="119">
                  <c:v>487.78604233130682</c:v>
                </c:pt>
                <c:pt idx="120">
                  <c:v>487.81622703879253</c:v>
                </c:pt>
                <c:pt idx="121">
                  <c:v>487.84414734661641</c:v>
                </c:pt>
                <c:pt idx="122">
                  <c:v>487.86996797009562</c:v>
                </c:pt>
                <c:pt idx="123">
                  <c:v>487.89384208142752</c:v>
                </c:pt>
                <c:pt idx="124">
                  <c:v>487.91591208153437</c:v>
                </c:pt>
                <c:pt idx="125">
                  <c:v>487.93631032342961</c:v>
                </c:pt>
                <c:pt idx="126">
                  <c:v>487.95515978988453</c:v>
                </c:pt>
                <c:pt idx="127">
                  <c:v>487.97257472803869</c:v>
                </c:pt>
                <c:pt idx="128">
                  <c:v>487.98866124346392</c:v>
                </c:pt>
                <c:pt idx="129">
                  <c:v>488.00351785606637</c:v>
                </c:pt>
                <c:pt idx="130">
                  <c:v>488.01723602008826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866-4FF7-84D2-0115CCA9847C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Noctua F12'!$E$126:$E$251</c:f>
              <c:numCache>
                <c:formatCode>0</c:formatCode>
                <c:ptCount val="126"/>
                <c:pt idx="0">
                  <c:v>49.246575782105992</c:v>
                </c:pt>
                <c:pt idx="1">
                  <c:v>49.59366840624989</c:v>
                </c:pt>
                <c:pt idx="2">
                  <c:v>50.111967530947936</c:v>
                </c:pt>
                <c:pt idx="3">
                  <c:v>50.722957574828342</c:v>
                </c:pt>
                <c:pt idx="4">
                  <c:v>51.402873069084876</c:v>
                </c:pt>
                <c:pt idx="5">
                  <c:v>52.138846627399175</c:v>
                </c:pt>
                <c:pt idx="6">
                  <c:v>61.467003197336567</c:v>
                </c:pt>
                <c:pt idx="7">
                  <c:v>72.986950767183316</c:v>
                </c:pt>
                <c:pt idx="8">
                  <c:v>85.846507473698466</c:v>
                </c:pt>
                <c:pt idx="9">
                  <c:v>99.628144541120264</c:v>
                </c:pt>
                <c:pt idx="10">
                  <c:v>114.06589602407496</c:v>
                </c:pt>
                <c:pt idx="11">
                  <c:v>128.96946626395822</c:v>
                </c:pt>
                <c:pt idx="12">
                  <c:v>144.19355021424883</c:v>
                </c:pt>
                <c:pt idx="13">
                  <c:v>159.62263570215941</c:v>
                </c:pt>
                <c:pt idx="14">
                  <c:v>175.16244645845524</c:v>
                </c:pt>
                <c:pt idx="15">
                  <c:v>190.73466998352376</c:v>
                </c:pt>
                <c:pt idx="16">
                  <c:v>206.27348154076162</c:v>
                </c:pt>
                <c:pt idx="17">
                  <c:v>221.72312689828016</c:v>
                </c:pt>
                <c:pt idx="18">
                  <c:v>237.03616702932578</c:v>
                </c:pt>
                <c:pt idx="19">
                  <c:v>252.17215694048258</c:v>
                </c:pt>
                <c:pt idx="20">
                  <c:v>267.0966207754384</c:v>
                </c:pt>
                <c:pt idx="21">
                  <c:v>281.78023609451986</c:v>
                </c:pt>
                <c:pt idx="22">
                  <c:v>296.19817025236193</c:v>
                </c:pt>
                <c:pt idx="23">
                  <c:v>310.329530282093</c:v>
                </c:pt>
                <c:pt idx="24">
                  <c:v>324.15689947414364</c:v>
                </c:pt>
                <c:pt idx="25">
                  <c:v>337.66594157003016</c:v>
                </c:pt>
                <c:pt idx="26">
                  <c:v>350.84505870029528</c:v>
                </c:pt>
                <c:pt idx="27">
                  <c:v>363.68509278585503</c:v>
                </c:pt>
                <c:pt idx="28">
                  <c:v>376.17906264727333</c:v>
                </c:pt>
                <c:pt idx="29">
                  <c:v>388.32193087547751</c:v>
                </c:pt>
                <c:pt idx="30">
                  <c:v>400.11039583481022</c:v>
                </c:pt>
                <c:pt idx="31">
                  <c:v>411.54270514325088</c:v>
                </c:pt>
                <c:pt idx="32">
                  <c:v>422.61848770459301</c:v>
                </c:pt>
                <c:pt idx="33">
                  <c:v>433.33860192149024</c:v>
                </c:pt>
                <c:pt idx="34">
                  <c:v>443.70499814395623</c:v>
                </c:pt>
                <c:pt idx="35">
                  <c:v>453.72059373855836</c:v>
                </c:pt>
                <c:pt idx="36">
                  <c:v>463.3891594231099</c:v>
                </c:pt>
                <c:pt idx="37">
                  <c:v>472.71521571752817</c:v>
                </c:pt>
                <c:pt idx="38">
                  <c:v>481.70393852635402</c:v>
                </c:pt>
                <c:pt idx="39">
                  <c:v>490.3610730016735</c:v>
                </c:pt>
                <c:pt idx="40">
                  <c:v>498.69285494389896</c:v>
                </c:pt>
                <c:pt idx="41">
                  <c:v>506.70593908735543</c:v>
                </c:pt>
                <c:pt idx="42">
                  <c:v>514.40733369196482</c:v>
                </c:pt>
                <c:pt idx="43">
                  <c:v>521.80434092459984</c:v>
                </c:pt>
                <c:pt idx="44">
                  <c:v>528.90450256634301</c:v>
                </c:pt>
                <c:pt idx="45">
                  <c:v>535.71555062675475</c:v>
                </c:pt>
                <c:pt idx="46">
                  <c:v>542.24536248485651</c:v>
                </c:pt>
                <c:pt idx="47">
                  <c:v>548.50192020994689</c:v>
                </c:pt>
                <c:pt idx="48">
                  <c:v>554.49327374460609</c:v>
                </c:pt>
                <c:pt idx="49">
                  <c:v>560.22750765793944</c:v>
                </c:pt>
                <c:pt idx="50">
                  <c:v>565.71271119991525</c:v>
                </c:pt>
                <c:pt idx="51">
                  <c:v>570.95695140801354</c:v>
                </c:pt>
                <c:pt idx="52">
                  <c:v>575.96824903568825</c:v>
                </c:pt>
                <c:pt idx="53">
                  <c:v>580.75455708869174</c:v>
                </c:pt>
                <c:pt idx="54">
                  <c:v>585.32374177035013</c:v>
                </c:pt>
                <c:pt idx="55">
                  <c:v>589.6835656506147</c:v>
                </c:pt>
                <c:pt idx="56">
                  <c:v>593.84167288633091</c:v>
                </c:pt>
                <c:pt idx="57">
                  <c:v>597.80557633180513</c:v>
                </c:pt>
                <c:pt idx="58">
                  <c:v>601.58264638950038</c:v>
                </c:pt>
                <c:pt idx="59">
                  <c:v>605.18010146068571</c:v>
                </c:pt>
                <c:pt idx="60">
                  <c:v>608.60499986516118</c:v>
                </c:pt>
                <c:pt idx="61">
                  <c:v>611.86423310785892</c:v>
                </c:pt>
                <c:pt idx="62">
                  <c:v>614.96452037822849</c:v>
                </c:pt>
                <c:pt idx="63">
                  <c:v>617.91240417592007</c:v>
                </c:pt>
                <c:pt idx="64">
                  <c:v>620.71424696340296</c:v>
                </c:pt>
                <c:pt idx="65">
                  <c:v>623.37622875285263</c:v>
                </c:pt>
                <c:pt idx="66">
                  <c:v>625.90434554093156</c:v>
                </c:pt>
                <c:pt idx="67">
                  <c:v>628.30440851100991</c:v>
                </c:pt>
                <c:pt idx="68">
                  <c:v>630.58204392794016</c:v>
                </c:pt>
                <c:pt idx="69">
                  <c:v>632.74269365574037</c:v>
                </c:pt>
                <c:pt idx="70">
                  <c:v>634.79161623348909</c:v>
                </c:pt>
                <c:pt idx="71">
                  <c:v>636.73388844936733</c:v>
                </c:pt>
                <c:pt idx="72">
                  <c:v>638.5744073571733</c:v>
                </c:pt>
                <c:pt idx="73">
                  <c:v>640.3178926837486</c:v>
                </c:pt>
                <c:pt idx="74">
                  <c:v>641.96888957962619</c:v>
                </c:pt>
                <c:pt idx="75">
                  <c:v>643.53177166886735</c:v>
                </c:pt>
                <c:pt idx="76">
                  <c:v>645.01074435746557</c:v>
                </c:pt>
                <c:pt idx="77">
                  <c:v>646.40984836293114</c:v>
                </c:pt>
                <c:pt idx="78">
                  <c:v>647.73296343067568</c:v>
                </c:pt>
                <c:pt idx="79">
                  <c:v>648.98381220566603</c:v>
                </c:pt>
                <c:pt idx="80">
                  <c:v>650.16596423046531</c:v>
                </c:pt>
                <c:pt idx="81">
                  <c:v>651.28284004327088</c:v>
                </c:pt>
                <c:pt idx="82">
                  <c:v>652.33771535189169</c:v>
                </c:pt>
                <c:pt idx="83">
                  <c:v>653.33372526178096</c:v>
                </c:pt>
                <c:pt idx="84">
                  <c:v>654.27386853827716</c:v>
                </c:pt>
                <c:pt idx="85">
                  <c:v>655.16101188510413</c:v>
                </c:pt>
                <c:pt idx="86">
                  <c:v>655.99789422294737</c:v>
                </c:pt>
                <c:pt idx="87">
                  <c:v>656.78713095357273</c:v>
                </c:pt>
                <c:pt idx="88">
                  <c:v>657.5312181964814</c:v>
                </c:pt>
                <c:pt idx="89">
                  <c:v>658.23253698651934</c:v>
                </c:pt>
                <c:pt idx="90">
                  <c:v>658.89335742217213</c:v>
                </c:pt>
                <c:pt idx="91">
                  <c:v>659.51584275549988</c:v>
                </c:pt>
                <c:pt idx="92">
                  <c:v>660.1020534157941</c:v>
                </c:pt>
                <c:pt idx="93">
                  <c:v>660.65395096007694</c:v>
                </c:pt>
                <c:pt idx="94">
                  <c:v>661.17340194452368</c:v>
                </c:pt>
                <c:pt idx="95">
                  <c:v>661.66218171177275</c:v>
                </c:pt>
                <c:pt idx="96">
                  <c:v>662.12197808989595</c:v>
                </c:pt>
                <c:pt idx="97">
                  <c:v>662.55439499954286</c:v>
                </c:pt>
                <c:pt idx="98">
                  <c:v>662.960955966455</c:v>
                </c:pt>
                <c:pt idx="99">
                  <c:v>663.34310753716181</c:v>
                </c:pt>
                <c:pt idx="100">
                  <c:v>663.70222259623313</c:v>
                </c:pt>
                <c:pt idx="101">
                  <c:v>664.03960358397774</c:v>
                </c:pt>
                <c:pt idx="102">
                  <c:v>664.35648561393464</c:v>
                </c:pt>
                <c:pt idx="103">
                  <c:v>664.65403948992753</c:v>
                </c:pt>
                <c:pt idx="104">
                  <c:v>664.93337462282079</c:v>
                </c:pt>
                <c:pt idx="105">
                  <c:v>665.19554184745732</c:v>
                </c:pt>
                <c:pt idx="106">
                  <c:v>665.4415361405546</c:v>
                </c:pt>
                <c:pt idx="107">
                  <c:v>665.67229924060155</c:v>
                </c:pt>
                <c:pt idx="108">
                  <c:v>665.88872217103415</c:v>
                </c:pt>
                <c:pt idx="109">
                  <c:v>666.09164766817184</c:v>
                </c:pt>
                <c:pt idx="110">
                  <c:v>666.28187251557756</c:v>
                </c:pt>
                <c:pt idx="111">
                  <c:v>666.46014978665573</c:v>
                </c:pt>
                <c:pt idx="112">
                  <c:v>666.62719099743845</c:v>
                </c:pt>
                <c:pt idx="113">
                  <c:v>666.78366817161532</c:v>
                </c:pt>
                <c:pt idx="114">
                  <c:v>666.9302158199614</c:v>
                </c:pt>
                <c:pt idx="115">
                  <c:v>667.06743283638605</c:v>
                </c:pt>
                <c:pt idx="116">
                  <c:v>667.19588431288867</c:v>
                </c:pt>
                <c:pt idx="117">
                  <c:v>667.31610327575004</c:v>
                </c:pt>
                <c:pt idx="118">
                  <c:v>667.42859234531909</c:v>
                </c:pt>
                <c:pt idx="119">
                  <c:v>667.53382532177682</c:v>
                </c:pt>
                <c:pt idx="120">
                  <c:v>667.63224869926535</c:v>
                </c:pt>
                <c:pt idx="121">
                  <c:v>667.72428311077101</c:v>
                </c:pt>
                <c:pt idx="122">
                  <c:v>667.81032470614218</c:v>
                </c:pt>
                <c:pt idx="123">
                  <c:v>667.89074646560471</c:v>
                </c:pt>
                <c:pt idx="124">
                  <c:v>667.96589945111316</c:v>
                </c:pt>
                <c:pt idx="125">
                  <c:v>668.03611399785132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866-4FF7-84D2-0115CCA9847C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Noctua F12'!$H$128:$H$251</c:f>
              <c:numCache>
                <c:formatCode>0</c:formatCode>
                <c:ptCount val="124"/>
                <c:pt idx="0">
                  <c:v>56.538866660289955</c:v>
                </c:pt>
                <c:pt idx="1">
                  <c:v>56.817691587760578</c:v>
                </c:pt>
                <c:pt idx="2">
                  <c:v>57.253724059005549</c:v>
                </c:pt>
                <c:pt idx="3">
                  <c:v>57.778586167683216</c:v>
                </c:pt>
                <c:pt idx="4">
                  <c:v>65.580889606813003</c:v>
                </c:pt>
                <c:pt idx="5">
                  <c:v>76.027974443407288</c:v>
                </c:pt>
                <c:pt idx="6">
                  <c:v>88.099057277542215</c:v>
                </c:pt>
                <c:pt idx="7">
                  <c:v>101.33427856539845</c:v>
                </c:pt>
                <c:pt idx="8">
                  <c:v>115.44679662377735</c:v>
                </c:pt>
                <c:pt idx="9">
                  <c:v>130.23224778005567</c:v>
                </c:pt>
                <c:pt idx="10">
                  <c:v>145.53396859983661</c:v>
                </c:pt>
                <c:pt idx="11">
                  <c:v>161.22628796523168</c:v>
                </c:pt>
                <c:pt idx="12">
                  <c:v>177.20532835506424</c:v>
                </c:pt>
                <c:pt idx="13">
                  <c:v>193.3834420617361</c:v>
                </c:pt>
                <c:pt idx="14">
                  <c:v>209.68560245070091</c:v>
                </c:pt>
                <c:pt idx="15">
                  <c:v>226.04693194950823</c:v>
                </c:pt>
                <c:pt idx="16">
                  <c:v>242.41093210888016</c:v>
                </c:pt>
                <c:pt idx="17">
                  <c:v>258.72816880515097</c:v>
                </c:pt>
                <c:pt idx="18">
                  <c:v>274.95526453426078</c:v>
                </c:pt>
                <c:pt idx="19">
                  <c:v>291.05410501711134</c:v>
                </c:pt>
                <c:pt idx="20">
                  <c:v>306.99119977961885</c:v>
                </c:pt>
                <c:pt idx="21">
                  <c:v>322.73715621465709</c:v>
                </c:pt>
                <c:pt idx="22">
                  <c:v>338.26623920317792</c:v>
                </c:pt>
                <c:pt idx="23">
                  <c:v>353.55599657843129</c:v>
                </c:pt>
                <c:pt idx="24">
                  <c:v>368.58693621789092</c:v>
                </c:pt>
                <c:pt idx="25">
                  <c:v>383.34224432054214</c:v>
                </c:pt>
                <c:pt idx="26">
                  <c:v>397.80753706870104</c:v>
                </c:pt>
                <c:pt idx="27">
                  <c:v>411.97063975675383</c:v>
                </c:pt>
                <c:pt idx="28">
                  <c:v>425.82138883392366</c:v>
                </c:pt>
                <c:pt idx="29">
                  <c:v>439.35145331174442</c:v>
                </c:pt>
                <c:pt idx="30">
                  <c:v>452.55417273482283</c:v>
                </c:pt>
                <c:pt idx="31">
                  <c:v>465.42440947759547</c:v>
                </c:pt>
                <c:pt idx="32">
                  <c:v>477.95841356007958</c:v>
                </c:pt>
                <c:pt idx="33">
                  <c:v>490.15369850716542</c:v>
                </c:pt>
                <c:pt idx="34">
                  <c:v>502.00892703392941</c:v>
                </c:pt>
                <c:pt idx="35">
                  <c:v>513.5238055418672</c:v>
                </c:pt>
                <c:pt idx="36">
                  <c:v>524.69898657117096</c:v>
                </c:pt>
                <c:pt idx="37">
                  <c:v>535.53597848197433</c:v>
                </c:pt>
                <c:pt idx="38">
                  <c:v>546.03706174026945</c:v>
                </c:pt>
                <c:pt idx="39">
                  <c:v>556.20521126739573</c:v>
                </c:pt>
                <c:pt idx="40">
                  <c:v>566.04402437992849</c:v>
                </c:pt>
                <c:pt idx="41">
                  <c:v>575.55765390259285</c:v>
                </c:pt>
                <c:pt idx="42">
                  <c:v>584.75074608302248</c:v>
                </c:pt>
                <c:pt idx="43">
                  <c:v>593.62838297571523</c:v>
                </c:pt>
                <c:pt idx="44">
                  <c:v>602.1960289949111</c:v>
                </c:pt>
                <c:pt idx="45">
                  <c:v>593.62838297571523</c:v>
                </c:pt>
                <c:pt idx="46">
                  <c:v>618.42482420851059</c:v>
                </c:pt>
                <c:pt idx="47">
                  <c:v>626.09838607364577</c:v>
                </c:pt>
                <c:pt idx="48">
                  <c:v>633.48670063711529</c:v>
                </c:pt>
                <c:pt idx="49">
                  <c:v>640.5964704377925</c:v>
                </c:pt>
                <c:pt idx="50">
                  <c:v>647.4345334264915</c:v>
                </c:pt>
                <c:pt idx="51">
                  <c:v>654.00783217088792</c:v>
                </c:pt>
                <c:pt idx="52">
                  <c:v>660.32338555331785</c:v>
                </c:pt>
                <c:pt idx="53">
                  <c:v>666.38826281029424</c:v>
                </c:pt>
                <c:pt idx="54">
                  <c:v>672.20955977129995</c:v>
                </c:pt>
                <c:pt idx="55">
                  <c:v>677.79437716241773</c:v>
                </c:pt>
                <c:pt idx="56">
                  <c:v>683.14980084769968</c:v>
                </c:pt>
                <c:pt idx="57">
                  <c:v>688.28288388798399</c:v>
                </c:pt>
                <c:pt idx="58">
                  <c:v>693.20063030321796</c:v>
                </c:pt>
                <c:pt idx="59">
                  <c:v>697.90998043026957</c:v>
                </c:pt>
                <c:pt idx="60">
                  <c:v>702.41779777379224</c:v>
                </c:pt>
                <c:pt idx="61">
                  <c:v>706.73085725296278</c:v>
                </c:pt>
                <c:pt idx="62">
                  <c:v>710.85583475189276</c:v>
                </c:pt>
                <c:pt idx="63">
                  <c:v>714.79929788624509</c:v>
                </c:pt>
                <c:pt idx="64">
                  <c:v>718.56769790307476</c:v>
                </c:pt>
                <c:pt idx="65">
                  <c:v>722.16736263520602</c:v>
                </c:pt>
                <c:pt idx="66">
                  <c:v>725.60449043555047</c:v>
                </c:pt>
                <c:pt idx="67">
                  <c:v>728.88514502067767</c:v>
                </c:pt>
                <c:pt idx="68">
                  <c:v>732.01525115670211</c:v>
                </c:pt>
                <c:pt idx="69">
                  <c:v>735.00059112413498</c:v>
                </c:pt>
                <c:pt idx="70">
                  <c:v>737.84680190177062</c:v>
                </c:pt>
                <c:pt idx="71">
                  <c:v>740.55937301299082</c:v>
                </c:pt>
                <c:pt idx="72">
                  <c:v>743.14364498100895</c:v>
                </c:pt>
                <c:pt idx="73">
                  <c:v>745.60480834260215</c:v>
                </c:pt>
                <c:pt idx="74">
                  <c:v>747.94790317277955</c:v>
                </c:pt>
                <c:pt idx="75">
                  <c:v>750.17781907560482</c:v>
                </c:pt>
                <c:pt idx="76">
                  <c:v>752.29929559904792</c:v>
                </c:pt>
                <c:pt idx="77">
                  <c:v>754.31692303428281</c:v>
                </c:pt>
                <c:pt idx="78">
                  <c:v>756.23514356227656</c:v>
                </c:pt>
                <c:pt idx="79">
                  <c:v>758.05825271283516</c:v>
                </c:pt>
                <c:pt idx="80">
                  <c:v>759.79040110349752</c:v>
                </c:pt>
                <c:pt idx="81">
                  <c:v>761.43559642777188</c:v>
                </c:pt>
                <c:pt idx="82">
                  <c:v>762.99770566424002</c:v>
                </c:pt>
                <c:pt idx="83">
                  <c:v>764.48045747996593</c:v>
                </c:pt>
                <c:pt idx="84">
                  <c:v>765.88744480348259</c:v>
                </c:pt>
                <c:pt idx="85">
                  <c:v>767.22212754436202</c:v>
                </c:pt>
                <c:pt idx="86">
                  <c:v>768.48783543803938</c:v>
                </c:pt>
                <c:pt idx="87">
                  <c:v>769.68777099611145</c:v>
                </c:pt>
                <c:pt idx="88">
                  <c:v>770.8250125438351</c:v>
                </c:pt>
                <c:pt idx="89">
                  <c:v>771.90251732794752</c:v>
                </c:pt>
                <c:pt idx="90">
                  <c:v>772.92312467926683</c:v>
                </c:pt>
                <c:pt idx="91">
                  <c:v>773.88955921579134</c:v>
                </c:pt>
                <c:pt idx="92">
                  <c:v>774.80443407319831</c:v>
                </c:pt>
                <c:pt idx="93">
                  <c:v>775.67025415077501</c:v>
                </c:pt>
                <c:pt idx="94">
                  <c:v>776.48941936185633</c:v>
                </c:pt>
                <c:pt idx="95">
                  <c:v>777.26422787884565</c:v>
                </c:pt>
                <c:pt idx="96">
                  <c:v>777.99687936382577</c:v>
                </c:pt>
                <c:pt idx="97">
                  <c:v>778.68947817663798</c:v>
                </c:pt>
                <c:pt idx="98">
                  <c:v>779.34403655313122</c:v>
                </c:pt>
                <c:pt idx="99">
                  <c:v>779.96247774704898</c:v>
                </c:pt>
                <c:pt idx="100">
                  <c:v>780.54663912973672</c:v>
                </c:pt>
                <c:pt idx="101">
                  <c:v>781.09827524252205</c:v>
                </c:pt>
                <c:pt idx="102">
                  <c:v>781.61906079724395</c:v>
                </c:pt>
                <c:pt idx="103">
                  <c:v>782.11059362098422</c:v>
                </c:pt>
                <c:pt idx="104">
                  <c:v>782.5743975415927</c:v>
                </c:pt>
                <c:pt idx="105">
                  <c:v>783.01192521109897</c:v>
                </c:pt>
                <c:pt idx="106">
                  <c:v>783.42456086455843</c:v>
                </c:pt>
                <c:pt idx="107">
                  <c:v>783.81362301231309</c:v>
                </c:pt>
                <c:pt idx="108">
                  <c:v>784.18036706403564</c:v>
                </c:pt>
                <c:pt idx="109">
                  <c:v>784.52598788328714</c:v>
                </c:pt>
                <c:pt idx="110">
                  <c:v>784.85162227164915</c:v>
                </c:pt>
                <c:pt idx="111">
                  <c:v>785.15835138179591</c:v>
                </c:pt>
                <c:pt idx="112">
                  <c:v>785.44720305914529</c:v>
                </c:pt>
                <c:pt idx="113">
                  <c:v>785.71915411198222</c:v>
                </c:pt>
                <c:pt idx="114">
                  <c:v>785.97513251017278</c:v>
                </c:pt>
                <c:pt idx="115">
                  <c:v>786.21601951279649</c:v>
                </c:pt>
                <c:pt idx="116">
                  <c:v>786.44265172520841</c:v>
                </c:pt>
                <c:pt idx="117">
                  <c:v>786.65582308620844</c:v>
                </c:pt>
                <c:pt idx="118">
                  <c:v>786.85628678614512</c:v>
                </c:pt>
                <c:pt idx="119">
                  <c:v>787.04475711691293</c:v>
                </c:pt>
                <c:pt idx="120">
                  <c:v>787.22191125491565</c:v>
                </c:pt>
                <c:pt idx="121">
                  <c:v>787.38839097817538</c:v>
                </c:pt>
                <c:pt idx="122">
                  <c:v>787.54480431884838</c:v>
                </c:pt>
                <c:pt idx="123">
                  <c:v>787.69172715249147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866-4FF7-84D2-0115CCA9847C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Noctua F12'!$K$131:$K$251</c:f>
              <c:numCache>
                <c:formatCode>0</c:formatCode>
                <c:ptCount val="121"/>
                <c:pt idx="0">
                  <c:v>61.447880082248048</c:v>
                </c:pt>
                <c:pt idx="1">
                  <c:v>67.315987118650582</c:v>
                </c:pt>
                <c:pt idx="2">
                  <c:v>76.664000373378144</c:v>
                </c:pt>
                <c:pt idx="3">
                  <c:v>87.919212406712518</c:v>
                </c:pt>
                <c:pt idx="4">
                  <c:v>100.54004674287137</c:v>
                </c:pt>
                <c:pt idx="5">
                  <c:v>114.20717302507046</c:v>
                </c:pt>
                <c:pt idx="6">
                  <c:v>128.69858867191988</c:v>
                </c:pt>
                <c:pt idx="7">
                  <c:v>143.84602976408109</c:v>
                </c:pt>
                <c:pt idx="8">
                  <c:v>159.51509040076235</c:v>
                </c:pt>
                <c:pt idx="9">
                  <c:v>175.59464852358906</c:v>
                </c:pt>
                <c:pt idx="10">
                  <c:v>191.99063292861638</c:v>
                </c:pt>
                <c:pt idx="11">
                  <c:v>208.62206394721807</c:v>
                </c:pt>
                <c:pt idx="12">
                  <c:v>225.41838938455055</c:v>
                </c:pt>
                <c:pt idx="13">
                  <c:v>242.31760728021607</c:v>
                </c:pt>
                <c:pt idx="14">
                  <c:v>259.26489159689152</c:v>
                </c:pt>
                <c:pt idx="15">
                  <c:v>276.21155300664248</c:v>
                </c:pt>
                <c:pt idx="16">
                  <c:v>293.11423083318209</c:v>
                </c:pt>
                <c:pt idx="17">
                  <c:v>309.93424923738485</c:v>
                </c:pt>
                <c:pt idx="18">
                  <c:v>326.63709313989875</c:v>
                </c:pt>
                <c:pt idx="19">
                  <c:v>343.19197343789108</c:v>
                </c:pt>
                <c:pt idx="20">
                  <c:v>359.57146018124729</c:v>
                </c:pt>
                <c:pt idx="21">
                  <c:v>375.75116843580599</c:v>
                </c:pt>
                <c:pt idx="22">
                  <c:v>391.70948569360417</c:v>
                </c:pt>
                <c:pt idx="23">
                  <c:v>407.42733256701877</c:v>
                </c:pt>
                <c:pt idx="24">
                  <c:v>422.88795054429255</c:v>
                </c:pt>
                <c:pt idx="25">
                  <c:v>438.07671205577998</c:v>
                </c:pt>
                <c:pt idx="26">
                  <c:v>452.98094917777877</c:v>
                </c:pt>
                <c:pt idx="27">
                  <c:v>467.58979810046742</c:v>
                </c:pt>
                <c:pt idx="28">
                  <c:v>481.89405708708529</c:v>
                </c:pt>
                <c:pt idx="29">
                  <c:v>495.88605610770713</c:v>
                </c:pt>
                <c:pt idx="30">
                  <c:v>509.55953668094742</c:v>
                </c:pt>
                <c:pt idx="31">
                  <c:v>522.9095407279608</c:v>
                </c:pt>
                <c:pt idx="32">
                  <c:v>535.93230745470396</c:v>
                </c:pt>
                <c:pt idx="33">
                  <c:v>548.62517744502441</c:v>
                </c:pt>
                <c:pt idx="34">
                  <c:v>560.98650327916835</c:v>
                </c:pt>
                <c:pt idx="35">
                  <c:v>573.01556609774912</c:v>
                </c:pt>
                <c:pt idx="36">
                  <c:v>584.71249761587399</c:v>
                </c:pt>
                <c:pt idx="37">
                  <c:v>596.07820716064566</c:v>
                </c:pt>
                <c:pt idx="38">
                  <c:v>607.11431336091027</c:v>
                </c:pt>
                <c:pt idx="39">
                  <c:v>617.82308016370212</c:v>
                </c:pt>
                <c:pt idx="40">
                  <c:v>628.20735688933371</c:v>
                </c:pt>
                <c:pt idx="41">
                  <c:v>638.27052206810265</c:v>
                </c:pt>
                <c:pt idx="42">
                  <c:v>648.01643082745363</c:v>
                </c:pt>
                <c:pt idx="43">
                  <c:v>657.44936562007763</c:v>
                </c:pt>
                <c:pt idx="44">
                  <c:v>666.57399010171321</c:v>
                </c:pt>
                <c:pt idx="45">
                  <c:v>675.39530598292527</c:v>
                </c:pt>
                <c:pt idx="46">
                  <c:v>683.91861269239712</c:v>
                </c:pt>
                <c:pt idx="47">
                  <c:v>692.14946970071969</c:v>
                </c:pt>
                <c:pt idx="48">
                  <c:v>700.09366136357539</c:v>
                </c:pt>
                <c:pt idx="49">
                  <c:v>707.75716415191334</c:v>
                </c:pt>
                <c:pt idx="50">
                  <c:v>715.14611614438456</c:v>
                </c:pt>
                <c:pt idx="51">
                  <c:v>722.26678866413374</c:v>
                </c:pt>
                <c:pt idx="52">
                  <c:v>729.12555994818445</c:v>
                </c:pt>
                <c:pt idx="53">
                  <c:v>735.72889074320312</c:v>
                </c:pt>
                <c:pt idx="54">
                  <c:v>742.08330172650471</c:v>
                </c:pt>
                <c:pt idx="55">
                  <c:v>748.19535265582738</c:v>
                </c:pt>
                <c:pt idx="56">
                  <c:v>754.07162315572941</c:v>
                </c:pt>
                <c:pt idx="57">
                  <c:v>759.71869505251016</c:v>
                </c:pt>
                <c:pt idx="58">
                  <c:v>765.14313617334585</c:v>
                </c:pt>
                <c:pt idx="59">
                  <c:v>770.35148552891746</c:v>
                </c:pt>
                <c:pt idx="60">
                  <c:v>775.35023980222684</c:v>
                </c:pt>
                <c:pt idx="61">
                  <c:v>780.14584106952861</c:v>
                </c:pt>
                <c:pt idx="62">
                  <c:v>784.74466568243656</c:v>
                </c:pt>
                <c:pt idx="63">
                  <c:v>789.15301424323457</c:v>
                </c:pt>
                <c:pt idx="64">
                  <c:v>793.37710260831841</c:v>
                </c:pt>
                <c:pt idx="65">
                  <c:v>797.42305385745158</c:v>
                </c:pt>
                <c:pt idx="66">
                  <c:v>801.29689116922975</c:v>
                </c:pt>
                <c:pt idx="67">
                  <c:v>805.00453154571892</c:v>
                </c:pt>
                <c:pt idx="68">
                  <c:v>808.55178033178083</c:v>
                </c:pt>
                <c:pt idx="69">
                  <c:v>811.94432647701092</c:v>
                </c:pt>
                <c:pt idx="70">
                  <c:v>815.18773849061097</c:v>
                </c:pt>
                <c:pt idx="71">
                  <c:v>818.2874610417897</c:v>
                </c:pt>
                <c:pt idx="72">
                  <c:v>821.24881216053018</c:v>
                </c:pt>
                <c:pt idx="73">
                  <c:v>824.07698099571132</c:v>
                </c:pt>
                <c:pt idx="74">
                  <c:v>826.77702608967127</c:v>
                </c:pt>
                <c:pt idx="75">
                  <c:v>829.35387413032606</c:v>
                </c:pt>
                <c:pt idx="76">
                  <c:v>831.81231914391412</c:v>
                </c:pt>
                <c:pt idx="77">
                  <c:v>834.15702209335188</c:v>
                </c:pt>
                <c:pt idx="78">
                  <c:v>836.39251084900695</c:v>
                </c:pt>
                <c:pt idx="79">
                  <c:v>838.52318050048052</c:v>
                </c:pt>
                <c:pt idx="80">
                  <c:v>840.55329397969683</c:v>
                </c:pt>
                <c:pt idx="81">
                  <c:v>842.48698296725593</c:v>
                </c:pt>
                <c:pt idx="82">
                  <c:v>844.32824905559289</c:v>
                </c:pt>
                <c:pt idx="83">
                  <c:v>846.08096514402143</c:v>
                </c:pt>
                <c:pt idx="84">
                  <c:v>847.74887704220748</c:v>
                </c:pt>
                <c:pt idx="85">
                  <c:v>849.33560526004783</c:v>
                </c:pt>
                <c:pt idx="86">
                  <c:v>850.84464696326563</c:v>
                </c:pt>
                <c:pt idx="87">
                  <c:v>852.27937807536171</c:v>
                </c:pt>
                <c:pt idx="88">
                  <c:v>853.64305550778272</c:v>
                </c:pt>
                <c:pt idx="89">
                  <c:v>854.93881950138314</c:v>
                </c:pt>
                <c:pt idx="90">
                  <c:v>856.16969606338114</c:v>
                </c:pt>
                <c:pt idx="91">
                  <c:v>857.33859948510428</c:v>
                </c:pt>
                <c:pt idx="92">
                  <c:v>858.44833492685962</c:v>
                </c:pt>
                <c:pt idx="93">
                  <c:v>859.50160105724683</c:v>
                </c:pt>
                <c:pt idx="94">
                  <c:v>860.50099273517651</c:v>
                </c:pt>
                <c:pt idx="95">
                  <c:v>861.44900372374866</c:v>
                </c:pt>
                <c:pt idx="96">
                  <c:v>862.34802942599265</c:v>
                </c:pt>
                <c:pt idx="97">
                  <c:v>863.20036963327652</c:v>
                </c:pt>
                <c:pt idx="98">
                  <c:v>864.008231277954</c:v>
                </c:pt>
                <c:pt idx="99">
                  <c:v>864.77373118253604</c:v>
                </c:pt>
                <c:pt idx="100">
                  <c:v>865.49889879835587</c:v>
                </c:pt>
                <c:pt idx="101">
                  <c:v>866.18567892733506</c:v>
                </c:pt>
                <c:pt idx="102">
                  <c:v>866.83593442106962</c:v>
                </c:pt>
                <c:pt idx="103">
                  <c:v>867.45144885201057</c:v>
                </c:pt>
                <c:pt idx="104">
                  <c:v>868.03392915206496</c:v>
                </c:pt>
                <c:pt idx="105">
                  <c:v>868.58500821442703</c:v>
                </c:pt>
                <c:pt idx="106">
                  <c:v>869.10624745493385</c:v>
                </c:pt>
                <c:pt idx="107">
                  <c:v>869.59913932966708</c:v>
                </c:pt>
                <c:pt idx="108">
                  <c:v>870.06510980594169</c:v>
                </c:pt>
                <c:pt idx="109">
                  <c:v>870.50552078420014</c:v>
                </c:pt>
                <c:pt idx="110">
                  <c:v>870.92167246868701</c:v>
                </c:pt>
                <c:pt idx="111">
                  <c:v>871.31480568511267</c:v>
                </c:pt>
                <c:pt idx="112">
                  <c:v>871.68610414381806</c:v>
                </c:pt>
                <c:pt idx="113">
                  <c:v>872.03669664723964</c:v>
                </c:pt>
                <c:pt idx="114">
                  <c:v>872.36765924073416</c:v>
                </c:pt>
                <c:pt idx="115">
                  <c:v>872.68001730606591</c:v>
                </c:pt>
                <c:pt idx="116">
                  <c:v>872.97474759707995</c:v>
                </c:pt>
                <c:pt idx="117">
                  <c:v>873.2527802172923</c:v>
                </c:pt>
                <c:pt idx="118">
                  <c:v>873.51500053930863</c:v>
                </c:pt>
                <c:pt idx="119">
                  <c:v>873.76225106616107</c:v>
                </c:pt>
                <c:pt idx="120">
                  <c:v>873.99533323480046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866-4FF7-84D2-0115CCA9847C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Noctua F12'!$M$131:$M$251</c:f>
              <c:numCache>
                <c:formatCode>0</c:formatCode>
                <c:ptCount val="121"/>
                <c:pt idx="0">
                  <c:v>65.005988808051939</c:v>
                </c:pt>
                <c:pt idx="1">
                  <c:v>70.633648831573737</c:v>
                </c:pt>
                <c:pt idx="2">
                  <c:v>79.723230666398081</c:v>
                </c:pt>
                <c:pt idx="3">
                  <c:v>90.746053268897754</c:v>
                </c:pt>
                <c:pt idx="4">
                  <c:v>103.17240036720887</c:v>
                </c:pt>
                <c:pt idx="5">
                  <c:v>116.68942093892827</c:v>
                </c:pt>
                <c:pt idx="6">
                  <c:v>131.07929119443588</c:v>
                </c:pt>
                <c:pt idx="7">
                  <c:v>146.17659830280195</c:v>
                </c:pt>
                <c:pt idx="8">
                  <c:v>161.84888365168513</c:v>
                </c:pt>
                <c:pt idx="9">
                  <c:v>177.98629305373947</c:v>
                </c:pt>
                <c:pt idx="10">
                  <c:v>194.4954800814952</c:v>
                </c:pt>
                <c:pt idx="11">
                  <c:v>211.29573868938746</c:v>
                </c:pt>
                <c:pt idx="12">
                  <c:v>228.31640638640988</c:v>
                </c:pt>
                <c:pt idx="13">
                  <c:v>245.49503933746576</c:v>
                </c:pt>
                <c:pt idx="14">
                  <c:v>262.77608079259335</c:v>
                </c:pt>
                <c:pt idx="15">
                  <c:v>280.10985805256803</c:v>
                </c:pt>
                <c:pt idx="16">
                  <c:v>297.45180586488925</c:v>
                </c:pt>
                <c:pt idx="17">
                  <c:v>314.76185049507092</c:v>
                </c:pt>
                <c:pt idx="18">
                  <c:v>332.00391072462867</c:v>
                </c:pt>
                <c:pt idx="19">
                  <c:v>349.14548584523311</c:v>
                </c:pt>
                <c:pt idx="20">
                  <c:v>366.15730967173363</c:v>
                </c:pt>
                <c:pt idx="21">
                  <c:v>383.01305555820659</c:v>
                </c:pt>
                <c:pt idx="22">
                  <c:v>399.68908146659419</c:v>
                </c:pt>
                <c:pt idx="23">
                  <c:v>416.1642069689525</c:v>
                </c:pt>
                <c:pt idx="24">
                  <c:v>432.4195160736333</c:v>
                </c:pt>
                <c:pt idx="25">
                  <c:v>448.438181215665</c:v>
                </c:pt>
                <c:pt idx="26">
                  <c:v>464.20530481366978</c:v>
                </c:pt>
                <c:pt idx="27">
                  <c:v>479.70777558418507</c:v>
                </c:pt>
                <c:pt idx="28">
                  <c:v>494.93413739690243</c:v>
                </c:pt>
                <c:pt idx="29">
                  <c:v>509.87446890468755</c:v>
                </c:pt>
                <c:pt idx="30">
                  <c:v>524.52027252789844</c:v>
                </c:pt>
                <c:pt idx="31">
                  <c:v>538.86437164032463</c:v>
                </c:pt>
                <c:pt idx="32">
                  <c:v>552.90081501320196</c:v>
                </c:pt>
                <c:pt idx="33">
                  <c:v>566.62478773843611</c:v>
                </c:pt>
                <c:pt idx="34">
                  <c:v>580.03252798265601</c:v>
                </c:pt>
                <c:pt idx="35">
                  <c:v>593.12124902790038</c:v>
                </c:pt>
                <c:pt idx="36">
                  <c:v>605.88906613832273</c:v>
                </c:pt>
                <c:pt idx="37">
                  <c:v>618.33492785983083</c:v>
                </c:pt>
                <c:pt idx="38">
                  <c:v>630.45855141435402</c:v>
                </c:pt>
                <c:pt idx="39">
                  <c:v>642.26036189516572</c:v>
                </c:pt>
                <c:pt idx="40">
                  <c:v>653.74143500634887</c:v>
                </c:pt>
                <c:pt idx="41">
                  <c:v>664.90344311969852</c:v>
                </c:pt>
                <c:pt idx="42">
                  <c:v>675.7486044473942</c:v>
                </c:pt>
                <c:pt idx="43">
                  <c:v>686.27963514957776</c:v>
                </c:pt>
                <c:pt idx="44">
                  <c:v>696.49970421340061</c:v>
                </c:pt>
                <c:pt idx="45">
                  <c:v>706.4123909547352</c:v>
                </c:pt>
                <c:pt idx="46">
                  <c:v>716.02164500612025</c:v>
                </c:pt>
                <c:pt idx="47">
                  <c:v>725.33174866504794</c:v>
                </c:pt>
                <c:pt idx="48">
                  <c:v>734.34728148569081</c:v>
                </c:pt>
                <c:pt idx="49">
                  <c:v>743.0730870049274</c:v>
                </c:pt>
                <c:pt idx="50">
                  <c:v>751.51424150026446</c:v>
                </c:pt>
                <c:pt idx="51">
                  <c:v>759.6760246831235</c:v>
                </c:pt>
                <c:pt idx="52">
                  <c:v>767.56389223614269</c:v>
                </c:pt>
                <c:pt idx="53">
                  <c:v>775.18345010775658</c:v>
                </c:pt>
                <c:pt idx="54">
                  <c:v>782.54043048143433</c:v>
                </c:pt>
                <c:pt idx="55">
                  <c:v>789.64066934067375</c:v>
                </c:pt>
                <c:pt idx="56">
                  <c:v>796.49008555426553</c:v>
                </c:pt>
                <c:pt idx="57">
                  <c:v>803.09466140944096</c:v>
                </c:pt>
                <c:pt idx="58">
                  <c:v>809.46042452341999</c:v>
                </c:pt>
                <c:pt idx="59">
                  <c:v>815.59343106656888</c:v>
                </c:pt>
                <c:pt idx="60">
                  <c:v>821.49975023292257</c:v>
                </c:pt>
                <c:pt idx="61">
                  <c:v>827.1854498962166</c:v>
                </c:pt>
                <c:pt idx="62">
                  <c:v>832.65658339186439</c:v>
                </c:pt>
                <c:pt idx="63">
                  <c:v>837.91917736751009</c:v>
                </c:pt>
                <c:pt idx="64">
                  <c:v>842.97922064687566</c:v>
                </c:pt>
                <c:pt idx="65">
                  <c:v>847.84265405364863</c:v>
                </c:pt>
                <c:pt idx="66">
                  <c:v>852.51536114414455</c:v>
                </c:pt>
                <c:pt idx="67">
                  <c:v>857.003159799331</c:v>
                </c:pt>
                <c:pt idx="68">
                  <c:v>861.31179462871125</c:v>
                </c:pt>
                <c:pt idx="69">
                  <c:v>865.44693014031463</c:v>
                </c:pt>
                <c:pt idx="70">
                  <c:v>869.41414463283786</c:v>
                </c:pt>
                <c:pt idx="71">
                  <c:v>873.21892476766993</c:v>
                </c:pt>
                <c:pt idx="72">
                  <c:v>876.8666607802204</c:v>
                </c:pt>
                <c:pt idx="73">
                  <c:v>880.36264229160975</c:v>
                </c:pt>
                <c:pt idx="74">
                  <c:v>883.71205468335825</c:v>
                </c:pt>
                <c:pt idx="75">
                  <c:v>886.91997599930119</c:v>
                </c:pt>
                <c:pt idx="76">
                  <c:v>889.9913743404469</c:v>
                </c:pt>
                <c:pt idx="77">
                  <c:v>892.93110572000478</c:v>
                </c:pt>
                <c:pt idx="78">
                  <c:v>895.74391234724953</c:v>
                </c:pt>
                <c:pt idx="79">
                  <c:v>898.43442131030304</c:v>
                </c:pt>
                <c:pt idx="80">
                  <c:v>901.00714362928591</c:v>
                </c:pt>
                <c:pt idx="81">
                  <c:v>903.46647365263789</c:v>
                </c:pt>
                <c:pt idx="82">
                  <c:v>905.81668877070263</c:v>
                </c:pt>
                <c:pt idx="83">
                  <c:v>908.06194942193508</c:v>
                </c:pt>
                <c:pt idx="84">
                  <c:v>910.20629936832461</c:v>
                </c:pt>
                <c:pt idx="85">
                  <c:v>912.25366621780825</c:v>
                </c:pt>
                <c:pt idx="86">
                  <c:v>914.20786217260752</c:v>
                </c:pt>
                <c:pt idx="87">
                  <c:v>916.07258498353576</c:v>
                </c:pt>
                <c:pt idx="88">
                  <c:v>917.85141909140134</c:v>
                </c:pt>
                <c:pt idx="89">
                  <c:v>919.54783693767388</c:v>
                </c:pt>
                <c:pt idx="90">
                  <c:v>921.16520042758714</c:v>
                </c:pt>
                <c:pt idx="91">
                  <c:v>922.70676252981798</c:v>
                </c:pt>
                <c:pt idx="92">
                  <c:v>924.17566899781627</c:v>
                </c:pt>
                <c:pt idx="93">
                  <c:v>925.57496019875452</c:v>
                </c:pt>
                <c:pt idx="94">
                  <c:v>926.90757303693169</c:v>
                </c:pt>
                <c:pt idx="95">
                  <c:v>928.17634295928895</c:v>
                </c:pt>
                <c:pt idx="96">
                  <c:v>929.38400603148852</c:v>
                </c:pt>
                <c:pt idx="97">
                  <c:v>930.5332010737684</c:v>
                </c:pt>
                <c:pt idx="98">
                  <c:v>931.62647184650984</c:v>
                </c:pt>
                <c:pt idx="99">
                  <c:v>932.66626927614902</c:v>
                </c:pt>
                <c:pt idx="100">
                  <c:v>933.65495371272698</c:v>
                </c:pt>
                <c:pt idx="101">
                  <c:v>934.59479721100217</c:v>
                </c:pt>
                <c:pt idx="102">
                  <c:v>935.48798582765744</c:v>
                </c:pt>
                <c:pt idx="103">
                  <c:v>936.33662192769361</c:v>
                </c:pt>
                <c:pt idx="104">
                  <c:v>937.14272649366171</c:v>
                </c:pt>
                <c:pt idx="105">
                  <c:v>937.90824143188559</c:v>
                </c:pt>
                <c:pt idx="106">
                  <c:v>938.63503187032893</c:v>
                </c:pt>
                <c:pt idx="107">
                  <c:v>939.32488844321756</c:v>
                </c:pt>
                <c:pt idx="108">
                  <c:v>939.97952955796529</c:v>
                </c:pt>
                <c:pt idx="109">
                  <c:v>940.60060364037224</c:v>
                </c:pt>
                <c:pt idx="110">
                  <c:v>941.18969135444479</c:v>
                </c:pt>
                <c:pt idx="111">
                  <c:v>941.74830779356319</c:v>
                </c:pt>
                <c:pt idx="112">
                  <c:v>942.27790464006432</c:v>
                </c:pt>
                <c:pt idx="113">
                  <c:v>942.77987229063183</c:v>
                </c:pt>
                <c:pt idx="114">
                  <c:v>943.25554194519498</c:v>
                </c:pt>
                <c:pt idx="115">
                  <c:v>943.7061876573157</c:v>
                </c:pt>
                <c:pt idx="116">
                  <c:v>944.13302834431954</c:v>
                </c:pt>
                <c:pt idx="117">
                  <c:v>944.53722975566825</c:v>
                </c:pt>
                <c:pt idx="118">
                  <c:v>944.91990639830874</c:v>
                </c:pt>
                <c:pt idx="119">
                  <c:v>945.28212341794665</c:v>
                </c:pt>
                <c:pt idx="120">
                  <c:v>945.62489843539652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866-4FF7-84D2-0115CCA984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100"/>
      </c:valAx>
      <c:valAx>
        <c:axId val="6439423"/>
        <c:scaling>
          <c:orientation val="minMax"/>
          <c:max val="8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K; push/pull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'Typ2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'Typ2 2x F12'!$C$121:$C$251</c:f>
              <c:numCache>
                <c:formatCode>0.0000</c:formatCode>
                <c:ptCount val="131"/>
                <c:pt idx="0">
                  <c:v>0.5466845230720272</c:v>
                </c:pt>
                <c:pt idx="1">
                  <c:v>0.5342497299198441</c:v>
                </c:pt>
                <c:pt idx="2">
                  <c:v>0.51931674541437878</c:v>
                </c:pt>
                <c:pt idx="3">
                  <c:v>0.50388107797036419</c:v>
                </c:pt>
                <c:pt idx="4">
                  <c:v>0.48848583818799535</c:v>
                </c:pt>
                <c:pt idx="5">
                  <c:v>0.47339044091278953</c:v>
                </c:pt>
                <c:pt idx="6">
                  <c:v>0.45873329647505079</c:v>
                </c:pt>
                <c:pt idx="7">
                  <c:v>0.44458891585268268</c:v>
                </c:pt>
                <c:pt idx="8">
                  <c:v>0.4309944196973553</c:v>
                </c:pt>
                <c:pt idx="9">
                  <c:v>0.4179638331158062</c:v>
                </c:pt>
                <c:pt idx="10">
                  <c:v>0.40549652720435952</c:v>
                </c:pt>
                <c:pt idx="11">
                  <c:v>0.30795866774510056</c:v>
                </c:pt>
                <c:pt idx="12">
                  <c:v>0.24550453949447468</c:v>
                </c:pt>
                <c:pt idx="13">
                  <c:v>0.20341521298769882</c:v>
                </c:pt>
                <c:pt idx="14">
                  <c:v>0.17359098037256929</c:v>
                </c:pt>
                <c:pt idx="15">
                  <c:v>0.15156622912562015</c:v>
                </c:pt>
                <c:pt idx="16">
                  <c:v>0.13475055458385243</c:v>
                </c:pt>
                <c:pt idx="17">
                  <c:v>0.12156078882868077</c:v>
                </c:pt>
                <c:pt idx="18">
                  <c:v>0.11098360063582656</c:v>
                </c:pt>
                <c:pt idx="19">
                  <c:v>0.10234417915829075</c:v>
                </c:pt>
                <c:pt idx="20">
                  <c:v>9.5177682296749375E-2</c:v>
                </c:pt>
                <c:pt idx="21">
                  <c:v>8.9154478504667289E-2</c:v>
                </c:pt>
                <c:pt idx="22">
                  <c:v>8.4034887090613922E-2</c:v>
                </c:pt>
                <c:pt idx="23">
                  <c:v>7.9640790654097751E-2</c:v>
                </c:pt>
                <c:pt idx="24">
                  <c:v>7.5837267219374976E-2</c:v>
                </c:pt>
                <c:pt idx="25">
                  <c:v>7.2520374525996439E-2</c:v>
                </c:pt>
                <c:pt idx="26">
                  <c:v>6.9608825500668908E-2</c:v>
                </c:pt>
                <c:pt idx="27">
                  <c:v>6.7038190849995224E-2</c:v>
                </c:pt>
                <c:pt idx="28">
                  <c:v>6.4756782247454361E-2</c:v>
                </c:pt>
                <c:pt idx="29">
                  <c:v>6.2722677239896107E-2</c:v>
                </c:pt>
                <c:pt idx="30">
                  <c:v>6.0901534874870399E-2</c:v>
                </c:pt>
                <c:pt idx="31">
                  <c:v>5.9264968615873777E-2</c:v>
                </c:pt>
                <c:pt idx="32">
                  <c:v>5.7789318331700319E-2</c:v>
                </c:pt>
                <c:pt idx="33">
                  <c:v>5.6454712256097273E-2</c:v>
                </c:pt>
                <c:pt idx="34">
                  <c:v>5.5244342477515737E-2</c:v>
                </c:pt>
                <c:pt idx="35">
                  <c:v>5.4143899616784771E-2</c:v>
                </c:pt>
                <c:pt idx="36">
                  <c:v>5.3141127537051559E-2</c:v>
                </c:pt>
                <c:pt idx="37">
                  <c:v>5.2225469519450549E-2</c:v>
                </c:pt>
                <c:pt idx="38">
                  <c:v>5.1387784821334388E-2</c:v>
                </c:pt>
                <c:pt idx="39">
                  <c:v>5.0620119888867297E-2</c:v>
                </c:pt>
                <c:pt idx="40">
                  <c:v>4.9915522372517403E-2</c:v>
                </c:pt>
                <c:pt idx="41">
                  <c:v>4.926788893119622E-2</c:v>
                </c:pt>
                <c:pt idx="42">
                  <c:v>4.8671839908416524E-2</c:v>
                </c:pt>
                <c:pt idx="43">
                  <c:v>4.8122615529513926E-2</c:v>
                </c:pt>
                <c:pt idx="44">
                  <c:v>4.7615989448104204E-2</c:v>
                </c:pt>
                <c:pt idx="45">
                  <c:v>4.714819636547353E-2</c:v>
                </c:pt>
                <c:pt idx="46">
                  <c:v>4.6715871132157319E-2</c:v>
                </c:pt>
                <c:pt idx="47">
                  <c:v>4.6315997269733497E-2</c:v>
                </c:pt>
                <c:pt idx="48">
                  <c:v>4.5945863261602986E-2</c:v>
                </c:pt>
                <c:pt idx="49">
                  <c:v>4.5603025282743945E-2</c:v>
                </c:pt>
                <c:pt idx="50">
                  <c:v>4.5285275291235258E-2</c:v>
                </c:pt>
                <c:pt idx="51">
                  <c:v>4.4990613604519225E-2</c:v>
                </c:pt>
                <c:pt idx="52">
                  <c:v>4.471722524279266E-2</c:v>
                </c:pt>
                <c:pt idx="53">
                  <c:v>4.4463459449571023E-2</c:v>
                </c:pt>
                <c:pt idx="54">
                  <c:v>4.4227811902229387E-2</c:v>
                </c:pt>
                <c:pt idx="55">
                  <c:v>4.4008909208453975E-2</c:v>
                </c:pt>
                <c:pt idx="56">
                  <c:v>4.3805495352110028E-2</c:v>
                </c:pt>
                <c:pt idx="57">
                  <c:v>4.3616419807207561E-2</c:v>
                </c:pt>
                <c:pt idx="58">
                  <c:v>4.3440627083896857E-2</c:v>
                </c:pt>
                <c:pt idx="59">
                  <c:v>4.3277147507689545E-2</c:v>
                </c:pt>
                <c:pt idx="60">
                  <c:v>4.3125089063912492E-2</c:v>
                </c:pt>
                <c:pt idx="61">
                  <c:v>4.2983630164972794E-2</c:v>
                </c:pt>
                <c:pt idx="62">
                  <c:v>4.2852013219313548E-2</c:v>
                </c:pt>
                <c:pt idx="63">
                  <c:v>4.2729538898746054E-2</c:v>
                </c:pt>
                <c:pt idx="64">
                  <c:v>4.2615561015777903E-2</c:v>
                </c:pt>
                <c:pt idx="65">
                  <c:v>4.2509481935122148E-2</c:v>
                </c:pt>
                <c:pt idx="66">
                  <c:v>4.2410748454178235E-2</c:v>
                </c:pt>
                <c:pt idx="67">
                  <c:v>4.2318848096252346E-2</c:v>
                </c:pt>
                <c:pt idx="68">
                  <c:v>4.2233305767905759E-2</c:v>
                </c:pt>
                <c:pt idx="69">
                  <c:v>4.2153680738305901E-2</c:v>
                </c:pt>
                <c:pt idx="70">
                  <c:v>4.2079563903990785E-2</c:v>
                </c:pt>
                <c:pt idx="71">
                  <c:v>4.2010575307192786E-2</c:v>
                </c:pt>
                <c:pt idx="72">
                  <c:v>4.1946361879928958E-2</c:v>
                </c:pt>
                <c:pt idx="73">
                  <c:v>4.1886595389556004E-2</c:v>
                </c:pt>
                <c:pt idx="74">
                  <c:v>4.1830970564494821E-2</c:v>
                </c:pt>
                <c:pt idx="75">
                  <c:v>4.1779203381425323E-2</c:v>
                </c:pt>
                <c:pt idx="76">
                  <c:v>4.1731029497498143E-2</c:v>
                </c:pt>
                <c:pt idx="77">
                  <c:v>4.1686202813055677E-2</c:v>
                </c:pt>
                <c:pt idx="78">
                  <c:v>4.1644494152045547E-2</c:v>
                </c:pt>
                <c:pt idx="79">
                  <c:v>4.160569004878012E-2</c:v>
                </c:pt>
                <c:pt idx="80">
                  <c:v>4.1569591630977329E-2</c:v>
                </c:pt>
                <c:pt idx="81">
                  <c:v>4.1536013590137866E-2</c:v>
                </c:pt>
                <c:pt idx="82">
                  <c:v>4.1504783231292267E-2</c:v>
                </c:pt>
                <c:pt idx="83">
                  <c:v>4.1475739595009942E-2</c:v>
                </c:pt>
                <c:pt idx="84">
                  <c:v>4.1448732645314748E-2</c:v>
                </c:pt>
                <c:pt idx="85">
                  <c:v>4.142362251781409E-2</c:v>
                </c:pt>
                <c:pt idx="86">
                  <c:v>4.1400278822931381E-2</c:v>
                </c:pt>
                <c:pt idx="87">
                  <c:v>4.1378579999646156E-2</c:v>
                </c:pt>
                <c:pt idx="88">
                  <c:v>4.1358412715600784E-2</c:v>
                </c:pt>
                <c:pt idx="89">
                  <c:v>4.1339671309834819E-2</c:v>
                </c:pt>
                <c:pt idx="90">
                  <c:v>4.1322257274765059E-2</c:v>
                </c:pt>
                <c:pt idx="91">
                  <c:v>4.1306078774346007E-2</c:v>
                </c:pt>
                <c:pt idx="92">
                  <c:v>4.1291050195627711E-2</c:v>
                </c:pt>
                <c:pt idx="93">
                  <c:v>4.1277091731178987E-2</c:v>
                </c:pt>
                <c:pt idx="94">
                  <c:v>4.1264128990068594E-2</c:v>
                </c:pt>
                <c:pt idx="95">
                  <c:v>4.125209263529795E-2</c:v>
                </c:pt>
                <c:pt idx="96">
                  <c:v>4.1240918045758537E-2</c:v>
                </c:pt>
                <c:pt idx="97">
                  <c:v>4.1230545000949102E-2</c:v>
                </c:pt>
                <c:pt idx="98">
                  <c:v>4.1220917386833124E-2</c:v>
                </c:pt>
                <c:pt idx="99">
                  <c:v>4.1211982921347826E-2</c:v>
                </c:pt>
                <c:pt idx="100">
                  <c:v>4.1203692898194845E-2</c:v>
                </c:pt>
                <c:pt idx="101">
                  <c:v>4.1196001947649413E-2</c:v>
                </c:pt>
                <c:pt idx="102">
                  <c:v>4.1188867813222223E-2</c:v>
                </c:pt>
                <c:pt idx="103">
                  <c:v>4.118225114309633E-2</c:v>
                </c:pt>
                <c:pt idx="104">
                  <c:v>4.1176115295341841E-2</c:v>
                </c:pt>
                <c:pt idx="105">
                  <c:v>4.117042615598427E-2</c:v>
                </c:pt>
                <c:pt idx="106">
                  <c:v>4.1165151969069391E-2</c:v>
                </c:pt>
                <c:pt idx="107">
                  <c:v>4.116026317792864E-2</c:v>
                </c:pt>
                <c:pt idx="108">
                  <c:v>4.1155732276905395E-2</c:v>
                </c:pt>
                <c:pt idx="109">
                  <c:v>4.1151533672853853E-2</c:v>
                </c:pt>
                <c:pt idx="110">
                  <c:v>4.1147643555769699E-2</c:v>
                </c:pt>
                <c:pt idx="111">
                  <c:v>4.1144039777955783E-2</c:v>
                </c:pt>
                <c:pt idx="112">
                  <c:v>4.1140701741165894E-2</c:v>
                </c:pt>
                <c:pt idx="113">
                  <c:v>4.1137610291207424E-2</c:v>
                </c:pt>
                <c:pt idx="114">
                  <c:v>4.1134747619518165E-2</c:v>
                </c:pt>
                <c:pt idx="115">
                  <c:v>4.1132097171264266E-2</c:v>
                </c:pt>
                <c:pt idx="116">
                  <c:v>4.1129643559536411E-2</c:v>
                </c:pt>
                <c:pt idx="117">
                  <c:v>4.1127372485248691E-2</c:v>
                </c:pt>
                <c:pt idx="118">
                  <c:v>4.112527066237022E-2</c:v>
                </c:pt>
                <c:pt idx="119">
                  <c:v>4.1123325748143764E-2</c:v>
                </c:pt>
                <c:pt idx="120">
                  <c:v>4.1121526277967529E-2</c:v>
                </c:pt>
                <c:pt idx="121">
                  <c:v>4.1119861604637382E-2</c:v>
                </c:pt>
                <c:pt idx="122">
                  <c:v>4.111832184166591E-2</c:v>
                </c:pt>
                <c:pt idx="123">
                  <c:v>4.1116897810412958E-2</c:v>
                </c:pt>
                <c:pt idx="124">
                  <c:v>4.1115580990779263E-2</c:v>
                </c:pt>
                <c:pt idx="125">
                  <c:v>4.1114363475230425E-2</c:v>
                </c:pt>
                <c:pt idx="126">
                  <c:v>4.1113237925933598E-2</c:v>
                </c:pt>
                <c:pt idx="127">
                  <c:v>4.1112197534802726E-2</c:v>
                </c:pt>
                <c:pt idx="128">
                  <c:v>4.1111235986261631E-2</c:v>
                </c:pt>
                <c:pt idx="129">
                  <c:v>4.11103474225459E-2</c:v>
                </c:pt>
                <c:pt idx="130">
                  <c:v>4.1109526411376419E-2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82B-4834-9DF5-3DEE4552B886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2x F12'!$F$126:$F$251</c:f>
              <c:numCache>
                <c:formatCode>0.0000</c:formatCode>
                <c:ptCount val="126"/>
                <c:pt idx="0">
                  <c:v>0.41559955092169454</c:v>
                </c:pt>
                <c:pt idx="1">
                  <c:v>0.40968806054602902</c:v>
                </c:pt>
                <c:pt idx="2">
                  <c:v>0.40210078517496828</c:v>
                </c:pt>
                <c:pt idx="3">
                  <c:v>0.3939360842817673</c:v>
                </c:pt>
                <c:pt idx="4">
                  <c:v>0.38551842078098636</c:v>
                </c:pt>
                <c:pt idx="5">
                  <c:v>0.37701946350908977</c:v>
                </c:pt>
                <c:pt idx="6">
                  <c:v>0.2997927870246182</c:v>
                </c:pt>
                <c:pt idx="7">
                  <c:v>0.24291979940531355</c:v>
                </c:pt>
                <c:pt idx="8">
                  <c:v>0.20210272701966728</c:v>
                </c:pt>
                <c:pt idx="9">
                  <c:v>0.17217407347712257</c:v>
                </c:pt>
                <c:pt idx="10">
                  <c:v>0.14961759018119605</c:v>
                </c:pt>
                <c:pt idx="11">
                  <c:v>0.13217216502583065</c:v>
                </c:pt>
                <c:pt idx="12">
                  <c:v>0.11836997306237915</c:v>
                </c:pt>
                <c:pt idx="13">
                  <c:v>0.10723452650930809</c:v>
                </c:pt>
                <c:pt idx="14">
                  <c:v>9.8098349077334335E-2</c:v>
                </c:pt>
                <c:pt idx="15">
                  <c:v>9.0493155741486433E-2</c:v>
                </c:pt>
                <c:pt idx="16">
                  <c:v>8.4082473773080244E-2</c:v>
                </c:pt>
                <c:pt idx="17">
                  <c:v>7.8619282795797704E-2</c:v>
                </c:pt>
                <c:pt idx="18">
                  <c:v>7.3918702379134532E-2</c:v>
                </c:pt>
                <c:pt idx="19">
                  <c:v>6.9839948732827409E-2</c:v>
                </c:pt>
                <c:pt idx="20">
                  <c:v>6.627414151669013E-2</c:v>
                </c:pt>
                <c:pt idx="21">
                  <c:v>6.3135890177107717E-2</c:v>
                </c:pt>
                <c:pt idx="22">
                  <c:v>6.0357376188423233E-2</c:v>
                </c:pt>
                <c:pt idx="23">
                  <c:v>5.7884117373572019E-2</c:v>
                </c:pt>
                <c:pt idx="24">
                  <c:v>5.5671887304137628E-2</c:v>
                </c:pt>
                <c:pt idx="25">
                  <c:v>5.3684441717295348E-2</c:v>
                </c:pt>
                <c:pt idx="26">
                  <c:v>5.1891817818163766E-2</c:v>
                </c:pt>
                <c:pt idx="27">
                  <c:v>5.0269046277090314E-2</c:v>
                </c:pt>
                <c:pt idx="28">
                  <c:v>4.8795164582809351E-2</c:v>
                </c:pt>
                <c:pt idx="29">
                  <c:v>4.7452453228613488E-2</c:v>
                </c:pt>
                <c:pt idx="30">
                  <c:v>4.6225838597121489E-2</c:v>
                </c:pt>
                <c:pt idx="31">
                  <c:v>4.5102421905430234E-2</c:v>
                </c:pt>
                <c:pt idx="32">
                  <c:v>4.4071104443492728E-2</c:v>
                </c:pt>
                <c:pt idx="33">
                  <c:v>4.3122287061396369E-2</c:v>
                </c:pt>
                <c:pt idx="34">
                  <c:v>4.2247627412417374E-2</c:v>
                </c:pt>
                <c:pt idx="35">
                  <c:v>4.143984249313433E-2</c:v>
                </c:pt>
                <c:pt idx="36">
                  <c:v>4.0692546984390107E-2</c:v>
                </c:pt>
                <c:pt idx="37">
                  <c:v>4.0000120093511199E-2</c:v>
                </c:pt>
                <c:pt idx="38">
                  <c:v>3.9357595241875126E-2</c:v>
                </c:pt>
                <c:pt idx="39">
                  <c:v>3.8760568182487805E-2</c:v>
                </c:pt>
                <c:pt idx="40">
                  <c:v>3.8205120076192214E-2</c:v>
                </c:pt>
                <c:pt idx="41">
                  <c:v>3.7687752778941139E-2</c:v>
                </c:pt>
                <c:pt idx="42">
                  <c:v>3.7205334151618967E-2</c:v>
                </c:pt>
                <c:pt idx="43">
                  <c:v>3.6755051638685803E-2</c:v>
                </c:pt>
                <c:pt idx="44">
                  <c:v>3.6334372702279065E-2</c:v>
                </c:pt>
                <c:pt idx="45">
                  <c:v>3.5941010966514489E-2</c:v>
                </c:pt>
                <c:pt idx="46">
                  <c:v>3.557289713917107E-2</c:v>
                </c:pt>
                <c:pt idx="47">
                  <c:v>3.52281539472327E-2</c:v>
                </c:pt>
                <c:pt idx="48">
                  <c:v>3.4905074458383319E-2</c:v>
                </c:pt>
                <c:pt idx="49">
                  <c:v>3.4602103269769389E-2</c:v>
                </c:pt>
                <c:pt idx="50">
                  <c:v>3.4317820133722858E-2</c:v>
                </c:pt>
                <c:pt idx="51">
                  <c:v>3.4050925661995309E-2</c:v>
                </c:pt>
                <c:pt idx="52">
                  <c:v>3.380022880873821E-2</c:v>
                </c:pt>
                <c:pt idx="53">
                  <c:v>3.3564635880598388E-2</c:v>
                </c:pt>
                <c:pt idx="54">
                  <c:v>3.334314086194106E-2</c:v>
                </c:pt>
                <c:pt idx="55">
                  <c:v>3.3134816875993241E-2</c:v>
                </c:pt>
                <c:pt idx="56">
                  <c:v>3.2938808629908167E-2</c:v>
                </c:pt>
                <c:pt idx="57">
                  <c:v>3.2754325714418379E-2</c:v>
                </c:pt>
                <c:pt idx="58">
                  <c:v>3.2580636647693555E-2</c:v>
                </c:pt>
                <c:pt idx="59">
                  <c:v>3.2417063568915584E-2</c:v>
                </c:pt>
                <c:pt idx="60">
                  <c:v>3.2262977500459873E-2</c:v>
                </c:pt>
                <c:pt idx="61">
                  <c:v>3.2117794108865907E-2</c:v>
                </c:pt>
                <c:pt idx="62">
                  <c:v>3.1980969904343841E-2</c:v>
                </c:pt>
                <c:pt idx="63">
                  <c:v>3.1851998826685352E-2</c:v>
                </c:pt>
                <c:pt idx="64">
                  <c:v>3.1730409172365338E-2</c:v>
                </c:pt>
                <c:pt idx="65">
                  <c:v>3.1615760823527711E-2</c:v>
                </c:pt>
                <c:pt idx="66">
                  <c:v>3.1507642744608155E-2</c:v>
                </c:pt>
                <c:pt idx="67">
                  <c:v>3.1405670716688018E-2</c:v>
                </c:pt>
                <c:pt idx="68">
                  <c:v>3.1309485283411168E-2</c:v>
                </c:pt>
                <c:pt idx="69">
                  <c:v>3.1218749885519138E-2</c:v>
                </c:pt>
                <c:pt idx="70">
                  <c:v>3.1133149163846078E-2</c:v>
                </c:pt>
                <c:pt idx="71">
                  <c:v>3.1052387413031065E-2</c:v>
                </c:pt>
                <c:pt idx="72">
                  <c:v>3.0976187170301178E-2</c:v>
                </c:pt>
                <c:pt idx="73">
                  <c:v>3.0904287925504485E-2</c:v>
                </c:pt>
                <c:pt idx="74">
                  <c:v>3.0836444940162241E-2</c:v>
                </c:pt>
                <c:pt idx="75">
                  <c:v>3.0772428164700008E-2</c:v>
                </c:pt>
                <c:pt idx="76">
                  <c:v>3.0712021244233438E-2</c:v>
                </c:pt>
                <c:pt idx="77">
                  <c:v>3.0655020604351203E-2</c:v>
                </c:pt>
                <c:pt idx="78">
                  <c:v>3.060123460927423E-2</c:v>
                </c:pt>
                <c:pt idx="79">
                  <c:v>3.0550482785594378E-2</c:v>
                </c:pt>
                <c:pt idx="80">
                  <c:v>3.050259510552222E-2</c:v>
                </c:pt>
                <c:pt idx="81">
                  <c:v>3.0457411324214208E-2</c:v>
                </c:pt>
                <c:pt idx="82">
                  <c:v>3.0414780366316358E-2</c:v>
                </c:pt>
                <c:pt idx="83">
                  <c:v>3.0374559757362748E-2</c:v>
                </c:pt>
                <c:pt idx="84">
                  <c:v>3.0336615096112095E-2</c:v>
                </c:pt>
                <c:pt idx="85">
                  <c:v>3.0300819564299915E-2</c:v>
                </c:pt>
                <c:pt idx="86">
                  <c:v>3.0267053470634749E-2</c:v>
                </c:pt>
                <c:pt idx="87">
                  <c:v>3.0235203826178992E-2</c:v>
                </c:pt>
                <c:pt idx="88">
                  <c:v>3.0205163948533002E-2</c:v>
                </c:pt>
                <c:pt idx="89">
                  <c:v>3.0176833092489301E-2</c:v>
                </c:pt>
                <c:pt idx="90">
                  <c:v>3.0150116105045262E-2</c:v>
                </c:pt>
                <c:pt idx="91">
                  <c:v>3.0124923102860999E-2</c:v>
                </c:pt>
                <c:pt idx="92">
                  <c:v>3.0101169170426233E-2</c:v>
                </c:pt>
                <c:pt idx="93">
                  <c:v>3.0078774077359274E-2</c:v>
                </c:pt>
                <c:pt idx="94">
                  <c:v>3.005766201340352E-2</c:v>
                </c:pt>
                <c:pt idx="95">
                  <c:v>3.0037761339815106E-2</c:v>
                </c:pt>
                <c:pt idx="96">
                  <c:v>3.0019004355950465E-2</c:v>
                </c:pt>
                <c:pt idx="97">
                  <c:v>3.0001327079966025E-2</c:v>
                </c:pt>
                <c:pt idx="98">
                  <c:v>2.9984669042635682E-2</c:v>
                </c:pt>
                <c:pt idx="99">
                  <c:v>2.9968973093375848E-2</c:v>
                </c:pt>
                <c:pt idx="100">
                  <c:v>2.9954185217643682E-2</c:v>
                </c:pt>
                <c:pt idx="101">
                  <c:v>2.9940254364942867E-2</c:v>
                </c:pt>
                <c:pt idx="102">
                  <c:v>2.9927132286733337E-2</c:v>
                </c:pt>
                <c:pt idx="103">
                  <c:v>2.9914773383597416E-2</c:v>
                </c:pt>
                <c:pt idx="104">
                  <c:v>2.990313456106599E-2</c:v>
                </c:pt>
                <c:pt idx="105">
                  <c:v>2.9892175093554286E-2</c:v>
                </c:pt>
                <c:pt idx="106">
                  <c:v>2.9881856495899015E-2</c:v>
                </c:pt>
                <c:pt idx="107">
                  <c:v>2.9872142402026645E-2</c:v>
                </c:pt>
                <c:pt idx="108">
                  <c:v>2.9862998450317448E-2</c:v>
                </c:pt>
                <c:pt idx="109">
                  <c:v>2.9854392175261445E-2</c:v>
                </c:pt>
                <c:pt idx="110">
                  <c:v>2.9846292905031453E-2</c:v>
                </c:pt>
                <c:pt idx="111">
                  <c:v>2.983867166462471E-2</c:v>
                </c:pt>
                <c:pt idx="112">
                  <c:v>2.9831501084248715E-2</c:v>
                </c:pt>
                <c:pt idx="113">
                  <c:v>2.9824755312649043E-2</c:v>
                </c:pt>
                <c:pt idx="114">
                  <c:v>2.9818409935097125E-2</c:v>
                </c:pt>
                <c:pt idx="115">
                  <c:v>2.9812441895774672E-2</c:v>
                </c:pt>
                <c:pt idx="116">
                  <c:v>2.9806829424308411E-2</c:v>
                </c:pt>
                <c:pt idx="117">
                  <c:v>2.9801551966224641E-2</c:v>
                </c:pt>
                <c:pt idx="118">
                  <c:v>2.9796590117107627E-2</c:v>
                </c:pt>
                <c:pt idx="119">
                  <c:v>2.9791925560259173E-2</c:v>
                </c:pt>
                <c:pt idx="120">
                  <c:v>2.9787541007669227E-2</c:v>
                </c:pt>
                <c:pt idx="121">
                  <c:v>2.9783420144118673E-2</c:v>
                </c:pt>
                <c:pt idx="122">
                  <c:v>2.9779547574246272E-2</c:v>
                </c:pt>
                <c:pt idx="123">
                  <c:v>2.9775908772421377E-2</c:v>
                </c:pt>
                <c:pt idx="124">
                  <c:v>2.9772490035273415E-2</c:v>
                </c:pt>
                <c:pt idx="125">
                  <c:v>2.9769278436737441E-2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82B-4834-9DF5-3DEE4552B886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'Typ2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2x F12'!$I$128:$I$251</c:f>
              <c:numCache>
                <c:formatCode>0.0000</c:formatCode>
                <c:ptCount val="124"/>
                <c:pt idx="0">
                  <c:v>0.36328608196904844</c:v>
                </c:pt>
                <c:pt idx="1">
                  <c:v>0.35932517042087597</c:v>
                </c:pt>
                <c:pt idx="2">
                  <c:v>0.35404547406904646</c:v>
                </c:pt>
                <c:pt idx="3">
                  <c:v>0.34824215951867415</c:v>
                </c:pt>
                <c:pt idx="4">
                  <c:v>0.28703823324273048</c:v>
                </c:pt>
                <c:pt idx="5">
                  <c:v>0.23670005576314437</c:v>
                </c:pt>
                <c:pt idx="6">
                  <c:v>0.19866519448700271</c:v>
                </c:pt>
                <c:pt idx="7">
                  <c:v>0.16992220229676988</c:v>
                </c:pt>
                <c:pt idx="8">
                  <c:v>0.14783861367041679</c:v>
                </c:pt>
                <c:pt idx="9">
                  <c:v>0.13053681529185468</c:v>
                </c:pt>
                <c:pt idx="10">
                  <c:v>0.11672412797105441</c:v>
                </c:pt>
                <c:pt idx="11">
                  <c:v>0.10550738230066199</c:v>
                </c:pt>
                <c:pt idx="12">
                  <c:v>9.6259867235917854E-2</c:v>
                </c:pt>
                <c:pt idx="13">
                  <c:v>8.853350596180376E-2</c:v>
                </c:pt>
                <c:pt idx="14">
                  <c:v>8.2001775259080076E-2</c:v>
                </c:pt>
                <c:pt idx="15">
                  <c:v>7.6422366210676218E-2</c:v>
                </c:pt>
                <c:pt idx="16">
                  <c:v>7.1612402425611094E-2</c:v>
                </c:pt>
                <c:pt idx="17">
                  <c:v>6.7431706327313698E-2</c:v>
                </c:pt>
                <c:pt idx="18">
                  <c:v>6.377129683226046E-2</c:v>
                </c:pt>
                <c:pt idx="19">
                  <c:v>6.0545344357810442E-2</c:v>
                </c:pt>
                <c:pt idx="20">
                  <c:v>5.7685450224440653E-2</c:v>
                </c:pt>
                <c:pt idx="21">
                  <c:v>5.5136515311794469E-2</c:v>
                </c:pt>
                <c:pt idx="22">
                  <c:v>5.2853713009193802E-2</c:v>
                </c:pt>
                <c:pt idx="23">
                  <c:v>5.0800241286223763E-2</c:v>
                </c:pt>
                <c:pt idx="24">
                  <c:v>4.8945632396654414E-2</c:v>
                </c:pt>
                <c:pt idx="25">
                  <c:v>4.726446708241612E-2</c:v>
                </c:pt>
                <c:pt idx="26">
                  <c:v>4.573538589735808E-2</c:v>
                </c:pt>
                <c:pt idx="27">
                  <c:v>4.4340321345899034E-2</c:v>
                </c:pt>
                <c:pt idx="28">
                  <c:v>4.306389593258822E-2</c:v>
                </c:pt>
                <c:pt idx="29">
                  <c:v>4.1892946151405576E-2</c:v>
                </c:pt>
                <c:pt idx="30">
                  <c:v>4.0816142992967167E-2</c:v>
                </c:pt>
                <c:pt idx="31">
                  <c:v>3.9823687087890566E-2</c:v>
                </c:pt>
                <c:pt idx="32">
                  <c:v>3.8907062053422321E-2</c:v>
                </c:pt>
                <c:pt idx="33">
                  <c:v>3.80588335890997E-2</c:v>
                </c:pt>
                <c:pt idx="34">
                  <c:v>3.7272484800951113E-2</c:v>
                </c:pt>
                <c:pt idx="35">
                  <c:v>3.6542280417051161E-2</c:v>
                </c:pt>
                <c:pt idx="36">
                  <c:v>3.586315419633835E-2</c:v>
                </c:pt>
                <c:pt idx="37">
                  <c:v>3.5230615073331251E-2</c:v>
                </c:pt>
                <c:pt idx="38">
                  <c:v>3.4640668527939629E-2</c:v>
                </c:pt>
                <c:pt idx="39">
                  <c:v>3.4089750397075215E-2</c:v>
                </c:pt>
                <c:pt idx="40">
                  <c:v>3.3574670907865124E-2</c:v>
                </c:pt>
                <c:pt idx="41">
                  <c:v>3.3092567151037401E-2</c:v>
                </c:pt>
                <c:pt idx="42">
                  <c:v>3.2640862557114216E-2</c:v>
                </c:pt>
                <c:pt idx="43">
                  <c:v>3.2217232209490826E-2</c:v>
                </c:pt>
                <c:pt idx="44">
                  <c:v>3.1819573043866484E-2</c:v>
                </c:pt>
                <c:pt idx="45">
                  <c:v>3.2217232209490826E-2</c:v>
                </c:pt>
                <c:pt idx="46">
                  <c:v>3.1094714572343297E-2</c:v>
                </c:pt>
                <c:pt idx="47">
                  <c:v>3.0764203967606808E-2</c:v>
                </c:pt>
                <c:pt idx="48">
                  <c:v>3.0453005866526588E-2</c:v>
                </c:pt>
                <c:pt idx="49">
                  <c:v>3.0159802986310307E-2</c:v>
                </c:pt>
                <c:pt idx="50">
                  <c:v>2.9883388399312365E-2</c:v>
                </c:pt>
                <c:pt idx="51">
                  <c:v>2.962265426300394E-2</c:v>
                </c:pt>
                <c:pt idx="52">
                  <c:v>2.9376581899534033E-2</c:v>
                </c:pt>
                <c:pt idx="53">
                  <c:v>2.9144233041328751E-2</c:v>
                </c:pt>
                <c:pt idx="54">
                  <c:v>2.892474208698986E-2</c:v>
                </c:pt>
                <c:pt idx="55">
                  <c:v>2.871730923493538E-2</c:v>
                </c:pt>
                <c:pt idx="56">
                  <c:v>2.852119438161162E-2</c:v>
                </c:pt>
                <c:pt idx="57">
                  <c:v>2.8335711687374657E-2</c:v>
                </c:pt>
                <c:pt idx="58">
                  <c:v>2.8160224726833778E-2</c:v>
                </c:pt>
                <c:pt idx="59">
                  <c:v>2.7994142152014997E-2</c:v>
                </c:pt>
                <c:pt idx="60">
                  <c:v>2.7836913806497523E-2</c:v>
                </c:pt>
                <c:pt idx="61">
                  <c:v>2.7688027236997582E-2</c:v>
                </c:pt>
                <c:pt idx="62">
                  <c:v>2.7547004555961246E-2</c:v>
                </c:pt>
                <c:pt idx="63">
                  <c:v>2.7413399614782716E-2</c:v>
                </c:pt>
                <c:pt idx="64">
                  <c:v>2.7286795452448928E-2</c:v>
                </c:pt>
                <c:pt idx="65">
                  <c:v>2.7166801988862982E-2</c:v>
                </c:pt>
                <c:pt idx="66">
                  <c:v>2.7053053935930226E-2</c:v>
                </c:pt>
                <c:pt idx="67">
                  <c:v>2.6945208902796156E-2</c:v>
                </c:pt>
                <c:pt idx="68">
                  <c:v>2.6842945674483486E-2</c:v>
                </c:pt>
                <c:pt idx="69">
                  <c:v>2.6745962645653033E-2</c:v>
                </c:pt>
                <c:pt idx="70">
                  <c:v>2.665397639336432E-2</c:v>
                </c:pt>
                <c:pt idx="71">
                  <c:v>2.6566720374584595E-2</c:v>
                </c:pt>
                <c:pt idx="72">
                  <c:v>2.6483943735827697E-2</c:v>
                </c:pt>
                <c:pt idx="73">
                  <c:v>2.6405410223731874E-2</c:v>
                </c:pt>
                <c:pt idx="74">
                  <c:v>2.6330897186634658E-2</c:v>
                </c:pt>
                <c:pt idx="75">
                  <c:v>2.6260194658299173E-2</c:v>
                </c:pt>
                <c:pt idx="76">
                  <c:v>2.6193104515909369E-2</c:v>
                </c:pt>
                <c:pt idx="77">
                  <c:v>2.6129439705299497E-2</c:v>
                </c:pt>
                <c:pt idx="78">
                  <c:v>2.6069023527130496E-2</c:v>
                </c:pt>
                <c:pt idx="79">
                  <c:v>2.6011688978386838E-2</c:v>
                </c:pt>
                <c:pt idx="80">
                  <c:v>2.5957278144150751E-2</c:v>
                </c:pt>
                <c:pt idx="81">
                  <c:v>2.5905641635128911E-2</c:v>
                </c:pt>
                <c:pt idx="82">
                  <c:v>2.5856638066865532E-2</c:v>
                </c:pt>
                <c:pt idx="83">
                  <c:v>2.581013357698405E-2</c:v>
                </c:pt>
                <c:pt idx="84">
                  <c:v>2.576600137716252E-2</c:v>
                </c:pt>
                <c:pt idx="85">
                  <c:v>2.5724121336871714E-2</c:v>
                </c:pt>
                <c:pt idx="86">
                  <c:v>2.5684379596193262E-2</c:v>
                </c:pt>
                <c:pt idx="87">
                  <c:v>2.5646668205293321E-2</c:v>
                </c:pt>
                <c:pt idx="88">
                  <c:v>2.5610884788357862E-2</c:v>
                </c:pt>
                <c:pt idx="89">
                  <c:v>2.5576932230002253E-2</c:v>
                </c:pt>
                <c:pt idx="90">
                  <c:v>2.5544718382353095E-2</c:v>
                </c:pt>
                <c:pt idx="91">
                  <c:v>2.5514155791166365E-2</c:v>
                </c:pt>
                <c:pt idx="92">
                  <c:v>2.5485161439495568E-2</c:v>
                </c:pt>
                <c:pt idx="93">
                  <c:v>2.5457656507557568E-2</c:v>
                </c:pt>
                <c:pt idx="94">
                  <c:v>2.5431566147565168E-2</c:v>
                </c:pt>
                <c:pt idx="95">
                  <c:v>2.5406819272404083E-2</c:v>
                </c:pt>
                <c:pt idx="96">
                  <c:v>2.5383348357130794E-2</c:v>
                </c:pt>
                <c:pt idx="97">
                  <c:v>2.5361089252356035E-2</c:v>
                </c:pt>
                <c:pt idx="98">
                  <c:v>2.5339981008659369E-2</c:v>
                </c:pt>
                <c:pt idx="99">
                  <c:v>2.531996571125265E-2</c:v>
                </c:pt>
                <c:pt idx="100">
                  <c:v>2.5300988324175922E-2</c:v>
                </c:pt>
                <c:pt idx="101">
                  <c:v>2.5282996543368932E-2</c:v>
                </c:pt>
                <c:pt idx="102">
                  <c:v>2.5265940658015316E-2</c:v>
                </c:pt>
                <c:pt idx="103">
                  <c:v>2.5249773419605565E-2</c:v>
                </c:pt>
                <c:pt idx="104">
                  <c:v>2.5234449918209376E-2</c:v>
                </c:pt>
                <c:pt idx="105">
                  <c:v>2.5219927465488502E-2</c:v>
                </c:pt>
                <c:pt idx="106">
                  <c:v>2.5206165484017773E-2</c:v>
                </c:pt>
                <c:pt idx="107">
                  <c:v>2.5193125402515875E-2</c:v>
                </c:pt>
                <c:pt idx="108">
                  <c:v>2.5180770556617483E-2</c:v>
                </c:pt>
                <c:pt idx="109">
                  <c:v>2.5169066094846624E-2</c:v>
                </c:pt>
                <c:pt idx="110">
                  <c:v>2.5157978889476212E-2</c:v>
                </c:pt>
                <c:pt idx="111">
                  <c:v>2.514747745198204E-2</c:v>
                </c:pt>
                <c:pt idx="112">
                  <c:v>2.513753185282069E-2</c:v>
                </c:pt>
                <c:pt idx="113">
                  <c:v>2.5128113645280094E-2</c:v>
                </c:pt>
                <c:pt idx="114">
                  <c:v>2.5119195793169343E-2</c:v>
                </c:pt>
                <c:pt idx="115">
                  <c:v>2.5110752602130571E-2</c:v>
                </c:pt>
                <c:pt idx="116">
                  <c:v>2.5102759654370525E-2</c:v>
                </c:pt>
                <c:pt idx="117">
                  <c:v>2.5095193746623261E-2</c:v>
                </c:pt>
                <c:pt idx="118">
                  <c:v>2.5088032831167905E-2</c:v>
                </c:pt>
                <c:pt idx="119">
                  <c:v>2.5081255959736863E-2</c:v>
                </c:pt>
                <c:pt idx="120">
                  <c:v>2.5074843230160765E-2</c:v>
                </c:pt>
                <c:pt idx="121">
                  <c:v>2.5068775735605835E-2</c:v>
                </c:pt>
                <c:pt idx="122">
                  <c:v>2.5063035516268751E-2</c:v>
                </c:pt>
                <c:pt idx="123">
                  <c:v>2.505760551340222E-2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82B-4834-9DF5-3DEE4552B886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'Typ2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2x F12'!$L$131:$L$251</c:f>
              <c:numCache>
                <c:formatCode>0.0000</c:formatCode>
                <c:ptCount val="121"/>
                <c:pt idx="0">
                  <c:v>0.3349183830492739</c:v>
                </c:pt>
                <c:pt idx="1">
                  <c:v>0.2865344948419366</c:v>
                </c:pt>
                <c:pt idx="2">
                  <c:v>0.23906356697471201</c:v>
                </c:pt>
                <c:pt idx="3">
                  <c:v>0.20153284375437602</c:v>
                </c:pt>
                <c:pt idx="4">
                  <c:v>0.17254461940740864</c:v>
                </c:pt>
                <c:pt idx="5">
                  <c:v>0.15000448974305094</c:v>
                </c:pt>
                <c:pt idx="6">
                  <c:v>0.13222206579246293</c:v>
                </c:pt>
                <c:pt idx="7">
                  <c:v>0.11796699527713804</c:v>
                </c:pt>
                <c:pt idx="8">
                  <c:v>0.10636248039130038</c:v>
                </c:pt>
                <c:pt idx="9">
                  <c:v>9.6781473080151226E-2</c:v>
                </c:pt>
                <c:pt idx="10">
                  <c:v>8.8770044942372867E-2</c:v>
                </c:pt>
                <c:pt idx="11">
                  <c:v>8.1994608115547873E-2</c:v>
                </c:pt>
                <c:pt idx="12">
                  <c:v>7.62061592751445E-2</c:v>
                </c:pt>
                <c:pt idx="13">
                  <c:v>7.1215995903495768E-2</c:v>
                </c:pt>
                <c:pt idx="14">
                  <c:v>6.6879054819551809E-2</c:v>
                </c:pt>
                <c:pt idx="15">
                  <c:v>6.3082327096400506E-2</c:v>
                </c:pt>
                <c:pt idx="16">
                  <c:v>5.9736686103164939E-2</c:v>
                </c:pt>
                <c:pt idx="17">
                  <c:v>5.6771039388731813E-2</c:v>
                </c:pt>
                <c:pt idx="18">
                  <c:v>5.4128084621649669E-2</c:v>
                </c:pt>
                <c:pt idx="19">
                  <c:v>5.1761188270716109E-2</c:v>
                </c:pt>
                <c:pt idx="20">
                  <c:v>4.9632060930085029E-2</c:v>
                </c:pt>
                <c:pt idx="21">
                  <c:v>4.7709005372195544E-2</c:v>
                </c:pt>
                <c:pt idx="22">
                  <c:v>4.5965581523323897E-2</c:v>
                </c:pt>
                <c:pt idx="23">
                  <c:v>4.4379578548797892E-2</c:v>
                </c:pt>
                <c:pt idx="24">
                  <c:v>4.2932215692533623E-2</c:v>
                </c:pt>
                <c:pt idx="25">
                  <c:v>4.1607515302970667E-2</c:v>
                </c:pt>
                <c:pt idx="26">
                  <c:v>4.0391806750584604E-2</c:v>
                </c:pt>
                <c:pt idx="27">
                  <c:v>3.927333077309636E-2</c:v>
                </c:pt>
                <c:pt idx="28">
                  <c:v>3.8241921550298111E-2</c:v>
                </c:pt>
                <c:pt idx="29">
                  <c:v>3.7288749437089902E-2</c:v>
                </c:pt>
                <c:pt idx="30">
                  <c:v>3.6406111400805581E-2</c:v>
                </c:pt>
                <c:pt idx="31">
                  <c:v>3.5587259250526852E-2</c:v>
                </c:pt>
                <c:pt idx="32">
                  <c:v>3.48262580131284E-2</c:v>
                </c:pt>
                <c:pt idx="33">
                  <c:v>3.4117868514908278E-2</c:v>
                </c:pt>
                <c:pt idx="34">
                  <c:v>3.3457449518964198E-2</c:v>
                </c:pt>
                <c:pt idx="35">
                  <c:v>3.2840875754484064E-2</c:v>
                </c:pt>
                <c:pt idx="36">
                  <c:v>3.2264468932495155E-2</c:v>
                </c:pt>
                <c:pt idx="37">
                  <c:v>3.1724939429949008E-2</c:v>
                </c:pt>
                <c:pt idx="38">
                  <c:v>3.1219336781890393E-2</c:v>
                </c:pt>
                <c:pt idx="39">
                  <c:v>3.0745007480640005E-2</c:v>
                </c:pt>
                <c:pt idx="40">
                  <c:v>3.0299558864372311E-2</c:v>
                </c:pt>
                <c:pt idx="41">
                  <c:v>2.9880828102436804E-2</c:v>
                </c:pt>
                <c:pt idx="42">
                  <c:v>2.9486855464291358E-2</c:v>
                </c:pt>
                <c:pt idx="43">
                  <c:v>2.9115861202918307E-2</c:v>
                </c:pt>
                <c:pt idx="44">
                  <c:v>2.8766225499681365E-2</c:v>
                </c:pt>
                <c:pt idx="45">
                  <c:v>2.8436471011610301E-2</c:v>
                </c:pt>
                <c:pt idx="46">
                  <c:v>2.8125247638611371E-2</c:v>
                </c:pt>
                <c:pt idx="47">
                  <c:v>2.7831319190630255E-2</c:v>
                </c:pt>
                <c:pt idx="48">
                  <c:v>2.7553551686111781E-2</c:v>
                </c:pt>
                <c:pt idx="49">
                  <c:v>2.7290903055386399E-2</c:v>
                </c:pt>
                <c:pt idx="50">
                  <c:v>2.7042414057592265E-2</c:v>
                </c:pt>
                <c:pt idx="51">
                  <c:v>2.6807200248784743E-2</c:v>
                </c:pt>
                <c:pt idx="52">
                  <c:v>2.6584444863085421E-2</c:v>
                </c:pt>
                <c:pt idx="53">
                  <c:v>2.6373392488958782E-2</c:v>
                </c:pt>
                <c:pt idx="54">
                  <c:v>2.6173343439680335E-2</c:v>
                </c:pt>
                <c:pt idx="55">
                  <c:v>2.5983648731348764E-2</c:v>
                </c:pt>
                <c:pt idx="56">
                  <c:v>2.5803705593856904E-2</c:v>
                </c:pt>
                <c:pt idx="57">
                  <c:v>2.5632953450450816E-2</c:v>
                </c:pt>
                <c:pt idx="58">
                  <c:v>2.5470870310180881E-2</c:v>
                </c:pt>
                <c:pt idx="59">
                  <c:v>2.531696952493576E-2</c:v>
                </c:pt>
                <c:pt idx="60">
                  <c:v>2.5170796869058047E-2</c:v>
                </c:pt>
                <c:pt idx="61">
                  <c:v>2.5031927904941246E-2</c:v>
                </c:pt>
                <c:pt idx="62">
                  <c:v>2.4899965602642588E-2</c:v>
                </c:pt>
                <c:pt idx="63">
                  <c:v>2.4774538185535062E-2</c:v>
                </c:pt>
                <c:pt idx="64">
                  <c:v>2.4655297177461531E-2</c:v>
                </c:pt>
                <c:pt idx="65">
                  <c:v>2.4541915629827767E-2</c:v>
                </c:pt>
                <c:pt idx="66">
                  <c:v>2.4434086509647061E-2</c:v>
                </c:pt>
                <c:pt idx="67">
                  <c:v>2.4331521231786758E-2</c:v>
                </c:pt>
                <c:pt idx="68">
                  <c:v>2.423394832061275E-2</c:v>
                </c:pt>
                <c:pt idx="69">
                  <c:v>2.4141112187925716E-2</c:v>
                </c:pt>
                <c:pt idx="70">
                  <c:v>2.4052772015564772E-2</c:v>
                </c:pt>
                <c:pt idx="71">
                  <c:v>2.3968700732352723E-2</c:v>
                </c:pt>
                <c:pt idx="72">
                  <c:v>2.3888684076194461E-2</c:v>
                </c:pt>
                <c:pt idx="73">
                  <c:v>2.3812519733140497E-2</c:v>
                </c:pt>
                <c:pt idx="74">
                  <c:v>2.3740016546107044E-2</c:v>
                </c:pt>
                <c:pt idx="75">
                  <c:v>2.3670993786720468E-2</c:v>
                </c:pt>
                <c:pt idx="76">
                  <c:v>2.3605280484438555E-2</c:v>
                </c:pt>
                <c:pt idx="77">
                  <c:v>2.3542714807707515E-2</c:v>
                </c:pt>
                <c:pt idx="78">
                  <c:v>2.348314349245011E-2</c:v>
                </c:pt>
                <c:pt idx="79">
                  <c:v>2.3426421313657263E-2</c:v>
                </c:pt>
                <c:pt idx="80">
                  <c:v>2.3372410596278318E-2</c:v>
                </c:pt>
                <c:pt idx="81">
                  <c:v>2.3320980761982274E-2</c:v>
                </c:pt>
                <c:pt idx="82">
                  <c:v>2.3272007908697899E-2</c:v>
                </c:pt>
                <c:pt idx="83">
                  <c:v>2.3225374420140367E-2</c:v>
                </c:pt>
                <c:pt idx="84">
                  <c:v>2.3180968602799737E-2</c:v>
                </c:pt>
                <c:pt idx="85">
                  <c:v>2.3138684348106214E-2</c:v>
                </c:pt>
                <c:pt idx="86">
                  <c:v>2.3098420817701783E-2</c:v>
                </c:pt>
                <c:pt idx="87">
                  <c:v>2.3060082149940271E-2</c:v>
                </c:pt>
                <c:pt idx="88">
                  <c:v>2.3023577185910842E-2</c:v>
                </c:pt>
                <c:pt idx="89">
                  <c:v>2.2988819213435246E-2</c:v>
                </c:pt>
                <c:pt idx="90">
                  <c:v>2.2955725727629144E-2</c:v>
                </c:pt>
                <c:pt idx="91">
                  <c:v>2.2924218206743837E-2</c:v>
                </c:pt>
                <c:pt idx="92">
                  <c:v>2.2894221902118369E-2</c:v>
                </c:pt>
                <c:pt idx="93">
                  <c:v>2.2865665641174621E-2</c:v>
                </c:pt>
                <c:pt idx="94">
                  <c:v>2.2838481642480826E-2</c:v>
                </c:pt>
                <c:pt idx="95">
                  <c:v>2.2812605341992725E-2</c:v>
                </c:pt>
                <c:pt idx="96">
                  <c:v>2.2787975229657687E-2</c:v>
                </c:pt>
                <c:pt idx="97">
                  <c:v>2.2764532695635799E-2</c:v>
                </c:pt>
                <c:pt idx="98">
                  <c:v>2.2742221885454491E-2</c:v>
                </c:pt>
                <c:pt idx="99">
                  <c:v>2.2720989563469844E-2</c:v>
                </c:pt>
                <c:pt idx="100">
                  <c:v>2.2700784984059291E-2</c:v>
                </c:pt>
                <c:pt idx="101">
                  <c:v>2.2681559770017193E-2</c:v>
                </c:pt>
                <c:pt idx="102">
                  <c:v>2.2663267797667263E-2</c:v>
                </c:pt>
                <c:pt idx="103">
                  <c:v>2.2645865088244812E-2</c:v>
                </c:pt>
                <c:pt idx="104">
                  <c:v>2.2629309705136876E-2</c:v>
                </c:pt>
                <c:pt idx="105">
                  <c:v>2.2613561656600691E-2</c:v>
                </c:pt>
                <c:pt idx="106">
                  <c:v>2.2598582803610236E-2</c:v>
                </c:pt>
                <c:pt idx="107">
                  <c:v>2.2584336772507558E-2</c:v>
                </c:pt>
                <c:pt idx="108">
                  <c:v>2.2570788872159925E-2</c:v>
                </c:pt>
                <c:pt idx="109">
                  <c:v>2.2557906015346456E-2</c:v>
                </c:pt>
                <c:pt idx="110">
                  <c:v>2.2545656644118294E-2</c:v>
                </c:pt>
                <c:pt idx="111">
                  <c:v>2.2534010658895196E-2</c:v>
                </c:pt>
                <c:pt idx="112">
                  <c:v>2.2522939351078568E-2</c:v>
                </c:pt>
                <c:pt idx="113">
                  <c:v>2.2512415338976865E-2</c:v>
                </c:pt>
                <c:pt idx="114">
                  <c:v>2.2502412506853562E-2</c:v>
                </c:pt>
                <c:pt idx="115">
                  <c:v>2.249290594692133E-2</c:v>
                </c:pt>
                <c:pt idx="116">
                  <c:v>2.2483871904118224E-2</c:v>
                </c:pt>
                <c:pt idx="117">
                  <c:v>2.2475287723512746E-2</c:v>
                </c:pt>
                <c:pt idx="118">
                  <c:v>2.2467131800195207E-2</c:v>
                </c:pt>
                <c:pt idx="119">
                  <c:v>2.2459383531522024E-2</c:v>
                </c:pt>
                <c:pt idx="120">
                  <c:v>2.2452023271588548E-2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D82B-4834-9DF5-3DEE4552B886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'Typ2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2x F12'!$N$131:$N$251</c:f>
              <c:numCache>
                <c:formatCode>0.0000</c:formatCode>
                <c:ptCount val="121"/>
                <c:pt idx="0">
                  <c:v>0.31689528823266594</c:v>
                </c:pt>
                <c:pt idx="1">
                  <c:v>0.27426003650812669</c:v>
                </c:pt>
                <c:pt idx="2">
                  <c:v>0.23109331121724944</c:v>
                </c:pt>
                <c:pt idx="3">
                  <c:v>0.19619118924176593</c:v>
                </c:pt>
                <c:pt idx="4">
                  <c:v>0.168790144429942</c:v>
                </c:pt>
                <c:pt idx="5">
                  <c:v>0.14722565820031086</c:v>
                </c:pt>
                <c:pt idx="6">
                  <c:v>0.13005717625265165</c:v>
                </c:pt>
                <c:pt idx="7">
                  <c:v>0.11619702334072146</c:v>
                </c:pt>
                <c:pt idx="8">
                  <c:v>0.10485116787701125</c:v>
                </c:pt>
                <c:pt idx="9">
                  <c:v>9.5441796601903633E-2</c:v>
                </c:pt>
                <c:pt idx="10">
                  <c:v>8.7545070631610697E-2</c:v>
                </c:pt>
                <c:pt idx="11">
                  <c:v>8.0846276960786237E-2</c:v>
                </c:pt>
                <c:pt idx="12">
                  <c:v>7.5108541955440727E-2</c:v>
                </c:pt>
                <c:pt idx="13">
                  <c:v>7.0151131409285528E-2</c:v>
                </c:pt>
                <c:pt idx="14">
                  <c:v>6.5834321568426918E-2</c:v>
                </c:pt>
                <c:pt idx="15">
                  <c:v>6.2048745632975674E-2</c:v>
                </c:pt>
                <c:pt idx="16">
                  <c:v>5.8707801287185626E-2</c:v>
                </c:pt>
                <c:pt idx="17">
                  <c:v>5.5742170815368891E-2</c:v>
                </c:pt>
                <c:pt idx="18">
                  <c:v>5.3095815666450594E-2</c:v>
                </c:pt>
                <c:pt idx="19">
                  <c:v>5.0723012578358637E-2</c:v>
                </c:pt>
                <c:pt idx="20">
                  <c:v>4.8586134512723408E-2</c:v>
                </c:pt>
                <c:pt idx="21">
                  <c:v>4.6653970628368457E-2</c:v>
                </c:pt>
                <c:pt idx="22">
                  <c:v>4.4900440919629366E-2</c:v>
                </c:pt>
                <c:pt idx="23">
                  <c:v>4.3303603034470603E-2</c:v>
                </c:pt>
                <c:pt idx="24">
                  <c:v>4.1844877691158647E-2</c:v>
                </c:pt>
                <c:pt idx="25">
                  <c:v>4.0508439282931699E-2</c:v>
                </c:pt>
                <c:pt idx="26">
                  <c:v>3.9280732493363814E-2</c:v>
                </c:pt>
                <c:pt idx="27">
                  <c:v>3.8150085897259142E-2</c:v>
                </c:pt>
                <c:pt idx="28">
                  <c:v>3.7106400838427353E-2</c:v>
                </c:pt>
                <c:pt idx="29">
                  <c:v>3.6140899201117141E-2</c:v>
                </c:pt>
                <c:pt idx="30">
                  <c:v>3.5245917604915668E-2</c:v>
                </c:pt>
                <c:pt idx="31">
                  <c:v>3.4414738454201267E-2</c:v>
                </c:pt>
                <c:pt idx="32">
                  <c:v>3.3641450442915943E-2</c:v>
                </c:pt>
                <c:pt idx="33">
                  <c:v>3.2920832751304308E-2</c:v>
                </c:pt>
                <c:pt idx="34">
                  <c:v>3.22482584143126E-2</c:v>
                </c:pt>
                <c:pt idx="35">
                  <c:v>3.1619613292904636E-2</c:v>
                </c:pt>
                <c:pt idx="36">
                  <c:v>3.1031227813142919E-2</c:v>
                </c:pt>
                <c:pt idx="37">
                  <c:v>3.0479819207241556E-2</c:v>
                </c:pt>
                <c:pt idx="38">
                  <c:v>2.9962442435531766E-2</c:v>
                </c:pt>
                <c:pt idx="39">
                  <c:v>2.9476448317800275E-2</c:v>
                </c:pt>
                <c:pt idx="40">
                  <c:v>2.9019447678753637E-2</c:v>
                </c:pt>
                <c:pt idx="41">
                  <c:v>2.858928053199436E-2</c:v>
                </c:pt>
                <c:pt idx="42">
                  <c:v>2.8183989502415623E-2</c:v>
                </c:pt>
                <c:pt idx="43">
                  <c:v>2.7801796827908891E-2</c:v>
                </c:pt>
                <c:pt idx="44">
                  <c:v>2.744108439508092E-2</c:v>
                </c:pt>
                <c:pt idx="45">
                  <c:v>2.71003763559657E-2</c:v>
                </c:pt>
                <c:pt idx="46">
                  <c:v>2.67783239478959E-2</c:v>
                </c:pt>
                <c:pt idx="47">
                  <c:v>2.647369220020436E-2</c:v>
                </c:pt>
                <c:pt idx="48">
                  <c:v>2.6185348261952505E-2</c:v>
                </c:pt>
                <c:pt idx="49">
                  <c:v>2.5912251126557255E-2</c:v>
                </c:pt>
                <c:pt idx="50">
                  <c:v>2.5653442563689424E-2</c:v>
                </c:pt>
                <c:pt idx="51">
                  <c:v>2.5408039097488525E-2</c:v>
                </c:pt>
                <c:pt idx="52">
                  <c:v>2.5175224894047939E-2</c:v>
                </c:pt>
                <c:pt idx="53">
                  <c:v>2.4954245441130438E-2</c:v>
                </c:pt>
                <c:pt idx="54">
                  <c:v>2.4744401919871248E-2</c:v>
                </c:pt>
                <c:pt idx="55">
                  <c:v>2.4545046182369898E-2</c:v>
                </c:pt>
                <c:pt idx="56">
                  <c:v>2.4355576261022954E-2</c:v>
                </c:pt>
                <c:pt idx="57">
                  <c:v>2.41754323455734E-2</c:v>
                </c:pt>
                <c:pt idx="58">
                  <c:v>2.4004093172455825E-2</c:v>
                </c:pt>
                <c:pt idx="59">
                  <c:v>2.3841072778346576E-2</c:v>
                </c:pt>
                <c:pt idx="60">
                  <c:v>2.3685917576089767E-2</c:v>
                </c:pt>
                <c:pt idx="61">
                  <c:v>2.3538203716534679E-2</c:v>
                </c:pt>
                <c:pt idx="62">
                  <c:v>2.3397534704425401E-2</c:v>
                </c:pt>
                <c:pt idx="63">
                  <c:v>2.3263539240448168E-2</c:v>
                </c:pt>
                <c:pt idx="64">
                  <c:v>2.3135869264963277E-2</c:v>
                </c:pt>
                <c:pt idx="65">
                  <c:v>2.301419818190583E-2</c:v>
                </c:pt>
                <c:pt idx="66">
                  <c:v>2.2898219243903627E-2</c:v>
                </c:pt>
                <c:pt idx="67">
                  <c:v>2.2787644081888079E-2</c:v>
                </c:pt>
                <c:pt idx="68">
                  <c:v>2.2682201364410862E-2</c:v>
                </c:pt>
                <c:pt idx="69">
                  <c:v>2.2581635573570916E-2</c:v>
                </c:pt>
                <c:pt idx="70">
                  <c:v>2.248570588593252E-2</c:v>
                </c:pt>
                <c:pt idx="71">
                  <c:v>2.2394185148109085E-2</c:v>
                </c:pt>
                <c:pt idx="72">
                  <c:v>2.2306858937821659E-2</c:v>
                </c:pt>
                <c:pt idx="73">
                  <c:v>2.2223524702238123E-2</c:v>
                </c:pt>
                <c:pt idx="74">
                  <c:v>2.2143990966276797E-2</c:v>
                </c:pt>
                <c:pt idx="75">
                  <c:v>2.2068076604332021E-2</c:v>
                </c:pt>
                <c:pt idx="76">
                  <c:v>2.1995610169563199E-2</c:v>
                </c:pt>
                <c:pt idx="77">
                  <c:v>2.1926429275493282E-2</c:v>
                </c:pt>
                <c:pt idx="78">
                  <c:v>2.1860380025199206E-2</c:v>
                </c:pt>
                <c:pt idx="79">
                  <c:v>2.1797316483851959E-2</c:v>
                </c:pt>
                <c:pt idx="80">
                  <c:v>2.1737100190787458E-2</c:v>
                </c:pt>
                <c:pt idx="81">
                  <c:v>2.1679599707665243E-2</c:v>
                </c:pt>
                <c:pt idx="82">
                  <c:v>2.1624690199608016E-2</c:v>
                </c:pt>
                <c:pt idx="83">
                  <c:v>2.157225304651441E-2</c:v>
                </c:pt>
                <c:pt idx="84">
                  <c:v>2.1522175482005197E-2</c:v>
                </c:pt>
                <c:pt idx="85">
                  <c:v>2.1474350257702727E-2</c:v>
                </c:pt>
                <c:pt idx="86">
                  <c:v>2.1428675330758418E-2</c:v>
                </c:pt>
                <c:pt idx="87">
                  <c:v>2.1385053572735631E-2</c:v>
                </c:pt>
                <c:pt idx="88">
                  <c:v>2.1343392498128538E-2</c:v>
                </c:pt>
                <c:pt idx="89">
                  <c:v>2.1303604010953419E-2</c:v>
                </c:pt>
                <c:pt idx="90">
                  <c:v>2.1265604167988957E-2</c:v>
                </c:pt>
                <c:pt idx="91">
                  <c:v>2.122931295736874E-2</c:v>
                </c:pt>
                <c:pt idx="92">
                  <c:v>2.1194654091343093E-2</c:v>
                </c:pt>
                <c:pt idx="93">
                  <c:v>2.1161554812130692E-2</c:v>
                </c:pt>
                <c:pt idx="94">
                  <c:v>2.1129945709873511E-2</c:v>
                </c:pt>
                <c:pt idx="95">
                  <c:v>2.1099760551793151E-2</c:v>
                </c:pt>
                <c:pt idx="96">
                  <c:v>2.1070936121723033E-2</c:v>
                </c:pt>
                <c:pt idx="97">
                  <c:v>2.1043412069260463E-2</c:v>
                </c:pt>
                <c:pt idx="98">
                  <c:v>2.101713076784532E-2</c:v>
                </c:pt>
                <c:pt idx="99">
                  <c:v>2.0992037181129596E-2</c:v>
                </c:pt>
                <c:pt idx="100">
                  <c:v>2.0968078737053884E-2</c:v>
                </c:pt>
                <c:pt idx="101">
                  <c:v>2.0945205209094517E-2</c:v>
                </c:pt>
                <c:pt idx="102">
                  <c:v>2.0923368604187708E-2</c:v>
                </c:pt>
                <c:pt idx="103">
                  <c:v>2.090252305687712E-2</c:v>
                </c:pt>
                <c:pt idx="104">
                  <c:v>2.0882624729266441E-2</c:v>
                </c:pt>
                <c:pt idx="105">
                  <c:v>2.0863631716391801E-2</c:v>
                </c:pt>
                <c:pt idx="106">
                  <c:v>2.0845503956658504E-2</c:v>
                </c:pt>
                <c:pt idx="107">
                  <c:v>2.0828203147014127E-2</c:v>
                </c:pt>
                <c:pt idx="108">
                  <c:v>2.0811692662554861E-2</c:v>
                </c:pt>
                <c:pt idx="109">
                  <c:v>2.0795937480285024E-2</c:v>
                </c:pt>
                <c:pt idx="110">
                  <c:v>2.0780904106770599E-2</c:v>
                </c:pt>
                <c:pt idx="111">
                  <c:v>2.0766560509446939E-2</c:v>
                </c:pt>
                <c:pt idx="112">
                  <c:v>2.0752876051358334E-2</c:v>
                </c:pt>
                <c:pt idx="113">
                  <c:v>2.0739821429123444E-2</c:v>
                </c:pt>
                <c:pt idx="114">
                  <c:v>2.0727368613935333E-2</c:v>
                </c:pt>
                <c:pt idx="115">
                  <c:v>2.0715490795418651E-2</c:v>
                </c:pt>
                <c:pt idx="116">
                  <c:v>2.0704162328178923E-2</c:v>
                </c:pt>
                <c:pt idx="117">
                  <c:v>2.069335868089053E-2</c:v>
                </c:pt>
                <c:pt idx="118">
                  <c:v>2.0683056387780608E-2</c:v>
                </c:pt>
                <c:pt idx="119">
                  <c:v>2.0673233002375804E-2</c:v>
                </c:pt>
                <c:pt idx="120">
                  <c:v>2.0663867053387939E-2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D82B-4834-9DF5-3DEE4552B8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6059376"/>
        <c:axId val="6397407"/>
      </c:scatterChart>
      <c:valAx>
        <c:axId val="2096059376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97407"/>
        <c:crosses val="autoZero"/>
        <c:crossBetween val="midCat"/>
        <c:majorUnit val="50"/>
      </c:valAx>
      <c:valAx>
        <c:axId val="6397407"/>
        <c:scaling>
          <c:orientation val="minMax"/>
          <c:max val="0.55000000000000004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9605937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KM push/pull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'Typ2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'Typ2 2x F12'!$B$121:$B$251</c:f>
              <c:numCache>
                <c:formatCode>0</c:formatCode>
                <c:ptCount val="131"/>
                <c:pt idx="0">
                  <c:v>36.584170862588962</c:v>
                </c:pt>
                <c:pt idx="1">
                  <c:v>37.435676388644481</c:v>
                </c:pt>
                <c:pt idx="2">
                  <c:v>38.512141533278282</c:v>
                </c:pt>
                <c:pt idx="3">
                  <c:v>39.691905241927543</c:v>
                </c:pt>
                <c:pt idx="4">
                  <c:v>40.942845086745251</c:v>
                </c:pt>
                <c:pt idx="5">
                  <c:v>42.248423862205755</c:v>
                </c:pt>
                <c:pt idx="6">
                  <c:v>43.598317701553071</c:v>
                </c:pt>
                <c:pt idx="7">
                  <c:v>44.985377023270473</c:v>
                </c:pt>
                <c:pt idx="8">
                  <c:v>46.404313109306656</c:v>
                </c:pt>
                <c:pt idx="9">
                  <c:v>47.85103019776966</c:v>
                </c:pt>
                <c:pt idx="10">
                  <c:v>49.322247314637366</c:v>
                </c:pt>
                <c:pt idx="11">
                  <c:v>64.943780106732163</c:v>
                </c:pt>
                <c:pt idx="12">
                  <c:v>81.464888760030931</c:v>
                </c:pt>
                <c:pt idx="13">
                  <c:v>98.321063140982801</c:v>
                </c:pt>
                <c:pt idx="14">
                  <c:v>115.21335934087728</c:v>
                </c:pt>
                <c:pt idx="15">
                  <c:v>131.95551618179883</c:v>
                </c:pt>
                <c:pt idx="16">
                  <c:v>148.42239471121746</c:v>
                </c:pt>
                <c:pt idx="17">
                  <c:v>164.5267375501042</c:v>
                </c:pt>
                <c:pt idx="18">
                  <c:v>180.20680429738923</c:v>
                </c:pt>
                <c:pt idx="19">
                  <c:v>195.41902787716901</c:v>
                </c:pt>
                <c:pt idx="20">
                  <c:v>210.13329508952609</c:v>
                </c:pt>
                <c:pt idx="21">
                  <c:v>224.32972897657618</c:v>
                </c:pt>
                <c:pt idx="22">
                  <c:v>237.99639283663478</c:v>
                </c:pt>
                <c:pt idx="23">
                  <c:v>251.12759222677232</c:v>
                </c:pt>
                <c:pt idx="24">
                  <c:v>263.72258301641943</c:v>
                </c:pt>
                <c:pt idx="25">
                  <c:v>275.78456579579</c:v>
                </c:pt>
                <c:pt idx="26">
                  <c:v>287.31988876622847</c:v>
                </c:pt>
                <c:pt idx="27">
                  <c:v>298.33740657996032</c:v>
                </c:pt>
                <c:pt idx="28">
                  <c:v>308.84795855937108</c:v>
                </c:pt>
                <c:pt idx="29">
                  <c:v>318.86394012656348</c:v>
                </c:pt>
                <c:pt idx="30">
                  <c:v>328.39894825462824</c:v>
                </c:pt>
                <c:pt idx="31">
                  <c:v>337.4674865624263</c:v>
                </c:pt>
                <c:pt idx="32">
                  <c:v>346.08471906873149</c:v>
                </c:pt>
                <c:pt idx="33">
                  <c:v>354.26626406797322</c:v>
                </c:pt>
                <c:pt idx="34">
                  <c:v>362.0280213877092</c:v>
                </c:pt>
                <c:pt idx="35">
                  <c:v>369.38602763292545</c:v>
                </c:pt>
                <c:pt idx="36">
                  <c:v>376.35633504493126</c:v>
                </c:pt>
                <c:pt idx="37">
                  <c:v>382.95491039197486</c:v>
                </c:pt>
                <c:pt idx="38">
                  <c:v>389.19755092647443</c:v>
                </c:pt>
                <c:pt idx="39">
                  <c:v>395.09981493343969</c:v>
                </c:pt>
                <c:pt idx="40">
                  <c:v>400.67696478744341</c:v>
                </c:pt>
                <c:pt idx="41">
                  <c:v>405.94392075395143</c:v>
                </c:pt>
                <c:pt idx="42">
                  <c:v>410.91522403165862</c:v>
                </c:pt>
                <c:pt idx="43">
                  <c:v>415.60500774804859</c:v>
                </c:pt>
                <c:pt idx="44">
                  <c:v>420.0269748000855</c:v>
                </c:pt>
                <c:pt idx="45">
                  <c:v>424.19438158287505</c:v>
                </c:pt>
                <c:pt idx="46">
                  <c:v>428.12002677678436</c:v>
                </c:pt>
                <c:pt idx="47">
                  <c:v>431.81624447217865</c:v>
                </c:pt>
                <c:pt idx="48">
                  <c:v>435.29490100393923</c:v>
                </c:pt>
                <c:pt idx="49">
                  <c:v>438.56739494798262</c:v>
                </c:pt>
                <c:pt idx="50">
                  <c:v>441.64465980117166</c:v>
                </c:pt>
                <c:pt idx="51">
                  <c:v>444.5371689260765</c:v>
                </c:pt>
                <c:pt idx="52">
                  <c:v>447.25494239434096</c:v>
                </c:pt>
                <c:pt idx="53">
                  <c:v>449.80755540812868</c:v>
                </c:pt>
                <c:pt idx="54">
                  <c:v>452.2041480191757</c:v>
                </c:pt>
                <c:pt idx="55">
                  <c:v>454.45343590015773</c:v>
                </c:pt>
                <c:pt idx="56">
                  <c:v>456.5637219540456</c:v>
                </c:pt>
                <c:pt idx="57">
                  <c:v>458.54290857442231</c:v>
                </c:pt>
                <c:pt idx="58">
                  <c:v>460.39851039383046</c:v>
                </c:pt>
                <c:pt idx="59">
                  <c:v>462.13766737852518</c:v>
                </c:pt>
                <c:pt idx="60">
                  <c:v>463.76715814683848</c:v>
                </c:pt>
                <c:pt idx="61">
                  <c:v>465.29341340503925</c:v>
                </c:pt>
                <c:pt idx="62">
                  <c:v>466.7225294093285</c:v>
                </c:pt>
                <c:pt idx="63">
                  <c:v>468.06028137567665</c:v>
                </c:pt>
                <c:pt idx="64">
                  <c:v>469.31213677077341</c:v>
                </c:pt>
                <c:pt idx="65">
                  <c:v>470.48326842759326</c:v>
                </c:pt>
                <c:pt idx="66">
                  <c:v>471.57856743812391</c:v>
                </c:pt>
                <c:pt idx="67">
                  <c:v>472.60265578379841</c:v>
                </c:pt>
                <c:pt idx="68">
                  <c:v>473.55989867121758</c:v>
                </c:pt>
                <c:pt idx="69">
                  <c:v>474.45441654696589</c:v>
                </c:pt>
                <c:pt idx="70">
                  <c:v>475.29009677078</c:v>
                </c:pt>
                <c:pt idx="71">
                  <c:v>476.07060493112851</c:v>
                </c:pt>
                <c:pt idx="72">
                  <c:v>476.79939579145861</c:v>
                </c:pt>
                <c:pt idx="73">
                  <c:v>477.4797238590271</c:v>
                </c:pt>
                <c:pt idx="74">
                  <c:v>478.11465357142697</c:v>
                </c:pt>
                <c:pt idx="75">
                  <c:v>478.70706909868534</c:v>
                </c:pt>
                <c:pt idx="76">
                  <c:v>479.25968376119357</c:v>
                </c:pt>
                <c:pt idx="77">
                  <c:v>479.77504906578378</c:v>
                </c:pt>
                <c:pt idx="78">
                  <c:v>480.25556336401348</c:v>
                </c:pt>
                <c:pt idx="79">
                  <c:v>480.70348013820291</c:v>
                </c:pt>
                <c:pt idx="80">
                  <c:v>481.12091592201637</c:v>
                </c:pt>
                <c:pt idx="81">
                  <c:v>481.50985786341118</c:v>
                </c:pt>
                <c:pt idx="82">
                  <c:v>481.87217093862876</c:v>
                </c:pt>
                <c:pt idx="83">
                  <c:v>482.2096048265829</c:v>
                </c:pt>
                <c:pt idx="84">
                  <c:v>482.52380045354045</c:v>
                </c:pt>
                <c:pt idx="85">
                  <c:v>482.81629621839727</c:v>
                </c:pt>
                <c:pt idx="86">
                  <c:v>483.08853390915118</c:v>
                </c:pt>
                <c:pt idx="87">
                  <c:v>483.34186432137176</c:v>
                </c:pt>
                <c:pt idx="88">
                  <c:v>483.57755258958019</c:v>
                </c:pt>
                <c:pt idx="89">
                  <c:v>483.79678324249147</c:v>
                </c:pt>
                <c:pt idx="90">
                  <c:v>484.00066499304552</c:v>
                </c:pt>
                <c:pt idx="91">
                  <c:v>484.19023527407336</c:v>
                </c:pt>
                <c:pt idx="92">
                  <c:v>484.3664645303158</c:v>
                </c:pt>
                <c:pt idx="93">
                  <c:v>484.53026027734501</c:v>
                </c:pt>
                <c:pt idx="94">
                  <c:v>484.68247093773817</c:v>
                </c:pt>
                <c:pt idx="95">
                  <c:v>484.823889464621</c:v>
                </c:pt>
                <c:pt idx="96">
                  <c:v>484.95525676245029</c:v>
                </c:pt>
                <c:pt idx="97">
                  <c:v>485.07726491463092</c:v>
                </c:pt>
                <c:pt idx="98">
                  <c:v>485.19056022728023</c:v>
                </c:pt>
                <c:pt idx="99">
                  <c:v>485.29574609815711</c:v>
                </c:pt>
                <c:pt idx="100">
                  <c:v>485.39338571946814</c:v>
                </c:pt>
                <c:pt idx="101">
                  <c:v>485.48400462295763</c:v>
                </c:pt>
                <c:pt idx="102">
                  <c:v>485.56809307537486</c:v>
                </c:pt>
                <c:pt idx="103">
                  <c:v>485.64610833210224</c:v>
                </c:pt>
                <c:pt idx="104">
                  <c:v>485.71847675641601</c:v>
                </c:pt>
                <c:pt idx="105">
                  <c:v>485.78559581154411</c:v>
                </c:pt>
                <c:pt idx="106">
                  <c:v>485.84783593238205</c:v>
                </c:pt>
                <c:pt idx="107">
                  <c:v>485.90554228342728</c:v>
                </c:pt>
                <c:pt idx="108">
                  <c:v>485.95903640920102</c:v>
                </c:pt>
                <c:pt idx="109">
                  <c:v>486.00861778313896</c:v>
                </c:pt>
                <c:pt idx="110">
                  <c:v>486.05456526065421</c:v>
                </c:pt>
                <c:pt idx="111">
                  <c:v>486.09713844180243</c:v>
                </c:pt>
                <c:pt idx="112">
                  <c:v>486.13657894871915</c:v>
                </c:pt>
                <c:pt idx="113">
                  <c:v>486.17311162274086</c:v>
                </c:pt>
                <c:pt idx="114">
                  <c:v>486.20694564587853</c:v>
                </c:pt>
                <c:pt idx="115">
                  <c:v>486.23827559107332</c:v>
                </c:pt>
                <c:pt idx="116">
                  <c:v>486.26728240543565</c:v>
                </c:pt>
                <c:pt idx="117">
                  <c:v>486.2941343304505</c:v>
                </c:pt>
                <c:pt idx="118">
                  <c:v>486.31898776292013</c:v>
                </c:pt>
                <c:pt idx="119">
                  <c:v>486.3419880602134</c:v>
                </c:pt>
                <c:pt idx="120">
                  <c:v>486.36327029319881</c:v>
                </c:pt>
                <c:pt idx="121">
                  <c:v>486.38295995005137</c:v>
                </c:pt>
                <c:pt idx="122">
                  <c:v>486.4011735939489</c:v>
                </c:pt>
                <c:pt idx="123">
                  <c:v>486.41801947750417</c:v>
                </c:pt>
                <c:pt idx="124">
                  <c:v>486.43359811661855</c:v>
                </c:pt>
                <c:pt idx="125">
                  <c:v>486.44800282628989</c:v>
                </c:pt>
                <c:pt idx="126">
                  <c:v>486.46132022076296</c:v>
                </c:pt>
                <c:pt idx="127">
                  <c:v>486.47363068027175</c:v>
                </c:pt>
                <c:pt idx="128">
                  <c:v>486.48500878649116</c:v>
                </c:pt>
                <c:pt idx="129">
                  <c:v>486.49552372869323</c:v>
                </c:pt>
                <c:pt idx="130">
                  <c:v>486.50523968248177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02A1-46F5-BA58-FA7AC39DD7D6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2x F12'!$E$126:$E$251</c:f>
              <c:numCache>
                <c:formatCode>0</c:formatCode>
                <c:ptCount val="126"/>
                <c:pt idx="0">
                  <c:v>48.123247379947998</c:v>
                </c:pt>
                <c:pt idx="1">
                  <c:v>48.817629621288347</c:v>
                </c:pt>
                <c:pt idx="2">
                  <c:v>49.738773803431627</c:v>
                </c:pt>
                <c:pt idx="3">
                  <c:v>50.769657307388911</c:v>
                </c:pt>
                <c:pt idx="4">
                  <c:v>51.878195494482043</c:v>
                </c:pt>
                <c:pt idx="5">
                  <c:v>53.04765916817928</c:v>
                </c:pt>
                <c:pt idx="6">
                  <c:v>66.712745821858789</c:v>
                </c:pt>
                <c:pt idx="7">
                  <c:v>82.331699799528678</c:v>
                </c:pt>
                <c:pt idx="8">
                  <c:v>98.959575137517731</c:v>
                </c:pt>
                <c:pt idx="9">
                  <c:v>116.16150792097903</c:v>
                </c:pt>
                <c:pt idx="10">
                  <c:v>133.67412197843032</c:v>
                </c:pt>
                <c:pt idx="11">
                  <c:v>151.31779067166951</c:v>
                </c:pt>
                <c:pt idx="12">
                  <c:v>168.96176861897493</c:v>
                </c:pt>
                <c:pt idx="13">
                  <c:v>186.50709478596872</c:v>
                </c:pt>
                <c:pt idx="14">
                  <c:v>203.87702941089566</c:v>
                </c:pt>
                <c:pt idx="15">
                  <c:v>221.01118958802135</c:v>
                </c:pt>
                <c:pt idx="16">
                  <c:v>237.86169819379387</c:v>
                </c:pt>
                <c:pt idx="17">
                  <c:v>254.39051704334582</c:v>
                </c:pt>
                <c:pt idx="18">
                  <c:v>270.56752021184718</c:v>
                </c:pt>
                <c:pt idx="19">
                  <c:v>286.36905328367237</c:v>
                </c:pt>
                <c:pt idx="20">
                  <c:v>301.77682490181041</c:v>
                </c:pt>
                <c:pt idx="21">
                  <c:v>316.77703353665152</c:v>
                </c:pt>
                <c:pt idx="22">
                  <c:v>331.35966576088629</c:v>
                </c:pt>
                <c:pt idx="23">
                  <c:v>345.51792283406814</c:v>
                </c:pt>
                <c:pt idx="24">
                  <c:v>359.24774546871822</c:v>
                </c:pt>
                <c:pt idx="25">
                  <c:v>372.54741523290653</c:v>
                </c:pt>
                <c:pt idx="26">
                  <c:v>385.41721683527862</c:v>
                </c:pt>
                <c:pt idx="27">
                  <c:v>397.85914954019785</c:v>
                </c:pt>
                <c:pt idx="28">
                  <c:v>409.87667878562797</c:v>
                </c:pt>
                <c:pt idx="29">
                  <c:v>421.47452110948279</c:v>
                </c:pt>
                <c:pt idx="30">
                  <c:v>432.65845697919718</c:v>
                </c:pt>
                <c:pt idx="31">
                  <c:v>443.43516722750633</c:v>
                </c:pt>
                <c:pt idx="32">
                  <c:v>453.81208963446068</c:v>
                </c:pt>
                <c:pt idx="33">
                  <c:v>463.79729283663755</c:v>
                </c:pt>
                <c:pt idx="34">
                  <c:v>473.39936524155257</c:v>
                </c:pt>
                <c:pt idx="35">
                  <c:v>482.62731701534722</c:v>
                </c:pt>
                <c:pt idx="36">
                  <c:v>491.490493521384</c:v>
                </c:pt>
                <c:pt idx="37">
                  <c:v>499.99849883561706</c:v>
                </c:pt>
                <c:pt idx="38">
                  <c:v>508.16112816569364</c:v>
                </c:pt>
                <c:pt idx="39">
                  <c:v>515.98830816510292</c:v>
                </c:pt>
                <c:pt idx="40">
                  <c:v>523.4900442693056</c:v>
                </c:pt>
                <c:pt idx="41">
                  <c:v>530.67637429354613</c:v>
                </c:pt>
                <c:pt idx="42">
                  <c:v>537.55732762662774</c:v>
                </c:pt>
                <c:pt idx="43">
                  <c:v>544.14288943480619</c:v>
                </c:pt>
                <c:pt idx="44">
                  <c:v>550.44296935792443</c:v>
                </c:pt>
                <c:pt idx="45">
                  <c:v>556.46737423812579</c:v>
                </c:pt>
                <c:pt idx="46">
                  <c:v>562.22578447165654</c:v>
                </c:pt>
                <c:pt idx="47">
                  <c:v>567.72773361776092</c:v>
                </c:pt>
                <c:pt idx="48">
                  <c:v>572.98259093661682</c:v>
                </c:pt>
                <c:pt idx="49">
                  <c:v>577.99954656147384</c:v>
                </c:pt>
                <c:pt idx="50">
                  <c:v>582.78759903944876</c:v>
                </c:pt>
                <c:pt idx="51">
                  <c:v>587.35554500129979</c:v>
                </c:pt>
                <c:pt idx="52">
                  <c:v>591.71197074350857</c:v>
                </c:pt>
                <c:pt idx="53">
                  <c:v>595.86524552649018</c:v>
                </c:pt>
                <c:pt idx="54">
                  <c:v>599.82351641109631</c:v>
                </c:pt>
                <c:pt idx="55">
                  <c:v>603.5947044720308</c:v>
                </c:pt>
                <c:pt idx="56">
                  <c:v>607.18650224161911</c:v>
                </c:pt>
                <c:pt idx="57">
                  <c:v>610.60637225073594</c:v>
                </c:pt>
                <c:pt idx="58">
                  <c:v>613.86154654580207</c:v>
                </c:pt>
                <c:pt idx="59">
                  <c:v>616.95902707171206</c:v>
                </c:pt>
                <c:pt idx="60">
                  <c:v>619.90558682052585</c:v>
                </c:pt>
                <c:pt idx="61">
                  <c:v>622.707771654814</c:v>
                </c:pt>
                <c:pt idx="62">
                  <c:v>625.37190272279656</c:v>
                </c:pt>
                <c:pt idx="63">
                  <c:v>627.90407938996157</c:v>
                </c:pt>
                <c:pt idx="64">
                  <c:v>630.31018261871043</c:v>
                </c:pt>
                <c:pt idx="65">
                  <c:v>632.59587873388978</c:v>
                </c:pt>
                <c:pt idx="66">
                  <c:v>634.76662351779908</c:v>
                </c:pt>
                <c:pt idx="67">
                  <c:v>636.82766658355774</c:v>
                </c:pt>
                <c:pt idx="68">
                  <c:v>638.78405598052689</c:v>
                </c:pt>
                <c:pt idx="69">
                  <c:v>640.6406429899049</c:v>
                </c:pt>
                <c:pt idx="70">
                  <c:v>642.40208707268698</c:v>
                </c:pt>
                <c:pt idx="71">
                  <c:v>644.07286093587265</c:v>
                </c:pt>
                <c:pt idx="72">
                  <c:v>645.65725568624077</c:v>
                </c:pt>
                <c:pt idx="73">
                  <c:v>647.15938604411372</c:v>
                </c:pt>
                <c:pt idx="74">
                  <c:v>648.58319559241556</c:v>
                </c:pt>
                <c:pt idx="75">
                  <c:v>649.93246203894341</c:v>
                </c:pt>
                <c:pt idx="76">
                  <c:v>651.21080247218333</c:v>
                </c:pt>
                <c:pt idx="77">
                  <c:v>652.42167859320182</c:v>
                </c:pt>
                <c:pt idx="78">
                  <c:v>653.56840190815888</c:v>
                </c:pt>
                <c:pt idx="79">
                  <c:v>654.65413886783813</c:v>
                </c:pt>
                <c:pt idx="80">
                  <c:v>655.68191594226619</c:v>
                </c:pt>
                <c:pt idx="81">
                  <c:v>656.65462462003882</c:v>
                </c:pt>
                <c:pt idx="82">
                  <c:v>657.57502632337014</c:v>
                </c:pt>
                <c:pt idx="83">
                  <c:v>658.44575723116543</c:v>
                </c:pt>
                <c:pt idx="84">
                  <c:v>659.26933300357484</c:v>
                </c:pt>
                <c:pt idx="85">
                  <c:v>660.04815340254936</c:v>
                </c:pt>
                <c:pt idx="86">
                  <c:v>660.78450680387846</c:v>
                </c:pt>
                <c:pt idx="87">
                  <c:v>661.48057459705649</c:v>
                </c:pt>
                <c:pt idx="88">
                  <c:v>662.13843547011618</c:v>
                </c:pt>
                <c:pt idx="89">
                  <c:v>662.76006957727418</c:v>
                </c:pt>
                <c:pt idx="90">
                  <c:v>663.34736258787541</c:v>
                </c:pt>
                <c:pt idx="91">
                  <c:v>663.90210961569483</c:v>
                </c:pt>
                <c:pt idx="92">
                  <c:v>664.42601902817717</c:v>
                </c:pt>
                <c:pt idx="93">
                  <c:v>664.92071613564485</c:v>
                </c:pt>
                <c:pt idx="94">
                  <c:v>665.38774676092441</c:v>
                </c:pt>
                <c:pt idx="95">
                  <c:v>665.82858069019824</c:v>
                </c:pt>
                <c:pt idx="96">
                  <c:v>666.24461500621135</c:v>
                </c:pt>
                <c:pt idx="97">
                  <c:v>666.63717730524638</c:v>
                </c:pt>
                <c:pt idx="98">
                  <c:v>667.00752879952347</c:v>
                </c:pt>
                <c:pt idx="99">
                  <c:v>667.35686730689724</c:v>
                </c:pt>
                <c:pt idx="100">
                  <c:v>667.68633012990631</c:v>
                </c:pt>
                <c:pt idx="101">
                  <c:v>667.99699682638834</c:v>
                </c:pt>
                <c:pt idx="102">
                  <c:v>668.28989187400282</c:v>
                </c:pt>
                <c:pt idx="103">
                  <c:v>668.5659872311187</c:v>
                </c:pt>
                <c:pt idx="104">
                  <c:v>668.82620479660636</c:v>
                </c:pt>
                <c:pt idx="105">
                  <c:v>669.07141877114998</c:v>
                </c:pt>
                <c:pt idx="106">
                  <c:v>669.3024579227465</c:v>
                </c:pt>
                <c:pt idx="107">
                  <c:v>669.52010775909798</c:v>
                </c:pt>
                <c:pt idx="108">
                  <c:v>669.72511260962801</c:v>
                </c:pt>
                <c:pt idx="109">
                  <c:v>669.91817761986817</c:v>
                </c:pt>
                <c:pt idx="110">
                  <c:v>670.09997066096014</c:v>
                </c:pt>
                <c:pt idx="111">
                  <c:v>670.27112415701254</c:v>
                </c:pt>
                <c:pt idx="112">
                  <c:v>670.43223683303586</c:v>
                </c:pt>
                <c:pt idx="113">
                  <c:v>670.58387538615466</c:v>
                </c:pt>
                <c:pt idx="114">
                  <c:v>670.72657608276506</c:v>
                </c:pt>
                <c:pt idx="115">
                  <c:v>670.8608462842692</c:v>
                </c:pt>
                <c:pt idx="116">
                  <c:v>670.98716590397794</c:v>
                </c:pt>
                <c:pt idx="117">
                  <c:v>671.1059887977259</c:v>
                </c:pt>
                <c:pt idx="118">
                  <c:v>671.21774409069235</c:v>
                </c:pt>
                <c:pt idx="119">
                  <c:v>671.32283744287156</c:v>
                </c:pt>
                <c:pt idx="120">
                  <c:v>671.42165225557608</c:v>
                </c:pt>
                <c:pt idx="121">
                  <c:v>671.51455082130303</c:v>
                </c:pt>
                <c:pt idx="122">
                  <c:v>671.60187541923074</c:v>
                </c:pt>
                <c:pt idx="123">
                  <c:v>671.68394935855383</c:v>
                </c:pt>
                <c:pt idx="124">
                  <c:v>671.76107797180191</c:v>
                </c:pt>
                <c:pt idx="125">
                  <c:v>671.83354956022561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02A1-46F5-BA58-FA7AC39DD7D6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'Typ2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2x F12'!$H$128:$H$251</c:f>
              <c:numCache>
                <c:formatCode>0</c:formatCode>
                <c:ptCount val="124"/>
                <c:pt idx="0">
                  <c:v>55.053031185774898</c:v>
                </c:pt>
                <c:pt idx="1">
                  <c:v>55.659891503214453</c:v>
                </c:pt>
                <c:pt idx="2">
                  <c:v>56.489918569329234</c:v>
                </c:pt>
                <c:pt idx="3">
                  <c:v>57.431300183881149</c:v>
                </c:pt>
                <c:pt idx="4">
                  <c:v>69.677128980539806</c:v>
                </c:pt>
                <c:pt idx="5">
                  <c:v>84.495121623516411</c:v>
                </c:pt>
                <c:pt idx="6">
                  <c:v>100.67188694851359</c:v>
                </c:pt>
                <c:pt idx="7">
                  <c:v>117.70092271444264</c:v>
                </c:pt>
                <c:pt idx="8">
                  <c:v>135.28265385785403</c:v>
                </c:pt>
                <c:pt idx="9">
                  <c:v>153.21348199957174</c:v>
                </c:pt>
                <c:pt idx="10">
                  <c:v>171.3441800564118</c:v>
                </c:pt>
                <c:pt idx="11">
                  <c:v>189.56019535207929</c:v>
                </c:pt>
                <c:pt idx="12">
                  <c:v>207.77090779673665</c:v>
                </c:pt>
                <c:pt idx="13">
                  <c:v>225.90317397606111</c:v>
                </c:pt>
                <c:pt idx="14">
                  <c:v>243.89715877261324</c:v>
                </c:pt>
                <c:pt idx="15">
                  <c:v>261.70349063604363</c:v>
                </c:pt>
                <c:pt idx="16">
                  <c:v>279.2812323364717</c:v>
                </c:pt>
                <c:pt idx="17">
                  <c:v>296.59638009039759</c:v>
                </c:pt>
                <c:pt idx="18">
                  <c:v>313.6207195630127</c:v>
                </c:pt>
                <c:pt idx="19">
                  <c:v>330.33093150489231</c:v>
                </c:pt>
                <c:pt idx="20">
                  <c:v>346.70787732755241</c:v>
                </c:pt>
                <c:pt idx="21">
                  <c:v>362.73601780781604</c:v>
                </c:pt>
                <c:pt idx="22">
                  <c:v>378.40293257204161</c:v>
                </c:pt>
                <c:pt idx="23">
                  <c:v>393.69891743848251</c:v>
                </c:pt>
                <c:pt idx="24">
                  <c:v>408.61664301158487</c:v>
                </c:pt>
                <c:pt idx="25">
                  <c:v>423.15086225611191</c:v>
                </c:pt>
                <c:pt idx="26">
                  <c:v>437.2981578177808</c:v>
                </c:pt>
                <c:pt idx="27">
                  <c:v>451.05672202914172</c:v>
                </c:pt>
                <c:pt idx="28">
                  <c:v>464.42616411919153</c:v>
                </c:pt>
                <c:pt idx="29">
                  <c:v>477.40734031256397</c:v>
                </c:pt>
                <c:pt idx="30">
                  <c:v>490.002203379337</c:v>
                </c:pt>
                <c:pt idx="31">
                  <c:v>502.21366886145313</c:v>
                </c:pt>
                <c:pt idx="32">
                  <c:v>514.04549571331029</c:v>
                </c:pt>
                <c:pt idx="33">
                  <c:v>525.50217949212538</c:v>
                </c:pt>
                <c:pt idx="34">
                  <c:v>536.58885654679091</c:v>
                </c:pt>
                <c:pt idx="35">
                  <c:v>547.31121790274779</c:v>
                </c:pt>
                <c:pt idx="36">
                  <c:v>557.67543173996705</c:v>
                </c:pt>
                <c:pt idx="37">
                  <c:v>567.68807352272233</c:v>
                </c:pt>
                <c:pt idx="38">
                  <c:v>577.35606297173183</c:v>
                </c:pt>
                <c:pt idx="39">
                  <c:v>586.68660717785519</c:v>
                </c:pt>
                <c:pt idx="40">
                  <c:v>595.68714924663186</c:v>
                </c:pt>
                <c:pt idx="41">
                  <c:v>604.36532193825371</c:v>
                </c:pt>
                <c:pt idx="42">
                  <c:v>612.72890583098012</c:v>
                </c:pt>
                <c:pt idx="43">
                  <c:v>620.7857915897639</c:v>
                </c:pt>
                <c:pt idx="44">
                  <c:v>628.54394596772204</c:v>
                </c:pt>
                <c:pt idx="45">
                  <c:v>620.7857915897639</c:v>
                </c:pt>
                <c:pt idx="46">
                  <c:v>643.19612754344701</c:v>
                </c:pt>
                <c:pt idx="47">
                  <c:v>650.10620853570651</c:v>
                </c:pt>
                <c:pt idx="48">
                  <c:v>656.74961899191862</c:v>
                </c:pt>
                <c:pt idx="49">
                  <c:v>663.13430525650665</c:v>
                </c:pt>
                <c:pt idx="50">
                  <c:v>669.26814766628718</c:v>
                </c:pt>
                <c:pt idx="51">
                  <c:v>675.1589449895522</c:v>
                </c:pt>
                <c:pt idx="52">
                  <c:v>680.81440068142297</c:v>
                </c:pt>
                <c:pt idx="53">
                  <c:v>686.24211080245175</c:v>
                </c:pt>
                <c:pt idx="54">
                  <c:v>691.44955346017957</c:v>
                </c:pt>
                <c:pt idx="55">
                  <c:v>696.44407964481093</c:v>
                </c:pt>
                <c:pt idx="56">
                  <c:v>701.23290534054695</c:v>
                </c:pt>
                <c:pt idx="57">
                  <c:v>705.82310480351407</c:v>
                </c:pt>
                <c:pt idx="58">
                  <c:v>710.22160490580427</c:v>
                </c:pt>
                <c:pt idx="59">
                  <c:v>714.43518045293683</c:v>
                </c:pt>
                <c:pt idx="60">
                  <c:v>718.47045038921385</c:v>
                </c:pt>
                <c:pt idx="61">
                  <c:v>722.33387481197622</c:v>
                </c:pt>
                <c:pt idx="62">
                  <c:v>726.03175272180169</c:v>
                </c:pt>
                <c:pt idx="63">
                  <c:v>729.5702204412097</c:v>
                </c:pt>
                <c:pt idx="64">
                  <c:v>732.95525063955597</c:v>
                </c:pt>
                <c:pt idx="65">
                  <c:v>736.19265190650674</c:v>
                </c:pt>
                <c:pt idx="66">
                  <c:v>739.28806882084439</c:v>
                </c:pt>
                <c:pt idx="67">
                  <c:v>742.24698246538969</c:v>
                </c:pt>
                <c:pt idx="68">
                  <c:v>745.0747113425673</c:v>
                </c:pt>
                <c:pt idx="69">
                  <c:v>747.77641264860438</c:v>
                </c:pt>
                <c:pt idx="70">
                  <c:v>750.35708386757369</c:v>
                </c:pt>
                <c:pt idx="71">
                  <c:v>752.82156464948025</c:v>
                </c:pt>
                <c:pt idx="72">
                  <c:v>755.17453893937386</c:v>
                </c:pt>
                <c:pt idx="73">
                  <c:v>757.42053732704335</c:v>
                </c:pt>
                <c:pt idx="74">
                  <c:v>759.5639395892606</c:v>
                </c:pt>
                <c:pt idx="75">
                  <c:v>761.60897739877475</c:v>
                </c:pt>
                <c:pt idx="76">
                  <c:v>763.55973717633378</c:v>
                </c:pt>
                <c:pt idx="77">
                  <c:v>765.42016306395033</c:v>
                </c:pt>
                <c:pt idx="78">
                  <c:v>767.19405999943365</c:v>
                </c:pt>
                <c:pt idx="79">
                  <c:v>768.88509687387227</c:v>
                </c:pt>
                <c:pt idx="80">
                  <c:v>770.49680975533363</c:v>
                </c:pt>
                <c:pt idx="81">
                  <c:v>772.03260516347666</c:v>
                </c:pt>
                <c:pt idx="82">
                  <c:v>773.49576338114002</c:v>
                </c:pt>
                <c:pt idx="83">
                  <c:v>774.8894417902128</c:v>
                </c:pt>
                <c:pt idx="84">
                  <c:v>776.2166782202703</c:v>
                </c:pt>
                <c:pt idx="85">
                  <c:v>777.4803942995311</c:v>
                </c:pt>
                <c:pt idx="86">
                  <c:v>778.68339879870973</c:v>
                </c:pt>
                <c:pt idx="87">
                  <c:v>779.82839095926374</c:v>
                </c:pt>
                <c:pt idx="88">
                  <c:v>780.91796379840628</c:v>
                </c:pt>
                <c:pt idx="89">
                  <c:v>781.95460738405518</c:v>
                </c:pt>
                <c:pt idx="90">
                  <c:v>782.94071207363481</c:v>
                </c:pt>
                <c:pt idx="91">
                  <c:v>783.87857171133589</c:v>
                </c:pt>
                <c:pt idx="92">
                  <c:v>784.77038677907092</c:v>
                </c:pt>
                <c:pt idx="93">
                  <c:v>785.61826749695661</c:v>
                </c:pt>
                <c:pt idx="94">
                  <c:v>786.42423686969084</c:v>
                </c:pt>
                <c:pt idx="95">
                  <c:v>787.1902336756981</c:v>
                </c:pt>
                <c:pt idx="96">
                  <c:v>787.91811539636842</c:v>
                </c:pt>
                <c:pt idx="97">
                  <c:v>788.6096610831496</c:v>
                </c:pt>
                <c:pt idx="98">
                  <c:v>789.26657416062972</c:v>
                </c:pt>
                <c:pt idx="99">
                  <c:v>789.8904851641106</c:v>
                </c:pt>
                <c:pt idx="100">
                  <c:v>790.48295441049413</c:v>
                </c:pt>
                <c:pt idx="101">
                  <c:v>791.04547460160438</c:v>
                </c:pt>
                <c:pt idx="102">
                  <c:v>791.57947335933602</c:v>
                </c:pt>
                <c:pt idx="103">
                  <c:v>792.08631569227077</c:v>
                </c:pt>
                <c:pt idx="104">
                  <c:v>792.56730639362354</c:v>
                </c:pt>
                <c:pt idx="105">
                  <c:v>793.02369237058417</c:v>
                </c:pt>
                <c:pt idx="106">
                  <c:v>793.45666490530675</c:v>
                </c:pt>
                <c:pt idx="107">
                  <c:v>793.86736184795586</c:v>
                </c:pt>
                <c:pt idx="108">
                  <c:v>794.25686974237647</c:v>
                </c:pt>
                <c:pt idx="109">
                  <c:v>794.626225885076</c:v>
                </c:pt>
                <c:pt idx="110">
                  <c:v>794.97642031833345</c:v>
                </c:pt>
                <c:pt idx="111">
                  <c:v>795.30839775834716</c:v>
                </c:pt>
                <c:pt idx="112">
                  <c:v>795.62305945942717</c:v>
                </c:pt>
                <c:pt idx="113">
                  <c:v>795.92126501531777</c:v>
                </c:pt>
                <c:pt idx="114">
                  <c:v>796.2038340988048</c:v>
                </c:pt>
                <c:pt idx="115">
                  <c:v>796.47154814081762</c:v>
                </c:pt>
                <c:pt idx="116">
                  <c:v>796.72515195029132</c:v>
                </c:pt>
                <c:pt idx="117">
                  <c:v>796.96535527609319</c:v>
                </c:pt>
                <c:pt idx="118">
                  <c:v>797.19283431234874</c:v>
                </c:pt>
                <c:pt idx="119">
                  <c:v>797.40823314853753</c:v>
                </c:pt>
                <c:pt idx="120">
                  <c:v>797.61216516573893</c:v>
                </c:pt>
                <c:pt idx="121">
                  <c:v>797.80521438043263</c:v>
                </c:pt>
                <c:pt idx="122">
                  <c:v>797.98793673726129</c:v>
                </c:pt>
                <c:pt idx="123">
                  <c:v>798.16086135216995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02A1-46F5-BA58-FA7AC39DD7D6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'Typ2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2x F12'!$K$131:$K$251</c:f>
              <c:numCache>
                <c:formatCode>0</c:formatCode>
                <c:ptCount val="121"/>
                <c:pt idx="0">
                  <c:v>59.716041317020085</c:v>
                </c:pt>
                <c:pt idx="1">
                  <c:v>69.799623989540123</c:v>
                </c:pt>
                <c:pt idx="2">
                  <c:v>83.659757331888159</c:v>
                </c:pt>
                <c:pt idx="3">
                  <c:v>99.239407470355445</c:v>
                </c:pt>
                <c:pt idx="4">
                  <c:v>115.91204680092881</c:v>
                </c:pt>
                <c:pt idx="5">
                  <c:v>133.32934257007139</c:v>
                </c:pt>
                <c:pt idx="6">
                  <c:v>151.26068315550447</c:v>
                </c:pt>
                <c:pt idx="7">
                  <c:v>169.53894564334973</c:v>
                </c:pt>
                <c:pt idx="8">
                  <c:v>188.03623163376176</c:v>
                </c:pt>
                <c:pt idx="9">
                  <c:v>206.65112199146483</c:v>
                </c:pt>
                <c:pt idx="10">
                  <c:v>225.30122647773203</c:v>
                </c:pt>
                <c:pt idx="11">
                  <c:v>243.9184778079034</c:v>
                </c:pt>
                <c:pt idx="12">
                  <c:v>262.44597799227006</c:v>
                </c:pt>
                <c:pt idx="13">
                  <c:v>280.83578339762096</c:v>
                </c:pt>
                <c:pt idx="14">
                  <c:v>299.04728848161119</c:v>
                </c:pt>
                <c:pt idx="15">
                  <c:v>317.04600829700848</c:v>
                </c:pt>
                <c:pt idx="16">
                  <c:v>334.80263644789579</c:v>
                </c:pt>
                <c:pt idx="17">
                  <c:v>352.29229930163467</c:v>
                </c:pt>
                <c:pt idx="18">
                  <c:v>369.49395382818659</c:v>
                </c:pt>
                <c:pt idx="19">
                  <c:v>386.38989304878459</c:v>
                </c:pt>
                <c:pt idx="20">
                  <c:v>402.96533380254567</c:v>
                </c:pt>
                <c:pt idx="21">
                  <c:v>419.20806866486998</c:v>
                </c:pt>
                <c:pt idx="22">
                  <c:v>435.10816870339346</c:v>
                </c:pt>
                <c:pt idx="23">
                  <c:v>450.65772713476434</c:v>
                </c:pt>
                <c:pt idx="24">
                  <c:v>465.85063634342583</c:v>
                </c:pt>
                <c:pt idx="25">
                  <c:v>480.68239245644287</c:v>
                </c:pt>
                <c:pt idx="26">
                  <c:v>495.14992294100671</c:v>
                </c:pt>
                <c:pt idx="27">
                  <c:v>509.25143363956073</c:v>
                </c:pt>
                <c:pt idx="28">
                  <c:v>522.98627237375558</c:v>
                </c:pt>
                <c:pt idx="29">
                  <c:v>536.3548067961392</c:v>
                </c:pt>
                <c:pt idx="30">
                  <c:v>549.35831459213318</c:v>
                </c:pt>
                <c:pt idx="31">
                  <c:v>561.99888446604416</c:v>
                </c:pt>
                <c:pt idx="32">
                  <c:v>574.27932660639658</c:v>
                </c:pt>
                <c:pt idx="33">
                  <c:v>586.20309153430026</c:v>
                </c:pt>
                <c:pt idx="34">
                  <c:v>597.77419640620519</c:v>
                </c:pt>
                <c:pt idx="35">
                  <c:v>608.99715797832266</c:v>
                </c:pt>
                <c:pt idx="36">
                  <c:v>619.8769315510724</c:v>
                </c:pt>
                <c:pt idx="37">
                  <c:v>630.41885530345826</c:v>
                </c:pt>
                <c:pt idx="38">
                  <c:v>640.62859950316215</c:v>
                </c:pt>
                <c:pt idx="39">
                  <c:v>650.51212014158432</c:v>
                </c:pt>
                <c:pt idx="40">
                  <c:v>660.07561659641749</c:v>
                </c:pt>
                <c:pt idx="41">
                  <c:v>669.3254929694865</c:v>
                </c:pt>
                <c:pt idx="42">
                  <c:v>678.26832278606446</c:v>
                </c:pt>
                <c:pt idx="43">
                  <c:v>686.91081677485749</c:v>
                </c:pt>
                <c:pt idx="44">
                  <c:v>695.25979347626037</c:v>
                </c:pt>
                <c:pt idx="45">
                  <c:v>703.32215245113287</c:v>
                </c:pt>
                <c:pt idx="46">
                  <c:v>711.10484988381995</c:v>
                </c:pt>
                <c:pt idx="47">
                  <c:v>718.61487639196196</c:v>
                </c:pt>
                <c:pt idx="48">
                  <c:v>725.85923687220668</c:v>
                </c:pt>
                <c:pt idx="49">
                  <c:v>732.84493222559763</c:v>
                </c:pt>
                <c:pt idx="50">
                  <c:v>739.57894281945289</c:v>
                </c:pt>
                <c:pt idx="51">
                  <c:v>746.06821355417992</c:v>
                </c:pt>
                <c:pt idx="52">
                  <c:v>752.31964041391598</c:v>
                </c:pt>
                <c:pt idx="53">
                  <c:v>758.34005838926475</c:v>
                </c:pt>
                <c:pt idx="54">
                  <c:v>764.13623066890329</c:v>
                </c:pt>
                <c:pt idx="55">
                  <c:v>769.71483900451562</c:v>
                </c:pt>
                <c:pt idx="56">
                  <c:v>775.08247516052131</c:v>
                </c:pt>
                <c:pt idx="57">
                  <c:v>780.24563336646065</c:v>
                </c:pt>
                <c:pt idx="58">
                  <c:v>785.21070369573761</c:v>
                </c:pt>
                <c:pt idx="59">
                  <c:v>789.98396629980334</c:v>
                </c:pt>
                <c:pt idx="60">
                  <c:v>794.57158643179855</c:v>
                </c:pt>
                <c:pt idx="61">
                  <c:v>798.9796101982239</c:v>
                </c:pt>
                <c:pt idx="62">
                  <c:v>803.2139609814335</c:v>
                </c:pt>
                <c:pt idx="63">
                  <c:v>807.28043647962977</c:v>
                </c:pt>
                <c:pt idx="64">
                  <c:v>811.18470631466823</c:v>
                </c:pt>
                <c:pt idx="65">
                  <c:v>814.93231016133018</c:v>
                </c:pt>
                <c:pt idx="66">
                  <c:v>818.52865635486739</c:v>
                </c:pt>
                <c:pt idx="67">
                  <c:v>821.97902093651055</c:v>
                </c:pt>
                <c:pt idx="68">
                  <c:v>825.28854709938184</c:v>
                </c:pt>
                <c:pt idx="69">
                  <c:v>828.46224499975972</c:v>
                </c:pt>
                <c:pt idx="70">
                  <c:v>831.50499190105052</c:v>
                </c:pt>
                <c:pt idx="71">
                  <c:v>834.42153262000522</c:v>
                </c:pt>
                <c:pt idx="72">
                  <c:v>837.21648024682906</c:v>
                </c:pt>
                <c:pt idx="73">
                  <c:v>839.89431711275324</c:v>
                </c:pt>
                <c:pt idx="74">
                  <c:v>842.45939598048244</c:v>
                </c:pt>
                <c:pt idx="75">
                  <c:v>844.91594143462146</c:v>
                </c:pt>
                <c:pt idx="76">
                  <c:v>847.2680514508063</c:v>
                </c:pt>
                <c:pt idx="77">
                  <c:v>849.5196991237525</c:v>
                </c:pt>
                <c:pt idx="78">
                  <c:v>851.67473453586194</c:v>
                </c:pt>
                <c:pt idx="79">
                  <c:v>853.73688674933419</c:v>
                </c:pt>
                <c:pt idx="80">
                  <c:v>855.70976590599003</c:v>
                </c:pt>
                <c:pt idx="81">
                  <c:v>857.5968654201663</c:v>
                </c:pt>
                <c:pt idx="82">
                  <c:v>859.40156425114537</c:v>
                </c:pt>
                <c:pt idx="83">
                  <c:v>861.1271292426004</c:v>
                </c:pt>
                <c:pt idx="84">
                  <c:v>862.77671751750927</c:v>
                </c:pt>
                <c:pt idx="85">
                  <c:v>864.35337891788561</c:v>
                </c:pt>
                <c:pt idx="86">
                  <c:v>865.86005847952742</c:v>
                </c:pt>
                <c:pt idx="87">
                  <c:v>867.29959893277316</c:v>
                </c:pt>
                <c:pt idx="88">
                  <c:v>868.67474322100111</c:v>
                </c:pt>
                <c:pt idx="89">
                  <c:v>869.98813702930408</c:v>
                </c:pt>
                <c:pt idx="90">
                  <c:v>871.24233131642279</c:v>
                </c:pt>
                <c:pt idx="91">
                  <c:v>872.43978484362924</c:v>
                </c:pt>
                <c:pt idx="92">
                  <c:v>873.58286669482436</c:v>
                </c:pt>
                <c:pt idx="93">
                  <c:v>874.67385878264724</c:v>
                </c:pt>
                <c:pt idx="94">
                  <c:v>875.71495833588631</c:v>
                </c:pt>
                <c:pt idx="95">
                  <c:v>876.70828036395426</c:v>
                </c:pt>
                <c:pt idx="96">
                  <c:v>877.65586009461504</c:v>
                </c:pt>
                <c:pt idx="97">
                  <c:v>878.55965538155806</c:v>
                </c:pt>
                <c:pt idx="98">
                  <c:v>879.42154907879228</c:v>
                </c:pt>
                <c:pt idx="99">
                  <c:v>880.24335137917706</c:v>
                </c:pt>
                <c:pt idx="100">
                  <c:v>881.02680211473717</c:v>
                </c:pt>
                <c:pt idx="101">
                  <c:v>881.7735730167044</c:v>
                </c:pt>
                <c:pt idx="102">
                  <c:v>882.485269933518</c:v>
                </c:pt>
                <c:pt idx="103">
                  <c:v>883.16343500526068</c:v>
                </c:pt>
                <c:pt idx="104">
                  <c:v>883.80954879326168</c:v>
                </c:pt>
                <c:pt idx="105">
                  <c:v>884.42503236380651</c:v>
                </c:pt>
                <c:pt idx="106">
                  <c:v>885.01124932510811</c:v>
                </c:pt>
                <c:pt idx="107">
                  <c:v>885.56950781687192</c:v>
                </c:pt>
                <c:pt idx="108">
                  <c:v>886.10106245196948</c:v>
                </c:pt>
                <c:pt idx="109">
                  <c:v>886.60711620988775</c:v>
                </c:pt>
                <c:pt idx="110">
                  <c:v>887.08882228176731</c:v>
                </c:pt>
                <c:pt idx="111">
                  <c:v>887.54728586697877</c:v>
                </c:pt>
                <c:pt idx="112">
                  <c:v>887.98356592130369</c:v>
                </c:pt>
                <c:pt idx="113">
                  <c:v>888.39867685689876</c:v>
                </c:pt>
                <c:pt idx="114">
                  <c:v>888.79359019432241</c:v>
                </c:pt>
                <c:pt idx="115">
                  <c:v>889.16923616699057</c:v>
                </c:pt>
                <c:pt idx="116">
                  <c:v>889.52650527851176</c:v>
                </c:pt>
                <c:pt idx="117">
                  <c:v>889.86624981342516</c:v>
                </c:pt>
                <c:pt idx="118">
                  <c:v>890.18928530192841</c:v>
                </c:pt>
                <c:pt idx="119">
                  <c:v>890.49639193924224</c:v>
                </c:pt>
                <c:pt idx="120">
                  <c:v>890.78831596030761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02A1-46F5-BA58-FA7AC39DD7D6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'Typ2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2x F12'!$M$131:$M$251</c:f>
              <c:numCache>
                <c:formatCode>0</c:formatCode>
                <c:ptCount val="121"/>
                <c:pt idx="0">
                  <c:v>63.112329979850983</c:v>
                </c:pt>
                <c:pt idx="1">
                  <c:v>72.923493537883246</c:v>
                </c:pt>
                <c:pt idx="2">
                  <c:v>86.54512713783447</c:v>
                </c:pt>
                <c:pt idx="3">
                  <c:v>101.9413770684373</c:v>
                </c:pt>
                <c:pt idx="4">
                  <c:v>118.49033050801847</c:v>
                </c:pt>
                <c:pt idx="5">
                  <c:v>135.84588613479718</c:v>
                </c:pt>
                <c:pt idx="6">
                  <c:v>153.77851938863876</c:v>
                </c:pt>
                <c:pt idx="7">
                  <c:v>172.12144876856723</c:v>
                </c:pt>
                <c:pt idx="8">
                  <c:v>190.74656396254625</c:v>
                </c:pt>
                <c:pt idx="9">
                  <c:v>209.55179713791233</c:v>
                </c:pt>
                <c:pt idx="10">
                  <c:v>228.45375365747225</c:v>
                </c:pt>
                <c:pt idx="11">
                  <c:v>247.38306761733531</c:v>
                </c:pt>
                <c:pt idx="12">
                  <c:v>266.28129743039483</c:v>
                </c:pt>
                <c:pt idx="13">
                  <c:v>285.09875176942205</c:v>
                </c:pt>
                <c:pt idx="14">
                  <c:v>303.79290806866425</c:v>
                </c:pt>
                <c:pt idx="15">
                  <c:v>322.32722508690074</c:v>
                </c:pt>
                <c:pt idx="16">
                  <c:v>340.67022715029657</c:v>
                </c:pt>
                <c:pt idx="17">
                  <c:v>358.79478153523439</c:v>
                </c:pt>
                <c:pt idx="18">
                  <c:v>376.67751684314567</c:v>
                </c:pt>
                <c:pt idx="19">
                  <c:v>394.29834671399533</c:v>
                </c:pt>
                <c:pt idx="20">
                  <c:v>411.64007387256822</c:v>
                </c:pt>
                <c:pt idx="21">
                  <c:v>428.68805657109021</c:v>
                </c:pt>
                <c:pt idx="22">
                  <c:v>445.42992430295919</c:v>
                </c:pt>
                <c:pt idx="23">
                  <c:v>461.8553330095782</c:v>
                </c:pt>
                <c:pt idx="24">
                  <c:v>477.95575237696954</c:v>
                </c:pt>
                <c:pt idx="25">
                  <c:v>493.72427953369794</c:v>
                </c:pt>
                <c:pt idx="26">
                  <c:v>509.15547471979681</c:v>
                </c:pt>
                <c:pt idx="27">
                  <c:v>524.24521543310289</c:v>
                </c:pt>
                <c:pt idx="28">
                  <c:v>538.99056626607717</c:v>
                </c:pt>
                <c:pt idx="29">
                  <c:v>553.38966218587575</c:v>
                </c:pt>
                <c:pt idx="30">
                  <c:v>567.44160342730436</c:v>
                </c:pt>
                <c:pt idx="31">
                  <c:v>581.14636049365208</c:v>
                </c:pt>
                <c:pt idx="32">
                  <c:v>594.50468801684815</c:v>
                </c:pt>
                <c:pt idx="33">
                  <c:v>607.51804643239495</c:v>
                </c:pt>
                <c:pt idx="34">
                  <c:v>620.18853058816626</c:v>
                </c:pt>
                <c:pt idx="35">
                  <c:v>632.51880453857268</c:v>
                </c:pt>
                <c:pt idx="36">
                  <c:v>644.51204188347424</c:v>
                </c:pt>
                <c:pt idx="37">
                  <c:v>656.17187109982251</c:v>
                </c:pt>
                <c:pt idx="38">
                  <c:v>667.50232538728096</c:v>
                </c:pt>
                <c:pt idx="39">
                  <c:v>678.50779661002696</c:v>
                </c:pt>
                <c:pt idx="40">
                  <c:v>689.19299296805173</c:v>
                </c:pt>
                <c:pt idx="41">
                  <c:v>699.56290007431051</c:v>
                </c:pt>
                <c:pt idx="42">
                  <c:v>709.62274515060471</c:v>
                </c:pt>
                <c:pt idx="43">
                  <c:v>719.37796408622626</c:v>
                </c:pt>
                <c:pt idx="44">
                  <c:v>728.83417113010273</c:v>
                </c:pt>
                <c:pt idx="45">
                  <c:v>737.99713101022417</c:v>
                </c:pt>
                <c:pt idx="46">
                  <c:v>746.87273329410505</c:v>
                </c:pt>
                <c:pt idx="47">
                  <c:v>755.46696882143294</c:v>
                </c:pt>
                <c:pt idx="48">
                  <c:v>763.7859080553128</c:v>
                </c:pt>
                <c:pt idx="49">
                  <c:v>771.83568121189455</c:v>
                </c:pt>
                <c:pt idx="50">
                  <c:v>779.62246004006261</c:v>
                </c:pt>
                <c:pt idx="51">
                  <c:v>787.15244113336212</c:v>
                </c:pt>
                <c:pt idx="52">
                  <c:v>794.43183066573147</c:v>
                </c:pt>
                <c:pt idx="53">
                  <c:v>801.46683045103498</c:v>
                </c:pt>
                <c:pt idx="54">
                  <c:v>808.26362523390765</c:v>
                </c:pt>
                <c:pt idx="55">
                  <c:v>814.82837112628886</c:v>
                </c:pt>
                <c:pt idx="56">
                  <c:v>821.16718511015779</c:v>
                </c:pt>
                <c:pt idx="57">
                  <c:v>827.28613553263153</c:v>
                </c:pt>
                <c:pt idx="58">
                  <c:v>833.19123352468762</c:v>
                </c:pt>
                <c:pt idx="59">
                  <c:v>838.88842527945326</c:v>
                </c:pt>
                <c:pt idx="60">
                  <c:v>844.38358513032267</c:v>
                </c:pt>
                <c:pt idx="61">
                  <c:v>849.68250937308233</c:v>
                </c:pt>
                <c:pt idx="62">
                  <c:v>854.7909107798954</c:v>
                </c:pt>
                <c:pt idx="63">
                  <c:v>859.71441375636118</c:v>
                </c:pt>
                <c:pt idx="64">
                  <c:v>864.45855009596698</c:v>
                </c:pt>
                <c:pt idx="65">
                  <c:v>869.02875528917423</c:v>
                </c:pt>
                <c:pt idx="66">
                  <c:v>873.43036534706766</c:v>
                </c:pt>
                <c:pt idx="67">
                  <c:v>877.66861410198453</c:v>
                </c:pt>
                <c:pt idx="68">
                  <c:v>881.74863094993395</c:v>
                </c:pt>
                <c:pt idx="69">
                  <c:v>885.67543900175201</c:v>
                </c:pt>
                <c:pt idx="70">
                  <c:v>889.45395361203111</c:v>
                </c:pt>
                <c:pt idx="71">
                  <c:v>893.08898125675967</c:v>
                </c:pt>
                <c:pt idx="72">
                  <c:v>896.58521873241682</c:v>
                </c:pt>
                <c:pt idx="73">
                  <c:v>899.94725265096258</c:v>
                </c:pt>
                <c:pt idx="74">
                  <c:v>903.1795592067441</c:v>
                </c:pt>
                <c:pt idx="75">
                  <c:v>906.286504192846</c:v>
                </c:pt>
                <c:pt idx="76">
                  <c:v>909.27234324580547</c:v>
                </c:pt>
                <c:pt idx="77">
                  <c:v>912.14122229895349</c:v>
                </c:pt>
                <c:pt idx="78">
                  <c:v>914.8971782258734</c:v>
                </c:pt>
                <c:pt idx="79">
                  <c:v>917.54413965666549</c:v>
                </c:pt>
                <c:pt idx="80">
                  <c:v>920.0859279507913</c:v>
                </c:pt>
                <c:pt idx="81">
                  <c:v>922.52625831133832</c:v>
                </c:pt>
                <c:pt idx="82">
                  <c:v>924.86874102652041</c:v>
                </c:pt>
                <c:pt idx="83">
                  <c:v>927.11688282516002</c:v>
                </c:pt>
                <c:pt idx="84">
                  <c:v>929.27408833377945</c:v>
                </c:pt>
                <c:pt idx="85">
                  <c:v>931.34366162376045</c:v>
                </c:pt>
                <c:pt idx="86">
                  <c:v>933.32880783779865</c:v>
                </c:pt>
                <c:pt idx="87">
                  <c:v>935.23263488563464</c:v>
                </c:pt>
                <c:pt idx="88">
                  <c:v>937.058155199726</c:v>
                </c:pt>
                <c:pt idx="89">
                  <c:v>938.80828754218487</c:v>
                </c:pt>
                <c:pt idx="90">
                  <c:v>940.48585885492651</c:v>
                </c:pt>
                <c:pt idx="91">
                  <c:v>942.09360614555158</c:v>
                </c:pt>
                <c:pt idx="92">
                  <c:v>943.63417840204113</c:v>
                </c:pt>
                <c:pt idx="93">
                  <c:v>945.11013852985707</c:v>
                </c:pt>
                <c:pt idx="94">
                  <c:v>946.52396530552767</c:v>
                </c:pt>
                <c:pt idx="95">
                  <c:v>947.87805534126369</c:v>
                </c:pt>
                <c:pt idx="96">
                  <c:v>949.17472505557294</c:v>
                </c:pt>
                <c:pt idx="97">
                  <c:v>950.416212645256</c:v>
                </c:pt>
                <c:pt idx="98">
                  <c:v>951.60468005454595</c:v>
                </c:pt>
                <c:pt idx="99">
                  <c:v>952.74221493751122</c:v>
                </c:pt>
                <c:pt idx="100">
                  <c:v>953.83083261018385</c:v>
                </c:pt>
                <c:pt idx="101">
                  <c:v>954.87247798918179</c:v>
                </c:pt>
                <c:pt idx="102">
                  <c:v>955.86902751391096</c:v>
                </c:pt>
                <c:pt idx="103">
                  <c:v>956.82229104968349</c:v>
                </c:pt>
                <c:pt idx="104">
                  <c:v>957.73401376937704</c:v>
                </c:pt>
                <c:pt idx="105">
                  <c:v>958.6058780114837</c:v>
                </c:pt>
                <c:pt idx="106">
                  <c:v>959.43950511263938</c:v>
                </c:pt>
                <c:pt idx="107">
                  <c:v>960.23645721292792</c:v>
                </c:pt>
                <c:pt idx="108">
                  <c:v>960.99823903246045</c:v>
                </c:pt>
                <c:pt idx="109">
                  <c:v>961.72629961791381</c:v>
                </c:pt>
                <c:pt idx="110">
                  <c:v>962.42203405788428</c:v>
                </c:pt>
                <c:pt idx="111">
                  <c:v>963.08678516607392</c:v>
                </c:pt>
                <c:pt idx="112">
                  <c:v>963.72184513148204</c:v>
                </c:pt>
                <c:pt idx="113">
                  <c:v>964.32845713490258</c:v>
                </c:pt>
                <c:pt idx="114">
                  <c:v>964.90781693117037</c:v>
                </c:pt>
                <c:pt idx="115">
                  <c:v>965.46107439670766</c:v>
                </c:pt>
                <c:pt idx="116">
                  <c:v>965.98933504203944</c:v>
                </c:pt>
                <c:pt idx="117">
                  <c:v>966.49366148904494</c:v>
                </c:pt>
                <c:pt idx="118">
                  <c:v>966.97507491280874</c:v>
                </c:pt>
                <c:pt idx="119">
                  <c:v>967.43455644801975</c:v>
                </c:pt>
                <c:pt idx="120">
                  <c:v>967.87304855994535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02A1-46F5-BA58-FA7AC39DD7D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50"/>
      </c:valAx>
      <c:valAx>
        <c:axId val="6439423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KM push/pull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'Typ2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'Typ2 2x F12'!$B$121:$B$251</c:f>
              <c:numCache>
                <c:formatCode>0</c:formatCode>
                <c:ptCount val="131"/>
                <c:pt idx="0">
                  <c:v>36.584170862588962</c:v>
                </c:pt>
                <c:pt idx="1">
                  <c:v>37.435676388644481</c:v>
                </c:pt>
                <c:pt idx="2">
                  <c:v>38.512141533278282</c:v>
                </c:pt>
                <c:pt idx="3">
                  <c:v>39.691905241927543</c:v>
                </c:pt>
                <c:pt idx="4">
                  <c:v>40.942845086745251</c:v>
                </c:pt>
                <c:pt idx="5">
                  <c:v>42.248423862205755</c:v>
                </c:pt>
                <c:pt idx="6">
                  <c:v>43.598317701553071</c:v>
                </c:pt>
                <c:pt idx="7">
                  <c:v>44.985377023270473</c:v>
                </c:pt>
                <c:pt idx="8">
                  <c:v>46.404313109306656</c:v>
                </c:pt>
                <c:pt idx="9">
                  <c:v>47.85103019776966</c:v>
                </c:pt>
                <c:pt idx="10">
                  <c:v>49.322247314637366</c:v>
                </c:pt>
                <c:pt idx="11">
                  <c:v>64.943780106732163</c:v>
                </c:pt>
                <c:pt idx="12">
                  <c:v>81.464888760030931</c:v>
                </c:pt>
                <c:pt idx="13">
                  <c:v>98.321063140982801</c:v>
                </c:pt>
                <c:pt idx="14">
                  <c:v>115.21335934087728</c:v>
                </c:pt>
                <c:pt idx="15">
                  <c:v>131.95551618179883</c:v>
                </c:pt>
                <c:pt idx="16">
                  <c:v>148.42239471121746</c:v>
                </c:pt>
                <c:pt idx="17">
                  <c:v>164.5267375501042</c:v>
                </c:pt>
                <c:pt idx="18">
                  <c:v>180.20680429738923</c:v>
                </c:pt>
                <c:pt idx="19">
                  <c:v>195.41902787716901</c:v>
                </c:pt>
                <c:pt idx="20">
                  <c:v>210.13329508952609</c:v>
                </c:pt>
                <c:pt idx="21">
                  <c:v>224.32972897657618</c:v>
                </c:pt>
                <c:pt idx="22">
                  <c:v>237.99639283663478</c:v>
                </c:pt>
                <c:pt idx="23">
                  <c:v>251.12759222677232</c:v>
                </c:pt>
                <c:pt idx="24">
                  <c:v>263.72258301641943</c:v>
                </c:pt>
                <c:pt idx="25">
                  <c:v>275.78456579579</c:v>
                </c:pt>
                <c:pt idx="26">
                  <c:v>287.31988876622847</c:v>
                </c:pt>
                <c:pt idx="27">
                  <c:v>298.33740657996032</c:v>
                </c:pt>
                <c:pt idx="28">
                  <c:v>308.84795855937108</c:v>
                </c:pt>
                <c:pt idx="29">
                  <c:v>318.86394012656348</c:v>
                </c:pt>
                <c:pt idx="30">
                  <c:v>328.39894825462824</c:v>
                </c:pt>
                <c:pt idx="31">
                  <c:v>337.4674865624263</c:v>
                </c:pt>
                <c:pt idx="32">
                  <c:v>346.08471906873149</c:v>
                </c:pt>
                <c:pt idx="33">
                  <c:v>354.26626406797322</c:v>
                </c:pt>
                <c:pt idx="34">
                  <c:v>362.0280213877092</c:v>
                </c:pt>
                <c:pt idx="35">
                  <c:v>369.38602763292545</c:v>
                </c:pt>
                <c:pt idx="36">
                  <c:v>376.35633504493126</c:v>
                </c:pt>
                <c:pt idx="37">
                  <c:v>382.95491039197486</c:v>
                </c:pt>
                <c:pt idx="38">
                  <c:v>389.19755092647443</c:v>
                </c:pt>
                <c:pt idx="39">
                  <c:v>395.09981493343969</c:v>
                </c:pt>
                <c:pt idx="40">
                  <c:v>400.67696478744341</c:v>
                </c:pt>
                <c:pt idx="41">
                  <c:v>405.94392075395143</c:v>
                </c:pt>
                <c:pt idx="42">
                  <c:v>410.91522403165862</c:v>
                </c:pt>
                <c:pt idx="43">
                  <c:v>415.60500774804859</c:v>
                </c:pt>
                <c:pt idx="44">
                  <c:v>420.0269748000855</c:v>
                </c:pt>
                <c:pt idx="45">
                  <c:v>424.19438158287505</c:v>
                </c:pt>
                <c:pt idx="46">
                  <c:v>428.12002677678436</c:v>
                </c:pt>
                <c:pt idx="47">
                  <c:v>431.81624447217865</c:v>
                </c:pt>
                <c:pt idx="48">
                  <c:v>435.29490100393923</c:v>
                </c:pt>
                <c:pt idx="49">
                  <c:v>438.56739494798262</c:v>
                </c:pt>
                <c:pt idx="50">
                  <c:v>441.64465980117166</c:v>
                </c:pt>
                <c:pt idx="51">
                  <c:v>444.5371689260765</c:v>
                </c:pt>
                <c:pt idx="52">
                  <c:v>447.25494239434096</c:v>
                </c:pt>
                <c:pt idx="53">
                  <c:v>449.80755540812868</c:v>
                </c:pt>
                <c:pt idx="54">
                  <c:v>452.2041480191757</c:v>
                </c:pt>
                <c:pt idx="55">
                  <c:v>454.45343590015773</c:v>
                </c:pt>
                <c:pt idx="56">
                  <c:v>456.5637219540456</c:v>
                </c:pt>
                <c:pt idx="57">
                  <c:v>458.54290857442231</c:v>
                </c:pt>
                <c:pt idx="58">
                  <c:v>460.39851039383046</c:v>
                </c:pt>
                <c:pt idx="59">
                  <c:v>462.13766737852518</c:v>
                </c:pt>
                <c:pt idx="60">
                  <c:v>463.76715814683848</c:v>
                </c:pt>
                <c:pt idx="61">
                  <c:v>465.29341340503925</c:v>
                </c:pt>
                <c:pt idx="62">
                  <c:v>466.7225294093285</c:v>
                </c:pt>
                <c:pt idx="63">
                  <c:v>468.06028137567665</c:v>
                </c:pt>
                <c:pt idx="64">
                  <c:v>469.31213677077341</c:v>
                </c:pt>
                <c:pt idx="65">
                  <c:v>470.48326842759326</c:v>
                </c:pt>
                <c:pt idx="66">
                  <c:v>471.57856743812391</c:v>
                </c:pt>
                <c:pt idx="67">
                  <c:v>472.60265578379841</c:v>
                </c:pt>
                <c:pt idx="68">
                  <c:v>473.55989867121758</c:v>
                </c:pt>
                <c:pt idx="69">
                  <c:v>474.45441654696589</c:v>
                </c:pt>
                <c:pt idx="70">
                  <c:v>475.29009677078</c:v>
                </c:pt>
                <c:pt idx="71">
                  <c:v>476.07060493112851</c:v>
                </c:pt>
                <c:pt idx="72">
                  <c:v>476.79939579145861</c:v>
                </c:pt>
                <c:pt idx="73">
                  <c:v>477.4797238590271</c:v>
                </c:pt>
                <c:pt idx="74">
                  <c:v>478.11465357142697</c:v>
                </c:pt>
                <c:pt idx="75">
                  <c:v>478.70706909868534</c:v>
                </c:pt>
                <c:pt idx="76">
                  <c:v>479.25968376119357</c:v>
                </c:pt>
                <c:pt idx="77">
                  <c:v>479.77504906578378</c:v>
                </c:pt>
                <c:pt idx="78">
                  <c:v>480.25556336401348</c:v>
                </c:pt>
                <c:pt idx="79">
                  <c:v>480.70348013820291</c:v>
                </c:pt>
                <c:pt idx="80">
                  <c:v>481.12091592201637</c:v>
                </c:pt>
                <c:pt idx="81">
                  <c:v>481.50985786341118</c:v>
                </c:pt>
                <c:pt idx="82">
                  <c:v>481.87217093862876</c:v>
                </c:pt>
                <c:pt idx="83">
                  <c:v>482.2096048265829</c:v>
                </c:pt>
                <c:pt idx="84">
                  <c:v>482.52380045354045</c:v>
                </c:pt>
                <c:pt idx="85">
                  <c:v>482.81629621839727</c:v>
                </c:pt>
                <c:pt idx="86">
                  <c:v>483.08853390915118</c:v>
                </c:pt>
                <c:pt idx="87">
                  <c:v>483.34186432137176</c:v>
                </c:pt>
                <c:pt idx="88">
                  <c:v>483.57755258958019</c:v>
                </c:pt>
                <c:pt idx="89">
                  <c:v>483.79678324249147</c:v>
                </c:pt>
                <c:pt idx="90">
                  <c:v>484.00066499304552</c:v>
                </c:pt>
                <c:pt idx="91">
                  <c:v>484.19023527407336</c:v>
                </c:pt>
                <c:pt idx="92">
                  <c:v>484.3664645303158</c:v>
                </c:pt>
                <c:pt idx="93">
                  <c:v>484.53026027734501</c:v>
                </c:pt>
                <c:pt idx="94">
                  <c:v>484.68247093773817</c:v>
                </c:pt>
                <c:pt idx="95">
                  <c:v>484.823889464621</c:v>
                </c:pt>
                <c:pt idx="96">
                  <c:v>484.95525676245029</c:v>
                </c:pt>
                <c:pt idx="97">
                  <c:v>485.07726491463092</c:v>
                </c:pt>
                <c:pt idx="98">
                  <c:v>485.19056022728023</c:v>
                </c:pt>
                <c:pt idx="99">
                  <c:v>485.29574609815711</c:v>
                </c:pt>
                <c:pt idx="100">
                  <c:v>485.39338571946814</c:v>
                </c:pt>
                <c:pt idx="101">
                  <c:v>485.48400462295763</c:v>
                </c:pt>
                <c:pt idx="102">
                  <c:v>485.56809307537486</c:v>
                </c:pt>
                <c:pt idx="103">
                  <c:v>485.64610833210224</c:v>
                </c:pt>
                <c:pt idx="104">
                  <c:v>485.71847675641601</c:v>
                </c:pt>
                <c:pt idx="105">
                  <c:v>485.78559581154411</c:v>
                </c:pt>
                <c:pt idx="106">
                  <c:v>485.84783593238205</c:v>
                </c:pt>
                <c:pt idx="107">
                  <c:v>485.90554228342728</c:v>
                </c:pt>
                <c:pt idx="108">
                  <c:v>485.95903640920102</c:v>
                </c:pt>
                <c:pt idx="109">
                  <c:v>486.00861778313896</c:v>
                </c:pt>
                <c:pt idx="110">
                  <c:v>486.05456526065421</c:v>
                </c:pt>
                <c:pt idx="111">
                  <c:v>486.09713844180243</c:v>
                </c:pt>
                <c:pt idx="112">
                  <c:v>486.13657894871915</c:v>
                </c:pt>
                <c:pt idx="113">
                  <c:v>486.17311162274086</c:v>
                </c:pt>
                <c:pt idx="114">
                  <c:v>486.20694564587853</c:v>
                </c:pt>
                <c:pt idx="115">
                  <c:v>486.23827559107332</c:v>
                </c:pt>
                <c:pt idx="116">
                  <c:v>486.26728240543565</c:v>
                </c:pt>
                <c:pt idx="117">
                  <c:v>486.2941343304505</c:v>
                </c:pt>
                <c:pt idx="118">
                  <c:v>486.31898776292013</c:v>
                </c:pt>
                <c:pt idx="119">
                  <c:v>486.3419880602134</c:v>
                </c:pt>
                <c:pt idx="120">
                  <c:v>486.36327029319881</c:v>
                </c:pt>
                <c:pt idx="121">
                  <c:v>486.38295995005137</c:v>
                </c:pt>
                <c:pt idx="122">
                  <c:v>486.4011735939489</c:v>
                </c:pt>
                <c:pt idx="123">
                  <c:v>486.41801947750417</c:v>
                </c:pt>
                <c:pt idx="124">
                  <c:v>486.43359811661855</c:v>
                </c:pt>
                <c:pt idx="125">
                  <c:v>486.44800282628989</c:v>
                </c:pt>
                <c:pt idx="126">
                  <c:v>486.46132022076296</c:v>
                </c:pt>
                <c:pt idx="127">
                  <c:v>486.47363068027175</c:v>
                </c:pt>
                <c:pt idx="128">
                  <c:v>486.48500878649116</c:v>
                </c:pt>
                <c:pt idx="129">
                  <c:v>486.49552372869323</c:v>
                </c:pt>
                <c:pt idx="130">
                  <c:v>486.50523968248177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179-4F9B-A696-BB7EE9063FDB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2x F12'!$E$126:$E$251</c:f>
              <c:numCache>
                <c:formatCode>0</c:formatCode>
                <c:ptCount val="126"/>
                <c:pt idx="0">
                  <c:v>48.123247379947998</c:v>
                </c:pt>
                <c:pt idx="1">
                  <c:v>48.817629621288347</c:v>
                </c:pt>
                <c:pt idx="2">
                  <c:v>49.738773803431627</c:v>
                </c:pt>
                <c:pt idx="3">
                  <c:v>50.769657307388911</c:v>
                </c:pt>
                <c:pt idx="4">
                  <c:v>51.878195494482043</c:v>
                </c:pt>
                <c:pt idx="5">
                  <c:v>53.04765916817928</c:v>
                </c:pt>
                <c:pt idx="6">
                  <c:v>66.712745821858789</c:v>
                </c:pt>
                <c:pt idx="7">
                  <c:v>82.331699799528678</c:v>
                </c:pt>
                <c:pt idx="8">
                  <c:v>98.959575137517731</c:v>
                </c:pt>
                <c:pt idx="9">
                  <c:v>116.16150792097903</c:v>
                </c:pt>
                <c:pt idx="10">
                  <c:v>133.67412197843032</c:v>
                </c:pt>
                <c:pt idx="11">
                  <c:v>151.31779067166951</c:v>
                </c:pt>
                <c:pt idx="12">
                  <c:v>168.96176861897493</c:v>
                </c:pt>
                <c:pt idx="13">
                  <c:v>186.50709478596872</c:v>
                </c:pt>
                <c:pt idx="14">
                  <c:v>203.87702941089566</c:v>
                </c:pt>
                <c:pt idx="15">
                  <c:v>221.01118958802135</c:v>
                </c:pt>
                <c:pt idx="16">
                  <c:v>237.86169819379387</c:v>
                </c:pt>
                <c:pt idx="17">
                  <c:v>254.39051704334582</c:v>
                </c:pt>
                <c:pt idx="18">
                  <c:v>270.56752021184718</c:v>
                </c:pt>
                <c:pt idx="19">
                  <c:v>286.36905328367237</c:v>
                </c:pt>
                <c:pt idx="20">
                  <c:v>301.77682490181041</c:v>
                </c:pt>
                <c:pt idx="21">
                  <c:v>316.77703353665152</c:v>
                </c:pt>
                <c:pt idx="22">
                  <c:v>331.35966576088629</c:v>
                </c:pt>
                <c:pt idx="23">
                  <c:v>345.51792283406814</c:v>
                </c:pt>
                <c:pt idx="24">
                  <c:v>359.24774546871822</c:v>
                </c:pt>
                <c:pt idx="25">
                  <c:v>372.54741523290653</c:v>
                </c:pt>
                <c:pt idx="26">
                  <c:v>385.41721683527862</c:v>
                </c:pt>
                <c:pt idx="27">
                  <c:v>397.85914954019785</c:v>
                </c:pt>
                <c:pt idx="28">
                  <c:v>409.87667878562797</c:v>
                </c:pt>
                <c:pt idx="29">
                  <c:v>421.47452110948279</c:v>
                </c:pt>
                <c:pt idx="30">
                  <c:v>432.65845697919718</c:v>
                </c:pt>
                <c:pt idx="31">
                  <c:v>443.43516722750633</c:v>
                </c:pt>
                <c:pt idx="32">
                  <c:v>453.81208963446068</c:v>
                </c:pt>
                <c:pt idx="33">
                  <c:v>463.79729283663755</c:v>
                </c:pt>
                <c:pt idx="34">
                  <c:v>473.39936524155257</c:v>
                </c:pt>
                <c:pt idx="35">
                  <c:v>482.62731701534722</c:v>
                </c:pt>
                <c:pt idx="36">
                  <c:v>491.490493521384</c:v>
                </c:pt>
                <c:pt idx="37">
                  <c:v>499.99849883561706</c:v>
                </c:pt>
                <c:pt idx="38">
                  <c:v>508.16112816569364</c:v>
                </c:pt>
                <c:pt idx="39">
                  <c:v>515.98830816510292</c:v>
                </c:pt>
                <c:pt idx="40">
                  <c:v>523.4900442693056</c:v>
                </c:pt>
                <c:pt idx="41">
                  <c:v>530.67637429354613</c:v>
                </c:pt>
                <c:pt idx="42">
                  <c:v>537.55732762662774</c:v>
                </c:pt>
                <c:pt idx="43">
                  <c:v>544.14288943480619</c:v>
                </c:pt>
                <c:pt idx="44">
                  <c:v>550.44296935792443</c:v>
                </c:pt>
                <c:pt idx="45">
                  <c:v>556.46737423812579</c:v>
                </c:pt>
                <c:pt idx="46">
                  <c:v>562.22578447165654</c:v>
                </c:pt>
                <c:pt idx="47">
                  <c:v>567.72773361776092</c:v>
                </c:pt>
                <c:pt idx="48">
                  <c:v>572.98259093661682</c:v>
                </c:pt>
                <c:pt idx="49">
                  <c:v>577.99954656147384</c:v>
                </c:pt>
                <c:pt idx="50">
                  <c:v>582.78759903944876</c:v>
                </c:pt>
                <c:pt idx="51">
                  <c:v>587.35554500129979</c:v>
                </c:pt>
                <c:pt idx="52">
                  <c:v>591.71197074350857</c:v>
                </c:pt>
                <c:pt idx="53">
                  <c:v>595.86524552649018</c:v>
                </c:pt>
                <c:pt idx="54">
                  <c:v>599.82351641109631</c:v>
                </c:pt>
                <c:pt idx="55">
                  <c:v>603.5947044720308</c:v>
                </c:pt>
                <c:pt idx="56">
                  <c:v>607.18650224161911</c:v>
                </c:pt>
                <c:pt idx="57">
                  <c:v>610.60637225073594</c:v>
                </c:pt>
                <c:pt idx="58">
                  <c:v>613.86154654580207</c:v>
                </c:pt>
                <c:pt idx="59">
                  <c:v>616.95902707171206</c:v>
                </c:pt>
                <c:pt idx="60">
                  <c:v>619.90558682052585</c:v>
                </c:pt>
                <c:pt idx="61">
                  <c:v>622.707771654814</c:v>
                </c:pt>
                <c:pt idx="62">
                  <c:v>625.37190272279656</c:v>
                </c:pt>
                <c:pt idx="63">
                  <c:v>627.90407938996157</c:v>
                </c:pt>
                <c:pt idx="64">
                  <c:v>630.31018261871043</c:v>
                </c:pt>
                <c:pt idx="65">
                  <c:v>632.59587873388978</c:v>
                </c:pt>
                <c:pt idx="66">
                  <c:v>634.76662351779908</c:v>
                </c:pt>
                <c:pt idx="67">
                  <c:v>636.82766658355774</c:v>
                </c:pt>
                <c:pt idx="68">
                  <c:v>638.78405598052689</c:v>
                </c:pt>
                <c:pt idx="69">
                  <c:v>640.6406429899049</c:v>
                </c:pt>
                <c:pt idx="70">
                  <c:v>642.40208707268698</c:v>
                </c:pt>
                <c:pt idx="71">
                  <c:v>644.07286093587265</c:v>
                </c:pt>
                <c:pt idx="72">
                  <c:v>645.65725568624077</c:v>
                </c:pt>
                <c:pt idx="73">
                  <c:v>647.15938604411372</c:v>
                </c:pt>
                <c:pt idx="74">
                  <c:v>648.58319559241556</c:v>
                </c:pt>
                <c:pt idx="75">
                  <c:v>649.93246203894341</c:v>
                </c:pt>
                <c:pt idx="76">
                  <c:v>651.21080247218333</c:v>
                </c:pt>
                <c:pt idx="77">
                  <c:v>652.42167859320182</c:v>
                </c:pt>
                <c:pt idx="78">
                  <c:v>653.56840190815888</c:v>
                </c:pt>
                <c:pt idx="79">
                  <c:v>654.65413886783813</c:v>
                </c:pt>
                <c:pt idx="80">
                  <c:v>655.68191594226619</c:v>
                </c:pt>
                <c:pt idx="81">
                  <c:v>656.65462462003882</c:v>
                </c:pt>
                <c:pt idx="82">
                  <c:v>657.57502632337014</c:v>
                </c:pt>
                <c:pt idx="83">
                  <c:v>658.44575723116543</c:v>
                </c:pt>
                <c:pt idx="84">
                  <c:v>659.26933300357484</c:v>
                </c:pt>
                <c:pt idx="85">
                  <c:v>660.04815340254936</c:v>
                </c:pt>
                <c:pt idx="86">
                  <c:v>660.78450680387846</c:v>
                </c:pt>
                <c:pt idx="87">
                  <c:v>661.48057459705649</c:v>
                </c:pt>
                <c:pt idx="88">
                  <c:v>662.13843547011618</c:v>
                </c:pt>
                <c:pt idx="89">
                  <c:v>662.76006957727418</c:v>
                </c:pt>
                <c:pt idx="90">
                  <c:v>663.34736258787541</c:v>
                </c:pt>
                <c:pt idx="91">
                  <c:v>663.90210961569483</c:v>
                </c:pt>
                <c:pt idx="92">
                  <c:v>664.42601902817717</c:v>
                </c:pt>
                <c:pt idx="93">
                  <c:v>664.92071613564485</c:v>
                </c:pt>
                <c:pt idx="94">
                  <c:v>665.38774676092441</c:v>
                </c:pt>
                <c:pt idx="95">
                  <c:v>665.82858069019824</c:v>
                </c:pt>
                <c:pt idx="96">
                  <c:v>666.24461500621135</c:v>
                </c:pt>
                <c:pt idx="97">
                  <c:v>666.63717730524638</c:v>
                </c:pt>
                <c:pt idx="98">
                  <c:v>667.00752879952347</c:v>
                </c:pt>
                <c:pt idx="99">
                  <c:v>667.35686730689724</c:v>
                </c:pt>
                <c:pt idx="100">
                  <c:v>667.68633012990631</c:v>
                </c:pt>
                <c:pt idx="101">
                  <c:v>667.99699682638834</c:v>
                </c:pt>
                <c:pt idx="102">
                  <c:v>668.28989187400282</c:v>
                </c:pt>
                <c:pt idx="103">
                  <c:v>668.5659872311187</c:v>
                </c:pt>
                <c:pt idx="104">
                  <c:v>668.82620479660636</c:v>
                </c:pt>
                <c:pt idx="105">
                  <c:v>669.07141877114998</c:v>
                </c:pt>
                <c:pt idx="106">
                  <c:v>669.3024579227465</c:v>
                </c:pt>
                <c:pt idx="107">
                  <c:v>669.52010775909798</c:v>
                </c:pt>
                <c:pt idx="108">
                  <c:v>669.72511260962801</c:v>
                </c:pt>
                <c:pt idx="109">
                  <c:v>669.91817761986817</c:v>
                </c:pt>
                <c:pt idx="110">
                  <c:v>670.09997066096014</c:v>
                </c:pt>
                <c:pt idx="111">
                  <c:v>670.27112415701254</c:v>
                </c:pt>
                <c:pt idx="112">
                  <c:v>670.43223683303586</c:v>
                </c:pt>
                <c:pt idx="113">
                  <c:v>670.58387538615466</c:v>
                </c:pt>
                <c:pt idx="114">
                  <c:v>670.72657608276506</c:v>
                </c:pt>
                <c:pt idx="115">
                  <c:v>670.8608462842692</c:v>
                </c:pt>
                <c:pt idx="116">
                  <c:v>670.98716590397794</c:v>
                </c:pt>
                <c:pt idx="117">
                  <c:v>671.1059887977259</c:v>
                </c:pt>
                <c:pt idx="118">
                  <c:v>671.21774409069235</c:v>
                </c:pt>
                <c:pt idx="119">
                  <c:v>671.32283744287156</c:v>
                </c:pt>
                <c:pt idx="120">
                  <c:v>671.42165225557608</c:v>
                </c:pt>
                <c:pt idx="121">
                  <c:v>671.51455082130303</c:v>
                </c:pt>
                <c:pt idx="122">
                  <c:v>671.60187541923074</c:v>
                </c:pt>
                <c:pt idx="123">
                  <c:v>671.68394935855383</c:v>
                </c:pt>
                <c:pt idx="124">
                  <c:v>671.76107797180191</c:v>
                </c:pt>
                <c:pt idx="125">
                  <c:v>671.83354956022561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179-4F9B-A696-BB7EE9063FDB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'Typ2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2x F12'!$H$128:$H$251</c:f>
              <c:numCache>
                <c:formatCode>0</c:formatCode>
                <c:ptCount val="124"/>
                <c:pt idx="0">
                  <c:v>55.053031185774898</c:v>
                </c:pt>
                <c:pt idx="1">
                  <c:v>55.659891503214453</c:v>
                </c:pt>
                <c:pt idx="2">
                  <c:v>56.489918569329234</c:v>
                </c:pt>
                <c:pt idx="3">
                  <c:v>57.431300183881149</c:v>
                </c:pt>
                <c:pt idx="4">
                  <c:v>69.677128980539806</c:v>
                </c:pt>
                <c:pt idx="5">
                  <c:v>84.495121623516411</c:v>
                </c:pt>
                <c:pt idx="6">
                  <c:v>100.67188694851359</c:v>
                </c:pt>
                <c:pt idx="7">
                  <c:v>117.70092271444264</c:v>
                </c:pt>
                <c:pt idx="8">
                  <c:v>135.28265385785403</c:v>
                </c:pt>
                <c:pt idx="9">
                  <c:v>153.21348199957174</c:v>
                </c:pt>
                <c:pt idx="10">
                  <c:v>171.3441800564118</c:v>
                </c:pt>
                <c:pt idx="11">
                  <c:v>189.56019535207929</c:v>
                </c:pt>
                <c:pt idx="12">
                  <c:v>207.77090779673665</c:v>
                </c:pt>
                <c:pt idx="13">
                  <c:v>225.90317397606111</c:v>
                </c:pt>
                <c:pt idx="14">
                  <c:v>243.89715877261324</c:v>
                </c:pt>
                <c:pt idx="15">
                  <c:v>261.70349063604363</c:v>
                </c:pt>
                <c:pt idx="16">
                  <c:v>279.2812323364717</c:v>
                </c:pt>
                <c:pt idx="17">
                  <c:v>296.59638009039759</c:v>
                </c:pt>
                <c:pt idx="18">
                  <c:v>313.6207195630127</c:v>
                </c:pt>
                <c:pt idx="19">
                  <c:v>330.33093150489231</c:v>
                </c:pt>
                <c:pt idx="20">
                  <c:v>346.70787732755241</c:v>
                </c:pt>
                <c:pt idx="21">
                  <c:v>362.73601780781604</c:v>
                </c:pt>
                <c:pt idx="22">
                  <c:v>378.40293257204161</c:v>
                </c:pt>
                <c:pt idx="23">
                  <c:v>393.69891743848251</c:v>
                </c:pt>
                <c:pt idx="24">
                  <c:v>408.61664301158487</c:v>
                </c:pt>
                <c:pt idx="25">
                  <c:v>423.15086225611191</c:v>
                </c:pt>
                <c:pt idx="26">
                  <c:v>437.2981578177808</c:v>
                </c:pt>
                <c:pt idx="27">
                  <c:v>451.05672202914172</c:v>
                </c:pt>
                <c:pt idx="28">
                  <c:v>464.42616411919153</c:v>
                </c:pt>
                <c:pt idx="29">
                  <c:v>477.40734031256397</c:v>
                </c:pt>
                <c:pt idx="30">
                  <c:v>490.002203379337</c:v>
                </c:pt>
                <c:pt idx="31">
                  <c:v>502.21366886145313</c:v>
                </c:pt>
                <c:pt idx="32">
                  <c:v>514.04549571331029</c:v>
                </c:pt>
                <c:pt idx="33">
                  <c:v>525.50217949212538</c:v>
                </c:pt>
                <c:pt idx="34">
                  <c:v>536.58885654679091</c:v>
                </c:pt>
                <c:pt idx="35">
                  <c:v>547.31121790274779</c:v>
                </c:pt>
                <c:pt idx="36">
                  <c:v>557.67543173996705</c:v>
                </c:pt>
                <c:pt idx="37">
                  <c:v>567.68807352272233</c:v>
                </c:pt>
                <c:pt idx="38">
                  <c:v>577.35606297173183</c:v>
                </c:pt>
                <c:pt idx="39">
                  <c:v>586.68660717785519</c:v>
                </c:pt>
                <c:pt idx="40">
                  <c:v>595.68714924663186</c:v>
                </c:pt>
                <c:pt idx="41">
                  <c:v>604.36532193825371</c:v>
                </c:pt>
                <c:pt idx="42">
                  <c:v>612.72890583098012</c:v>
                </c:pt>
                <c:pt idx="43">
                  <c:v>620.7857915897639</c:v>
                </c:pt>
                <c:pt idx="44">
                  <c:v>628.54394596772204</c:v>
                </c:pt>
                <c:pt idx="45">
                  <c:v>620.7857915897639</c:v>
                </c:pt>
                <c:pt idx="46">
                  <c:v>643.19612754344701</c:v>
                </c:pt>
                <c:pt idx="47">
                  <c:v>650.10620853570651</c:v>
                </c:pt>
                <c:pt idx="48">
                  <c:v>656.74961899191862</c:v>
                </c:pt>
                <c:pt idx="49">
                  <c:v>663.13430525650665</c:v>
                </c:pt>
                <c:pt idx="50">
                  <c:v>669.26814766628718</c:v>
                </c:pt>
                <c:pt idx="51">
                  <c:v>675.1589449895522</c:v>
                </c:pt>
                <c:pt idx="52">
                  <c:v>680.81440068142297</c:v>
                </c:pt>
                <c:pt idx="53">
                  <c:v>686.24211080245175</c:v>
                </c:pt>
                <c:pt idx="54">
                  <c:v>691.44955346017957</c:v>
                </c:pt>
                <c:pt idx="55">
                  <c:v>696.44407964481093</c:v>
                </c:pt>
                <c:pt idx="56">
                  <c:v>701.23290534054695</c:v>
                </c:pt>
                <c:pt idx="57">
                  <c:v>705.82310480351407</c:v>
                </c:pt>
                <c:pt idx="58">
                  <c:v>710.22160490580427</c:v>
                </c:pt>
                <c:pt idx="59">
                  <c:v>714.43518045293683</c:v>
                </c:pt>
                <c:pt idx="60">
                  <c:v>718.47045038921385</c:v>
                </c:pt>
                <c:pt idx="61">
                  <c:v>722.33387481197622</c:v>
                </c:pt>
                <c:pt idx="62">
                  <c:v>726.03175272180169</c:v>
                </c:pt>
                <c:pt idx="63">
                  <c:v>729.5702204412097</c:v>
                </c:pt>
                <c:pt idx="64">
                  <c:v>732.95525063955597</c:v>
                </c:pt>
                <c:pt idx="65">
                  <c:v>736.19265190650674</c:v>
                </c:pt>
                <c:pt idx="66">
                  <c:v>739.28806882084439</c:v>
                </c:pt>
                <c:pt idx="67">
                  <c:v>742.24698246538969</c:v>
                </c:pt>
                <c:pt idx="68">
                  <c:v>745.0747113425673</c:v>
                </c:pt>
                <c:pt idx="69">
                  <c:v>747.77641264860438</c:v>
                </c:pt>
                <c:pt idx="70">
                  <c:v>750.35708386757369</c:v>
                </c:pt>
                <c:pt idx="71">
                  <c:v>752.82156464948025</c:v>
                </c:pt>
                <c:pt idx="72">
                  <c:v>755.17453893937386</c:v>
                </c:pt>
                <c:pt idx="73">
                  <c:v>757.42053732704335</c:v>
                </c:pt>
                <c:pt idx="74">
                  <c:v>759.5639395892606</c:v>
                </c:pt>
                <c:pt idx="75">
                  <c:v>761.60897739877475</c:v>
                </c:pt>
                <c:pt idx="76">
                  <c:v>763.55973717633378</c:v>
                </c:pt>
                <c:pt idx="77">
                  <c:v>765.42016306395033</c:v>
                </c:pt>
                <c:pt idx="78">
                  <c:v>767.19405999943365</c:v>
                </c:pt>
                <c:pt idx="79">
                  <c:v>768.88509687387227</c:v>
                </c:pt>
                <c:pt idx="80">
                  <c:v>770.49680975533363</c:v>
                </c:pt>
                <c:pt idx="81">
                  <c:v>772.03260516347666</c:v>
                </c:pt>
                <c:pt idx="82">
                  <c:v>773.49576338114002</c:v>
                </c:pt>
                <c:pt idx="83">
                  <c:v>774.8894417902128</c:v>
                </c:pt>
                <c:pt idx="84">
                  <c:v>776.2166782202703</c:v>
                </c:pt>
                <c:pt idx="85">
                  <c:v>777.4803942995311</c:v>
                </c:pt>
                <c:pt idx="86">
                  <c:v>778.68339879870973</c:v>
                </c:pt>
                <c:pt idx="87">
                  <c:v>779.82839095926374</c:v>
                </c:pt>
                <c:pt idx="88">
                  <c:v>780.91796379840628</c:v>
                </c:pt>
                <c:pt idx="89">
                  <c:v>781.95460738405518</c:v>
                </c:pt>
                <c:pt idx="90">
                  <c:v>782.94071207363481</c:v>
                </c:pt>
                <c:pt idx="91">
                  <c:v>783.87857171133589</c:v>
                </c:pt>
                <c:pt idx="92">
                  <c:v>784.77038677907092</c:v>
                </c:pt>
                <c:pt idx="93">
                  <c:v>785.61826749695661</c:v>
                </c:pt>
                <c:pt idx="94">
                  <c:v>786.42423686969084</c:v>
                </c:pt>
                <c:pt idx="95">
                  <c:v>787.1902336756981</c:v>
                </c:pt>
                <c:pt idx="96">
                  <c:v>787.91811539636842</c:v>
                </c:pt>
                <c:pt idx="97">
                  <c:v>788.6096610831496</c:v>
                </c:pt>
                <c:pt idx="98">
                  <c:v>789.26657416062972</c:v>
                </c:pt>
                <c:pt idx="99">
                  <c:v>789.8904851641106</c:v>
                </c:pt>
                <c:pt idx="100">
                  <c:v>790.48295441049413</c:v>
                </c:pt>
                <c:pt idx="101">
                  <c:v>791.04547460160438</c:v>
                </c:pt>
                <c:pt idx="102">
                  <c:v>791.57947335933602</c:v>
                </c:pt>
                <c:pt idx="103">
                  <c:v>792.08631569227077</c:v>
                </c:pt>
                <c:pt idx="104">
                  <c:v>792.56730639362354</c:v>
                </c:pt>
                <c:pt idx="105">
                  <c:v>793.02369237058417</c:v>
                </c:pt>
                <c:pt idx="106">
                  <c:v>793.45666490530675</c:v>
                </c:pt>
                <c:pt idx="107">
                  <c:v>793.86736184795586</c:v>
                </c:pt>
                <c:pt idx="108">
                  <c:v>794.25686974237647</c:v>
                </c:pt>
                <c:pt idx="109">
                  <c:v>794.626225885076</c:v>
                </c:pt>
                <c:pt idx="110">
                  <c:v>794.97642031833345</c:v>
                </c:pt>
                <c:pt idx="111">
                  <c:v>795.30839775834716</c:v>
                </c:pt>
                <c:pt idx="112">
                  <c:v>795.62305945942717</c:v>
                </c:pt>
                <c:pt idx="113">
                  <c:v>795.92126501531777</c:v>
                </c:pt>
                <c:pt idx="114">
                  <c:v>796.2038340988048</c:v>
                </c:pt>
                <c:pt idx="115">
                  <c:v>796.47154814081762</c:v>
                </c:pt>
                <c:pt idx="116">
                  <c:v>796.72515195029132</c:v>
                </c:pt>
                <c:pt idx="117">
                  <c:v>796.96535527609319</c:v>
                </c:pt>
                <c:pt idx="118">
                  <c:v>797.19283431234874</c:v>
                </c:pt>
                <c:pt idx="119">
                  <c:v>797.40823314853753</c:v>
                </c:pt>
                <c:pt idx="120">
                  <c:v>797.61216516573893</c:v>
                </c:pt>
                <c:pt idx="121">
                  <c:v>797.80521438043263</c:v>
                </c:pt>
                <c:pt idx="122">
                  <c:v>797.98793673726129</c:v>
                </c:pt>
                <c:pt idx="123">
                  <c:v>798.16086135216995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179-4F9B-A696-BB7EE9063FDB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'Typ2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2x F12'!$K$131:$K$251</c:f>
              <c:numCache>
                <c:formatCode>0</c:formatCode>
                <c:ptCount val="121"/>
                <c:pt idx="0">
                  <c:v>59.716041317020085</c:v>
                </c:pt>
                <c:pt idx="1">
                  <c:v>69.799623989540123</c:v>
                </c:pt>
                <c:pt idx="2">
                  <c:v>83.659757331888159</c:v>
                </c:pt>
                <c:pt idx="3">
                  <c:v>99.239407470355445</c:v>
                </c:pt>
                <c:pt idx="4">
                  <c:v>115.91204680092881</c:v>
                </c:pt>
                <c:pt idx="5">
                  <c:v>133.32934257007139</c:v>
                </c:pt>
                <c:pt idx="6">
                  <c:v>151.26068315550447</c:v>
                </c:pt>
                <c:pt idx="7">
                  <c:v>169.53894564334973</c:v>
                </c:pt>
                <c:pt idx="8">
                  <c:v>188.03623163376176</c:v>
                </c:pt>
                <c:pt idx="9">
                  <c:v>206.65112199146483</c:v>
                </c:pt>
                <c:pt idx="10">
                  <c:v>225.30122647773203</c:v>
                </c:pt>
                <c:pt idx="11">
                  <c:v>243.9184778079034</c:v>
                </c:pt>
                <c:pt idx="12">
                  <c:v>262.44597799227006</c:v>
                </c:pt>
                <c:pt idx="13">
                  <c:v>280.83578339762096</c:v>
                </c:pt>
                <c:pt idx="14">
                  <c:v>299.04728848161119</c:v>
                </c:pt>
                <c:pt idx="15">
                  <c:v>317.04600829700848</c:v>
                </c:pt>
                <c:pt idx="16">
                  <c:v>334.80263644789579</c:v>
                </c:pt>
                <c:pt idx="17">
                  <c:v>352.29229930163467</c:v>
                </c:pt>
                <c:pt idx="18">
                  <c:v>369.49395382818659</c:v>
                </c:pt>
                <c:pt idx="19">
                  <c:v>386.38989304878459</c:v>
                </c:pt>
                <c:pt idx="20">
                  <c:v>402.96533380254567</c:v>
                </c:pt>
                <c:pt idx="21">
                  <c:v>419.20806866486998</c:v>
                </c:pt>
                <c:pt idx="22">
                  <c:v>435.10816870339346</c:v>
                </c:pt>
                <c:pt idx="23">
                  <c:v>450.65772713476434</c:v>
                </c:pt>
                <c:pt idx="24">
                  <c:v>465.85063634342583</c:v>
                </c:pt>
                <c:pt idx="25">
                  <c:v>480.68239245644287</c:v>
                </c:pt>
                <c:pt idx="26">
                  <c:v>495.14992294100671</c:v>
                </c:pt>
                <c:pt idx="27">
                  <c:v>509.25143363956073</c:v>
                </c:pt>
                <c:pt idx="28">
                  <c:v>522.98627237375558</c:v>
                </c:pt>
                <c:pt idx="29">
                  <c:v>536.3548067961392</c:v>
                </c:pt>
                <c:pt idx="30">
                  <c:v>549.35831459213318</c:v>
                </c:pt>
                <c:pt idx="31">
                  <c:v>561.99888446604416</c:v>
                </c:pt>
                <c:pt idx="32">
                  <c:v>574.27932660639658</c:v>
                </c:pt>
                <c:pt idx="33">
                  <c:v>586.20309153430026</c:v>
                </c:pt>
                <c:pt idx="34">
                  <c:v>597.77419640620519</c:v>
                </c:pt>
                <c:pt idx="35">
                  <c:v>608.99715797832266</c:v>
                </c:pt>
                <c:pt idx="36">
                  <c:v>619.8769315510724</c:v>
                </c:pt>
                <c:pt idx="37">
                  <c:v>630.41885530345826</c:v>
                </c:pt>
                <c:pt idx="38">
                  <c:v>640.62859950316215</c:v>
                </c:pt>
                <c:pt idx="39">
                  <c:v>650.51212014158432</c:v>
                </c:pt>
                <c:pt idx="40">
                  <c:v>660.07561659641749</c:v>
                </c:pt>
                <c:pt idx="41">
                  <c:v>669.3254929694865</c:v>
                </c:pt>
                <c:pt idx="42">
                  <c:v>678.26832278606446</c:v>
                </c:pt>
                <c:pt idx="43">
                  <c:v>686.91081677485749</c:v>
                </c:pt>
                <c:pt idx="44">
                  <c:v>695.25979347626037</c:v>
                </c:pt>
                <c:pt idx="45">
                  <c:v>703.32215245113287</c:v>
                </c:pt>
                <c:pt idx="46">
                  <c:v>711.10484988381995</c:v>
                </c:pt>
                <c:pt idx="47">
                  <c:v>718.61487639196196</c:v>
                </c:pt>
                <c:pt idx="48">
                  <c:v>725.85923687220668</c:v>
                </c:pt>
                <c:pt idx="49">
                  <c:v>732.84493222559763</c:v>
                </c:pt>
                <c:pt idx="50">
                  <c:v>739.57894281945289</c:v>
                </c:pt>
                <c:pt idx="51">
                  <c:v>746.06821355417992</c:v>
                </c:pt>
                <c:pt idx="52">
                  <c:v>752.31964041391598</c:v>
                </c:pt>
                <c:pt idx="53">
                  <c:v>758.34005838926475</c:v>
                </c:pt>
                <c:pt idx="54">
                  <c:v>764.13623066890329</c:v>
                </c:pt>
                <c:pt idx="55">
                  <c:v>769.71483900451562</c:v>
                </c:pt>
                <c:pt idx="56">
                  <c:v>775.08247516052131</c:v>
                </c:pt>
                <c:pt idx="57">
                  <c:v>780.24563336646065</c:v>
                </c:pt>
                <c:pt idx="58">
                  <c:v>785.21070369573761</c:v>
                </c:pt>
                <c:pt idx="59">
                  <c:v>789.98396629980334</c:v>
                </c:pt>
                <c:pt idx="60">
                  <c:v>794.57158643179855</c:v>
                </c:pt>
                <c:pt idx="61">
                  <c:v>798.9796101982239</c:v>
                </c:pt>
                <c:pt idx="62">
                  <c:v>803.2139609814335</c:v>
                </c:pt>
                <c:pt idx="63">
                  <c:v>807.28043647962977</c:v>
                </c:pt>
                <c:pt idx="64">
                  <c:v>811.18470631466823</c:v>
                </c:pt>
                <c:pt idx="65">
                  <c:v>814.93231016133018</c:v>
                </c:pt>
                <c:pt idx="66">
                  <c:v>818.52865635486739</c:v>
                </c:pt>
                <c:pt idx="67">
                  <c:v>821.97902093651055</c:v>
                </c:pt>
                <c:pt idx="68">
                  <c:v>825.28854709938184</c:v>
                </c:pt>
                <c:pt idx="69">
                  <c:v>828.46224499975972</c:v>
                </c:pt>
                <c:pt idx="70">
                  <c:v>831.50499190105052</c:v>
                </c:pt>
                <c:pt idx="71">
                  <c:v>834.42153262000522</c:v>
                </c:pt>
                <c:pt idx="72">
                  <c:v>837.21648024682906</c:v>
                </c:pt>
                <c:pt idx="73">
                  <c:v>839.89431711275324</c:v>
                </c:pt>
                <c:pt idx="74">
                  <c:v>842.45939598048244</c:v>
                </c:pt>
                <c:pt idx="75">
                  <c:v>844.91594143462146</c:v>
                </c:pt>
                <c:pt idx="76">
                  <c:v>847.2680514508063</c:v>
                </c:pt>
                <c:pt idx="77">
                  <c:v>849.5196991237525</c:v>
                </c:pt>
                <c:pt idx="78">
                  <c:v>851.67473453586194</c:v>
                </c:pt>
                <c:pt idx="79">
                  <c:v>853.73688674933419</c:v>
                </c:pt>
                <c:pt idx="80">
                  <c:v>855.70976590599003</c:v>
                </c:pt>
                <c:pt idx="81">
                  <c:v>857.5968654201663</c:v>
                </c:pt>
                <c:pt idx="82">
                  <c:v>859.40156425114537</c:v>
                </c:pt>
                <c:pt idx="83">
                  <c:v>861.1271292426004</c:v>
                </c:pt>
                <c:pt idx="84">
                  <c:v>862.77671751750927</c:v>
                </c:pt>
                <c:pt idx="85">
                  <c:v>864.35337891788561</c:v>
                </c:pt>
                <c:pt idx="86">
                  <c:v>865.86005847952742</c:v>
                </c:pt>
                <c:pt idx="87">
                  <c:v>867.29959893277316</c:v>
                </c:pt>
                <c:pt idx="88">
                  <c:v>868.67474322100111</c:v>
                </c:pt>
                <c:pt idx="89">
                  <c:v>869.98813702930408</c:v>
                </c:pt>
                <c:pt idx="90">
                  <c:v>871.24233131642279</c:v>
                </c:pt>
                <c:pt idx="91">
                  <c:v>872.43978484362924</c:v>
                </c:pt>
                <c:pt idx="92">
                  <c:v>873.58286669482436</c:v>
                </c:pt>
                <c:pt idx="93">
                  <c:v>874.67385878264724</c:v>
                </c:pt>
                <c:pt idx="94">
                  <c:v>875.71495833588631</c:v>
                </c:pt>
                <c:pt idx="95">
                  <c:v>876.70828036395426</c:v>
                </c:pt>
                <c:pt idx="96">
                  <c:v>877.65586009461504</c:v>
                </c:pt>
                <c:pt idx="97">
                  <c:v>878.55965538155806</c:v>
                </c:pt>
                <c:pt idx="98">
                  <c:v>879.42154907879228</c:v>
                </c:pt>
                <c:pt idx="99">
                  <c:v>880.24335137917706</c:v>
                </c:pt>
                <c:pt idx="100">
                  <c:v>881.02680211473717</c:v>
                </c:pt>
                <c:pt idx="101">
                  <c:v>881.7735730167044</c:v>
                </c:pt>
                <c:pt idx="102">
                  <c:v>882.485269933518</c:v>
                </c:pt>
                <c:pt idx="103">
                  <c:v>883.16343500526068</c:v>
                </c:pt>
                <c:pt idx="104">
                  <c:v>883.80954879326168</c:v>
                </c:pt>
                <c:pt idx="105">
                  <c:v>884.42503236380651</c:v>
                </c:pt>
                <c:pt idx="106">
                  <c:v>885.01124932510811</c:v>
                </c:pt>
                <c:pt idx="107">
                  <c:v>885.56950781687192</c:v>
                </c:pt>
                <c:pt idx="108">
                  <c:v>886.10106245196948</c:v>
                </c:pt>
                <c:pt idx="109">
                  <c:v>886.60711620988775</c:v>
                </c:pt>
                <c:pt idx="110">
                  <c:v>887.08882228176731</c:v>
                </c:pt>
                <c:pt idx="111">
                  <c:v>887.54728586697877</c:v>
                </c:pt>
                <c:pt idx="112">
                  <c:v>887.98356592130369</c:v>
                </c:pt>
                <c:pt idx="113">
                  <c:v>888.39867685689876</c:v>
                </c:pt>
                <c:pt idx="114">
                  <c:v>888.79359019432241</c:v>
                </c:pt>
                <c:pt idx="115">
                  <c:v>889.16923616699057</c:v>
                </c:pt>
                <c:pt idx="116">
                  <c:v>889.52650527851176</c:v>
                </c:pt>
                <c:pt idx="117">
                  <c:v>889.86624981342516</c:v>
                </c:pt>
                <c:pt idx="118">
                  <c:v>890.18928530192841</c:v>
                </c:pt>
                <c:pt idx="119">
                  <c:v>890.49639193924224</c:v>
                </c:pt>
                <c:pt idx="120">
                  <c:v>890.78831596030761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179-4F9B-A696-BB7EE9063FDB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'Typ2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2x F12'!$M$131:$M$251</c:f>
              <c:numCache>
                <c:formatCode>0</c:formatCode>
                <c:ptCount val="121"/>
                <c:pt idx="0">
                  <c:v>63.112329979850983</c:v>
                </c:pt>
                <c:pt idx="1">
                  <c:v>72.923493537883246</c:v>
                </c:pt>
                <c:pt idx="2">
                  <c:v>86.54512713783447</c:v>
                </c:pt>
                <c:pt idx="3">
                  <c:v>101.9413770684373</c:v>
                </c:pt>
                <c:pt idx="4">
                  <c:v>118.49033050801847</c:v>
                </c:pt>
                <c:pt idx="5">
                  <c:v>135.84588613479718</c:v>
                </c:pt>
                <c:pt idx="6">
                  <c:v>153.77851938863876</c:v>
                </c:pt>
                <c:pt idx="7">
                  <c:v>172.12144876856723</c:v>
                </c:pt>
                <c:pt idx="8">
                  <c:v>190.74656396254625</c:v>
                </c:pt>
                <c:pt idx="9">
                  <c:v>209.55179713791233</c:v>
                </c:pt>
                <c:pt idx="10">
                  <c:v>228.45375365747225</c:v>
                </c:pt>
                <c:pt idx="11">
                  <c:v>247.38306761733531</c:v>
                </c:pt>
                <c:pt idx="12">
                  <c:v>266.28129743039483</c:v>
                </c:pt>
                <c:pt idx="13">
                  <c:v>285.09875176942205</c:v>
                </c:pt>
                <c:pt idx="14">
                  <c:v>303.79290806866425</c:v>
                </c:pt>
                <c:pt idx="15">
                  <c:v>322.32722508690074</c:v>
                </c:pt>
                <c:pt idx="16">
                  <c:v>340.67022715029657</c:v>
                </c:pt>
                <c:pt idx="17">
                  <c:v>358.79478153523439</c:v>
                </c:pt>
                <c:pt idx="18">
                  <c:v>376.67751684314567</c:v>
                </c:pt>
                <c:pt idx="19">
                  <c:v>394.29834671399533</c:v>
                </c:pt>
                <c:pt idx="20">
                  <c:v>411.64007387256822</c:v>
                </c:pt>
                <c:pt idx="21">
                  <c:v>428.68805657109021</c:v>
                </c:pt>
                <c:pt idx="22">
                  <c:v>445.42992430295919</c:v>
                </c:pt>
                <c:pt idx="23">
                  <c:v>461.8553330095782</c:v>
                </c:pt>
                <c:pt idx="24">
                  <c:v>477.95575237696954</c:v>
                </c:pt>
                <c:pt idx="25">
                  <c:v>493.72427953369794</c:v>
                </c:pt>
                <c:pt idx="26">
                  <c:v>509.15547471979681</c:v>
                </c:pt>
                <c:pt idx="27">
                  <c:v>524.24521543310289</c:v>
                </c:pt>
                <c:pt idx="28">
                  <c:v>538.99056626607717</c:v>
                </c:pt>
                <c:pt idx="29">
                  <c:v>553.38966218587575</c:v>
                </c:pt>
                <c:pt idx="30">
                  <c:v>567.44160342730436</c:v>
                </c:pt>
                <c:pt idx="31">
                  <c:v>581.14636049365208</c:v>
                </c:pt>
                <c:pt idx="32">
                  <c:v>594.50468801684815</c:v>
                </c:pt>
                <c:pt idx="33">
                  <c:v>607.51804643239495</c:v>
                </c:pt>
                <c:pt idx="34">
                  <c:v>620.18853058816626</c:v>
                </c:pt>
                <c:pt idx="35">
                  <c:v>632.51880453857268</c:v>
                </c:pt>
                <c:pt idx="36">
                  <c:v>644.51204188347424</c:v>
                </c:pt>
                <c:pt idx="37">
                  <c:v>656.17187109982251</c:v>
                </c:pt>
                <c:pt idx="38">
                  <c:v>667.50232538728096</c:v>
                </c:pt>
                <c:pt idx="39">
                  <c:v>678.50779661002696</c:v>
                </c:pt>
                <c:pt idx="40">
                  <c:v>689.19299296805173</c:v>
                </c:pt>
                <c:pt idx="41">
                  <c:v>699.56290007431051</c:v>
                </c:pt>
                <c:pt idx="42">
                  <c:v>709.62274515060471</c:v>
                </c:pt>
                <c:pt idx="43">
                  <c:v>719.37796408622626</c:v>
                </c:pt>
                <c:pt idx="44">
                  <c:v>728.83417113010273</c:v>
                </c:pt>
                <c:pt idx="45">
                  <c:v>737.99713101022417</c:v>
                </c:pt>
                <c:pt idx="46">
                  <c:v>746.87273329410505</c:v>
                </c:pt>
                <c:pt idx="47">
                  <c:v>755.46696882143294</c:v>
                </c:pt>
                <c:pt idx="48">
                  <c:v>763.7859080553128</c:v>
                </c:pt>
                <c:pt idx="49">
                  <c:v>771.83568121189455</c:v>
                </c:pt>
                <c:pt idx="50">
                  <c:v>779.62246004006261</c:v>
                </c:pt>
                <c:pt idx="51">
                  <c:v>787.15244113336212</c:v>
                </c:pt>
                <c:pt idx="52">
                  <c:v>794.43183066573147</c:v>
                </c:pt>
                <c:pt idx="53">
                  <c:v>801.46683045103498</c:v>
                </c:pt>
                <c:pt idx="54">
                  <c:v>808.26362523390765</c:v>
                </c:pt>
                <c:pt idx="55">
                  <c:v>814.82837112628886</c:v>
                </c:pt>
                <c:pt idx="56">
                  <c:v>821.16718511015779</c:v>
                </c:pt>
                <c:pt idx="57">
                  <c:v>827.28613553263153</c:v>
                </c:pt>
                <c:pt idx="58">
                  <c:v>833.19123352468762</c:v>
                </c:pt>
                <c:pt idx="59">
                  <c:v>838.88842527945326</c:v>
                </c:pt>
                <c:pt idx="60">
                  <c:v>844.38358513032267</c:v>
                </c:pt>
                <c:pt idx="61">
                  <c:v>849.68250937308233</c:v>
                </c:pt>
                <c:pt idx="62">
                  <c:v>854.7909107798954</c:v>
                </c:pt>
                <c:pt idx="63">
                  <c:v>859.71441375636118</c:v>
                </c:pt>
                <c:pt idx="64">
                  <c:v>864.45855009596698</c:v>
                </c:pt>
                <c:pt idx="65">
                  <c:v>869.02875528917423</c:v>
                </c:pt>
                <c:pt idx="66">
                  <c:v>873.43036534706766</c:v>
                </c:pt>
                <c:pt idx="67">
                  <c:v>877.66861410198453</c:v>
                </c:pt>
                <c:pt idx="68">
                  <c:v>881.74863094993395</c:v>
                </c:pt>
                <c:pt idx="69">
                  <c:v>885.67543900175201</c:v>
                </c:pt>
                <c:pt idx="70">
                  <c:v>889.45395361203111</c:v>
                </c:pt>
                <c:pt idx="71">
                  <c:v>893.08898125675967</c:v>
                </c:pt>
                <c:pt idx="72">
                  <c:v>896.58521873241682</c:v>
                </c:pt>
                <c:pt idx="73">
                  <c:v>899.94725265096258</c:v>
                </c:pt>
                <c:pt idx="74">
                  <c:v>903.1795592067441</c:v>
                </c:pt>
                <c:pt idx="75">
                  <c:v>906.286504192846</c:v>
                </c:pt>
                <c:pt idx="76">
                  <c:v>909.27234324580547</c:v>
                </c:pt>
                <c:pt idx="77">
                  <c:v>912.14122229895349</c:v>
                </c:pt>
                <c:pt idx="78">
                  <c:v>914.8971782258734</c:v>
                </c:pt>
                <c:pt idx="79">
                  <c:v>917.54413965666549</c:v>
                </c:pt>
                <c:pt idx="80">
                  <c:v>920.0859279507913</c:v>
                </c:pt>
                <c:pt idx="81">
                  <c:v>922.52625831133832</c:v>
                </c:pt>
                <c:pt idx="82">
                  <c:v>924.86874102652041</c:v>
                </c:pt>
                <c:pt idx="83">
                  <c:v>927.11688282516002</c:v>
                </c:pt>
                <c:pt idx="84">
                  <c:v>929.27408833377945</c:v>
                </c:pt>
                <c:pt idx="85">
                  <c:v>931.34366162376045</c:v>
                </c:pt>
                <c:pt idx="86">
                  <c:v>933.32880783779865</c:v>
                </c:pt>
                <c:pt idx="87">
                  <c:v>935.23263488563464</c:v>
                </c:pt>
                <c:pt idx="88">
                  <c:v>937.058155199726</c:v>
                </c:pt>
                <c:pt idx="89">
                  <c:v>938.80828754218487</c:v>
                </c:pt>
                <c:pt idx="90">
                  <c:v>940.48585885492651</c:v>
                </c:pt>
                <c:pt idx="91">
                  <c:v>942.09360614555158</c:v>
                </c:pt>
                <c:pt idx="92">
                  <c:v>943.63417840204113</c:v>
                </c:pt>
                <c:pt idx="93">
                  <c:v>945.11013852985707</c:v>
                </c:pt>
                <c:pt idx="94">
                  <c:v>946.52396530552767</c:v>
                </c:pt>
                <c:pt idx="95">
                  <c:v>947.87805534126369</c:v>
                </c:pt>
                <c:pt idx="96">
                  <c:v>949.17472505557294</c:v>
                </c:pt>
                <c:pt idx="97">
                  <c:v>950.416212645256</c:v>
                </c:pt>
                <c:pt idx="98">
                  <c:v>951.60468005454595</c:v>
                </c:pt>
                <c:pt idx="99">
                  <c:v>952.74221493751122</c:v>
                </c:pt>
                <c:pt idx="100">
                  <c:v>953.83083261018385</c:v>
                </c:pt>
                <c:pt idx="101">
                  <c:v>954.87247798918179</c:v>
                </c:pt>
                <c:pt idx="102">
                  <c:v>955.86902751391096</c:v>
                </c:pt>
                <c:pt idx="103">
                  <c:v>956.82229104968349</c:v>
                </c:pt>
                <c:pt idx="104">
                  <c:v>957.73401376937704</c:v>
                </c:pt>
                <c:pt idx="105">
                  <c:v>958.6058780114837</c:v>
                </c:pt>
                <c:pt idx="106">
                  <c:v>959.43950511263938</c:v>
                </c:pt>
                <c:pt idx="107">
                  <c:v>960.23645721292792</c:v>
                </c:pt>
                <c:pt idx="108">
                  <c:v>960.99823903246045</c:v>
                </c:pt>
                <c:pt idx="109">
                  <c:v>961.72629961791381</c:v>
                </c:pt>
                <c:pt idx="110">
                  <c:v>962.42203405788428</c:v>
                </c:pt>
                <c:pt idx="111">
                  <c:v>963.08678516607392</c:v>
                </c:pt>
                <c:pt idx="112">
                  <c:v>963.72184513148204</c:v>
                </c:pt>
                <c:pt idx="113">
                  <c:v>964.32845713490258</c:v>
                </c:pt>
                <c:pt idx="114">
                  <c:v>964.90781693117037</c:v>
                </c:pt>
                <c:pt idx="115">
                  <c:v>965.46107439670766</c:v>
                </c:pt>
                <c:pt idx="116">
                  <c:v>965.98933504203944</c:v>
                </c:pt>
                <c:pt idx="117">
                  <c:v>966.49366148904494</c:v>
                </c:pt>
                <c:pt idx="118">
                  <c:v>966.97507491280874</c:v>
                </c:pt>
                <c:pt idx="119">
                  <c:v>967.43455644801975</c:v>
                </c:pt>
                <c:pt idx="120">
                  <c:v>967.87304855994535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179-4F9B-A696-BB7EE9063FD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100"/>
      </c:valAx>
      <c:valAx>
        <c:axId val="6439423"/>
        <c:scaling>
          <c:orientation val="minMax"/>
          <c:max val="87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3.8406895694709613E-2"/>
          <c:y val="5.8255813953488382E-2"/>
          <c:w val="0.89442656378856522"/>
          <c:h val="0.89471148955217805"/>
        </c:manualLayout>
      </c:layout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'Typ3 Noctua F12'!$C$121:$C$251</c:f>
              <c:numCache>
                <c:formatCode>0.0000</c:formatCode>
                <c:ptCount val="131"/>
                <c:pt idx="0">
                  <c:v>0.59577022156968584</c:v>
                </c:pt>
                <c:pt idx="1">
                  <c:v>0.5895930563581836</c:v>
                </c:pt>
                <c:pt idx="2">
                  <c:v>0.58082111172424911</c:v>
                </c:pt>
                <c:pt idx="3">
                  <c:v>0.57091939483875775</c:v>
                </c:pt>
                <c:pt idx="4">
                  <c:v>0.56036768610536902</c:v>
                </c:pt>
                <c:pt idx="5">
                  <c:v>0.54943780356238947</c:v>
                </c:pt>
                <c:pt idx="6">
                  <c:v>0.53830832980985677</c:v>
                </c:pt>
                <c:pt idx="7">
                  <c:v>0.5271050114967667</c:v>
                </c:pt>
                <c:pt idx="8">
                  <c:v>0.51591966983271564</c:v>
                </c:pt>
                <c:pt idx="9">
                  <c:v>0.50482063362449892</c:v>
                </c:pt>
                <c:pt idx="10">
                  <c:v>0.49385915437862987</c:v>
                </c:pt>
                <c:pt idx="11">
                  <c:v>0.39671998045767221</c:v>
                </c:pt>
                <c:pt idx="12">
                  <c:v>0.32406364164469637</c:v>
                </c:pt>
                <c:pt idx="13">
                  <c:v>0.27068302583677073</c:v>
                </c:pt>
                <c:pt idx="14">
                  <c:v>0.23087100753698481</c:v>
                </c:pt>
                <c:pt idx="15">
                  <c:v>0.20052344636117744</c:v>
                </c:pt>
                <c:pt idx="16">
                  <c:v>0.17688022706129422</c:v>
                </c:pt>
                <c:pt idx="17">
                  <c:v>0.15808992680823977</c:v>
                </c:pt>
                <c:pt idx="18">
                  <c:v>0.14289105372462399</c:v>
                </c:pt>
                <c:pt idx="19">
                  <c:v>0.13040595090543791</c:v>
                </c:pt>
                <c:pt idx="20">
                  <c:v>0.12001069217240302</c:v>
                </c:pt>
                <c:pt idx="21">
                  <c:v>0.11125248423680273</c:v>
                </c:pt>
                <c:pt idx="22">
                  <c:v>0.10379638500419501</c:v>
                </c:pt>
                <c:pt idx="23">
                  <c:v>9.739025984254425E-2</c:v>
                </c:pt>
                <c:pt idx="24">
                  <c:v>9.1841266607366301E-2</c:v>
                </c:pt>
                <c:pt idx="25">
                  <c:v>8.6999766126076919E-2</c:v>
                </c:pt>
                <c:pt idx="26">
                  <c:v>8.2748108383230393E-2</c:v>
                </c:pt>
                <c:pt idx="27">
                  <c:v>7.8992681048815655E-2</c:v>
                </c:pt>
                <c:pt idx="28">
                  <c:v>7.5658180372544792E-2</c:v>
                </c:pt>
                <c:pt idx="29">
                  <c:v>7.2683421771739698E-2</c:v>
                </c:pt>
                <c:pt idx="30">
                  <c:v>7.0018234115591854E-2</c:v>
                </c:pt>
                <c:pt idx="31">
                  <c:v>6.7621128058229243E-2</c:v>
                </c:pt>
                <c:pt idx="32">
                  <c:v>6.5457524869513922E-2</c:v>
                </c:pt>
                <c:pt idx="33">
                  <c:v>6.3498396332086343E-2</c:v>
                </c:pt>
                <c:pt idx="34">
                  <c:v>6.1719209709966437E-2</c:v>
                </c:pt>
                <c:pt idx="35">
                  <c:v>6.0099101642717846E-2</c:v>
                </c:pt>
                <c:pt idx="36">
                  <c:v>5.862022560766357E-2</c:v>
                </c:pt>
                <c:pt idx="37">
                  <c:v>5.7267232254826911E-2</c:v>
                </c:pt>
                <c:pt idx="38">
                  <c:v>5.6026852383873428E-2</c:v>
                </c:pt>
                <c:pt idx="39">
                  <c:v>5.4887559884773528E-2</c:v>
                </c:pt>
                <c:pt idx="40">
                  <c:v>5.3839297472075172E-2</c:v>
                </c:pt>
                <c:pt idx="41">
                  <c:v>5.2873252099796195E-2</c:v>
                </c:pt>
                <c:pt idx="42">
                  <c:v>5.1981669960238432E-2</c:v>
                </c:pt>
                <c:pt idx="43">
                  <c:v>5.1157703232323687E-2</c:v>
                </c:pt>
                <c:pt idx="44">
                  <c:v>5.0395282455990426E-2</c:v>
                </c:pt>
                <c:pt idx="45">
                  <c:v>4.9689009713366816E-2</c:v>
                </c:pt>
                <c:pt idx="46">
                  <c:v>4.9034068798990881E-2</c:v>
                </c:pt>
                <c:pt idx="47">
                  <c:v>4.8426149335959422E-2</c:v>
                </c:pt>
                <c:pt idx="48">
                  <c:v>4.7861382398013269E-2</c:v>
                </c:pt>
                <c:pt idx="49">
                  <c:v>4.7336285670178349E-2</c:v>
                </c:pt>
                <c:pt idx="50">
                  <c:v>4.6847716553182678E-2</c:v>
                </c:pt>
                <c:pt idx="51">
                  <c:v>4.6392831912324399E-2</c:v>
                </c:pt>
                <c:pt idx="52">
                  <c:v>4.5969053407049952E-2</c:v>
                </c:pt>
                <c:pt idx="53">
                  <c:v>4.5574037526339074E-2</c:v>
                </c:pt>
                <c:pt idx="54">
                  <c:v>4.5205649607124268E-2</c:v>
                </c:pt>
                <c:pt idx="55">
                  <c:v>4.4861941236129049E-2</c:v>
                </c:pt>
                <c:pt idx="56">
                  <c:v>4.4541130535665871E-2</c:v>
                </c:pt>
                <c:pt idx="57">
                  <c:v>4.4241584915755625E-2</c:v>
                </c:pt>
                <c:pt idx="58">
                  <c:v>4.3961805942051325E-2</c:v>
                </c:pt>
                <c:pt idx="59">
                  <c:v>4.3700416024339141E-2</c:v>
                </c:pt>
                <c:pt idx="60">
                  <c:v>4.3456146676114228E-2</c:v>
                </c:pt>
                <c:pt idx="61">
                  <c:v>4.3227828133683234E-2</c:v>
                </c:pt>
                <c:pt idx="62">
                  <c:v>4.3014380154866985E-2</c:v>
                </c:pt>
                <c:pt idx="63">
                  <c:v>4.2814803843813594E-2</c:v>
                </c:pt>
                <c:pt idx="64">
                  <c:v>4.2628174370608278E-2</c:v>
                </c:pt>
                <c:pt idx="65">
                  <c:v>4.2453634473030459E-2</c:v>
                </c:pt>
                <c:pt idx="66">
                  <c:v>4.229038864356395E-2</c:v>
                </c:pt>
                <c:pt idx="67">
                  <c:v>4.2137697918108223E-2</c:v>
                </c:pt>
                <c:pt idx="68">
                  <c:v>4.1994875194168536E-2</c:v>
                </c:pt>
                <c:pt idx="69">
                  <c:v>4.1861281015951143E-2</c:v>
                </c:pt>
                <c:pt idx="70">
                  <c:v>4.1736319772028595E-2</c:v>
                </c:pt>
                <c:pt idx="71">
                  <c:v>4.1619436258293258E-2</c:v>
                </c:pt>
                <c:pt idx="72">
                  <c:v>4.1510112564969913E-2</c:v>
                </c:pt>
                <c:pt idx="73">
                  <c:v>4.1407865251665885E-2</c:v>
                </c:pt>
                <c:pt idx="74">
                  <c:v>4.1312242778926658E-2</c:v>
                </c:pt>
                <c:pt idx="75">
                  <c:v>4.1222823168644444E-2</c:v>
                </c:pt>
                <c:pt idx="76">
                  <c:v>4.1139211869027525E-2</c:v>
                </c:pt>
                <c:pt idx="77">
                  <c:v>4.1061039802751741E-2</c:v>
                </c:pt>
                <c:pt idx="78">
                  <c:v>4.0987961579451136E-2</c:v>
                </c:pt>
                <c:pt idx="79">
                  <c:v>4.0919653855910142E-2</c:v>
                </c:pt>
                <c:pt idx="80">
                  <c:v>4.0855813829246267E-2</c:v>
                </c:pt>
                <c:pt idx="81">
                  <c:v>4.079615785005386E-2</c:v>
                </c:pt>
                <c:pt idx="82">
                  <c:v>4.0740420143952655E-2</c:v>
                </c:pt>
                <c:pt idx="83">
                  <c:v>4.0688351631275342E-2</c:v>
                </c:pt>
                <c:pt idx="84">
                  <c:v>4.0639718835761486E-2</c:v>
                </c:pt>
                <c:pt idx="85">
                  <c:v>4.0594302874121274E-2</c:v>
                </c:pt>
                <c:pt idx="86">
                  <c:v>4.0551898519208901E-2</c:v>
                </c:pt>
                <c:pt idx="87">
                  <c:v>4.0512313330318059E-2</c:v>
                </c:pt>
                <c:pt idx="88">
                  <c:v>4.0475366844793401E-2</c:v>
                </c:pt>
                <c:pt idx="89">
                  <c:v>4.0440889825754028E-2</c:v>
                </c:pt>
                <c:pt idx="90">
                  <c:v>4.0408723561257132E-2</c:v>
                </c:pt>
                <c:pt idx="91">
                  <c:v>4.0378719210701339E-2</c:v>
                </c:pt>
                <c:pt idx="92">
                  <c:v>4.0350737194686778E-2</c:v>
                </c:pt>
                <c:pt idx="93">
                  <c:v>4.0324646624919497E-2</c:v>
                </c:pt>
                <c:pt idx="94">
                  <c:v>4.0300324771076507E-2</c:v>
                </c:pt>
                <c:pt idx="95">
                  <c:v>4.0277656561840521E-2</c:v>
                </c:pt>
                <c:pt idx="96">
                  <c:v>4.0256534117573496E-2</c:v>
                </c:pt>
                <c:pt idx="97">
                  <c:v>4.0236856312329886E-2</c:v>
                </c:pt>
                <c:pt idx="98">
                  <c:v>4.0218528363117498E-2</c:v>
                </c:pt>
                <c:pt idx="99">
                  <c:v>4.0201461444498258E-2</c:v>
                </c:pt>
                <c:pt idx="100">
                  <c:v>4.0185572326786406E-2</c:v>
                </c:pt>
                <c:pt idx="101">
                  <c:v>4.0170783036249394E-2</c:v>
                </c:pt>
                <c:pt idx="102">
                  <c:v>4.0157020535849131E-2</c:v>
                </c:pt>
                <c:pt idx="103">
                  <c:v>4.0144216425180242E-2</c:v>
                </c:pt>
                <c:pt idx="104">
                  <c:v>4.0132306658368741E-2</c:v>
                </c:pt>
                <c:pt idx="105">
                  <c:v>4.0121231278790928E-2</c:v>
                </c:pt>
                <c:pt idx="106">
                  <c:v>4.0110934169558972E-2</c:v>
                </c:pt>
                <c:pt idx="107">
                  <c:v>4.0101362818798184E-2</c:v>
                </c:pt>
                <c:pt idx="108">
                  <c:v>4.0092468098811861E-2</c:v>
                </c:pt>
                <c:pt idx="109">
                  <c:v>4.0084204058294028E-2</c:v>
                </c:pt>
                <c:pt idx="110">
                  <c:v>4.0076527726808933E-2</c:v>
                </c:pt>
                <c:pt idx="111">
                  <c:v>4.0069398930809248E-2</c:v>
                </c:pt>
                <c:pt idx="112">
                  <c:v>4.0062780120513793E-2</c:v>
                </c:pt>
                <c:pt idx="113">
                  <c:v>4.0056636207009708E-2</c:v>
                </c:pt>
                <c:pt idx="114">
                  <c:v>4.0050934408985141E-2</c:v>
                </c:pt>
                <c:pt idx="115">
                  <c:v>4.0045644108535533E-2</c:v>
                </c:pt>
                <c:pt idx="116">
                  <c:v>4.0040736715521288E-2</c:v>
                </c:pt>
                <c:pt idx="117">
                  <c:v>4.003618553998628E-2</c:v>
                </c:pt>
                <c:pt idx="118">
                  <c:v>4.0031965672176137E-2</c:v>
                </c:pt>
                <c:pt idx="119">
                  <c:v>4.0028053869722302E-2</c:v>
                </c:pt>
                <c:pt idx="120">
                  <c:v>4.002442845158332E-2</c:v>
                </c:pt>
                <c:pt idx="121">
                  <c:v>4.0021069198358322E-2</c:v>
                </c:pt>
                <c:pt idx="122">
                  <c:v>4.0017957258609453E-2</c:v>
                </c:pt>
                <c:pt idx="123">
                  <c:v>4.0015075060850773E-2</c:v>
                </c:pt>
                <c:pt idx="124">
                  <c:v>4.0012406230879982E-2</c:v>
                </c:pt>
                <c:pt idx="125">
                  <c:v>4.0009935514147735E-2</c:v>
                </c:pt>
                <c:pt idx="126">
                  <c:v>4.0007648702875757E-2</c:v>
                </c:pt>
                <c:pt idx="127">
                  <c:v>4.0005532567651186E-2</c:v>
                </c:pt>
                <c:pt idx="128">
                  <c:v>4.0003574793239328E-2</c:v>
                </c:pt>
                <c:pt idx="129">
                  <c:v>4.0001763918371146E-2</c:v>
                </c:pt>
                <c:pt idx="130">
                  <c:v>4.000008927927514E-2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A9B-4F4B-A215-B94046A31249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Noctua F12'!$F$126:$F$251</c:f>
              <c:numCache>
                <c:formatCode>0.0000</c:formatCode>
                <c:ptCount val="126"/>
                <c:pt idx="0">
                  <c:v>0.44914909595650593</c:v>
                </c:pt>
                <c:pt idx="1">
                  <c:v>0.44678484589886031</c:v>
                </c:pt>
                <c:pt idx="2">
                  <c:v>0.44308565623442481</c:v>
                </c:pt>
                <c:pt idx="3">
                  <c:v>0.43868543469982574</c:v>
                </c:pt>
                <c:pt idx="4">
                  <c:v>0.43380416777231667</c:v>
                </c:pt>
                <c:pt idx="5">
                  <c:v>0.42857186541996228</c:v>
                </c:pt>
                <c:pt idx="6">
                  <c:v>0.36957264430523873</c:v>
                </c:pt>
                <c:pt idx="7">
                  <c:v>0.31396630225487321</c:v>
                </c:pt>
                <c:pt idx="8">
                  <c:v>0.26781460905598109</c:v>
                </c:pt>
                <c:pt idx="9">
                  <c:v>0.23074433703956587</c:v>
                </c:pt>
                <c:pt idx="10">
                  <c:v>0.20110331328716333</c:v>
                </c:pt>
                <c:pt idx="11">
                  <c:v>0.17726099749191127</c:v>
                </c:pt>
                <c:pt idx="12">
                  <c:v>0.15789262487203118</c:v>
                </c:pt>
                <c:pt idx="13">
                  <c:v>0.14198393822387462</c:v>
                </c:pt>
                <c:pt idx="14">
                  <c:v>0.12877226444726145</c:v>
                </c:pt>
                <c:pt idx="15">
                  <c:v>0.11768497005684013</c:v>
                </c:pt>
                <c:pt idx="16">
                  <c:v>0.10828961713488836</c:v>
                </c:pt>
                <c:pt idx="17">
                  <c:v>0.10025667845315821</c:v>
                </c:pt>
                <c:pt idx="18">
                  <c:v>9.3332434038864986E-2</c:v>
                </c:pt>
                <c:pt idx="19">
                  <c:v>8.7319428640495966E-2</c:v>
                </c:pt>
                <c:pt idx="20">
                  <c:v>8.2062361675464851E-2</c:v>
                </c:pt>
                <c:pt idx="21">
                  <c:v>7.743783771867592E-2</c:v>
                </c:pt>
                <c:pt idx="22">
                  <c:v>7.3346858691457878E-2</c:v>
                </c:pt>
                <c:pt idx="23">
                  <c:v>6.9709272149227647E-2</c:v>
                </c:pt>
                <c:pt idx="24">
                  <c:v>6.6459625424745566E-2</c:v>
                </c:pt>
                <c:pt idx="25">
                  <c:v>6.354403898470054E-2</c:v>
                </c:pt>
                <c:pt idx="26">
                  <c:v>6.0917825601964015E-2</c:v>
                </c:pt>
                <c:pt idx="27">
                  <c:v>5.8543660485749237E-2</c:v>
                </c:pt>
                <c:pt idx="28">
                  <c:v>5.6390162271704125E-2</c:v>
                </c:pt>
                <c:pt idx="29">
                  <c:v>5.443078322749853E-2</c:v>
                </c:pt>
                <c:pt idx="30">
                  <c:v>5.2642934252981451E-2</c:v>
                </c:pt>
                <c:pt idx="31">
                  <c:v>5.1007289693839011E-2</c:v>
                </c:pt>
                <c:pt idx="32">
                  <c:v>4.9507230991739926E-2</c:v>
                </c:pt>
                <c:pt idx="33">
                  <c:v>4.8128398370825574E-2</c:v>
                </c:pt>
                <c:pt idx="34">
                  <c:v>4.6858327219884421E-2</c:v>
                </c:pt>
                <c:pt idx="35">
                  <c:v>4.5686151343225401E-2</c:v>
                </c:pt>
                <c:pt idx="36">
                  <c:v>4.4602359361886147E-2</c:v>
                </c:pt>
                <c:pt idx="37">
                  <c:v>4.3598593632470525E-2</c:v>
                </c:pt>
                <c:pt idx="38">
                  <c:v>4.2667483385813526E-2</c:v>
                </c:pt>
                <c:pt idx="39">
                  <c:v>4.1802505567280358E-2</c:v>
                </c:pt>
                <c:pt idx="40">
                  <c:v>4.0997868226324563E-2</c:v>
                </c:pt>
                <c:pt idx="41">
                  <c:v>4.0248412358144907E-2</c:v>
                </c:pt>
                <c:pt idx="42">
                  <c:v>3.9549528920736168E-2</c:v>
                </c:pt>
                <c:pt idx="43">
                  <c:v>3.889708839244916E-2</c:v>
                </c:pt>
                <c:pt idx="44">
                  <c:v>3.8287380740193923E-2</c:v>
                </c:pt>
                <c:pt idx="45">
                  <c:v>3.7717064068026745E-2</c:v>
                </c:pt>
                <c:pt idx="46">
                  <c:v>3.718312053375708E-2</c:v>
                </c:pt>
                <c:pt idx="47">
                  <c:v>3.6682818375408585E-2</c:v>
                </c:pt>
                <c:pt idx="48">
                  <c:v>3.6213679093635279E-2</c:v>
                </c:pt>
                <c:pt idx="49">
                  <c:v>3.5773449001119652E-2</c:v>
                </c:pt>
                <c:pt idx="50">
                  <c:v>3.5360074483745361E-2</c:v>
                </c:pt>
                <c:pt idx="51">
                  <c:v>3.4971680427306778E-2</c:v>
                </c:pt>
                <c:pt idx="52">
                  <c:v>3.4606551352661739E-2</c:v>
                </c:pt>
                <c:pt idx="53">
                  <c:v>3.4263114875453804E-2</c:v>
                </c:pt>
                <c:pt idx="54">
                  <c:v>3.3939927166906025E-2</c:v>
                </c:pt>
                <c:pt idx="55">
                  <c:v>3.3635660142160517E-2</c:v>
                </c:pt>
                <c:pt idx="56">
                  <c:v>3.3349090144146873E-2</c:v>
                </c:pt>
                <c:pt idx="57">
                  <c:v>3.3079087925565874E-2</c:v>
                </c:pt>
                <c:pt idx="58">
                  <c:v>3.2824609760513782E-2</c:v>
                </c:pt>
                <c:pt idx="59">
                  <c:v>3.2584689541557847E-2</c:v>
                </c:pt>
                <c:pt idx="60">
                  <c:v>3.2358431738514201E-2</c:v>
                </c:pt>
                <c:pt idx="61">
                  <c:v>3.2145005112438299E-2</c:v>
                </c:pt>
                <c:pt idx="62">
                  <c:v>3.1943637092952441E-2</c:v>
                </c:pt>
                <c:pt idx="63">
                  <c:v>3.1753608739446278E-2</c:v>
                </c:pt>
                <c:pt idx="64">
                  <c:v>3.1574250217253873E-2</c:v>
                </c:pt>
                <c:pt idx="65">
                  <c:v>3.1404936728935767E-2</c:v>
                </c:pt>
                <c:pt idx="66">
                  <c:v>3.1245084848518248E-2</c:v>
                </c:pt>
                <c:pt idx="67">
                  <c:v>3.109414921317212E-2</c:v>
                </c:pt>
                <c:pt idx="68">
                  <c:v>3.0951619532516367E-2</c:v>
                </c:pt>
                <c:pt idx="69">
                  <c:v>3.0817017880650423E-2</c:v>
                </c:pt>
                <c:pt idx="70">
                  <c:v>3.0689896240269226E-2</c:v>
                </c:pt>
                <c:pt idx="71">
                  <c:v>3.0569834271898539E-2</c:v>
                </c:pt>
                <c:pt idx="72">
                  <c:v>3.0456437284483783E-2</c:v>
                </c:pt>
                <c:pt idx="73">
                  <c:v>3.034933438634764E-2</c:v>
                </c:pt>
                <c:pt idx="74">
                  <c:v>3.0248176797955627E-2</c:v>
                </c:pt>
                <c:pt idx="75">
                  <c:v>3.0152636310046867E-2</c:v>
                </c:pt>
                <c:pt idx="76">
                  <c:v>3.0062403872540291E-2</c:v>
                </c:pt>
                <c:pt idx="77">
                  <c:v>2.9977188301251859E-2</c:v>
                </c:pt>
                <c:pt idx="78">
                  <c:v>2.989671509088556E-2</c:v>
                </c:pt>
                <c:pt idx="79">
                  <c:v>2.9820725324016785E-2</c:v>
                </c:pt>
                <c:pt idx="80">
                  <c:v>2.9748974666893947E-2</c:v>
                </c:pt>
                <c:pt idx="81">
                  <c:v>2.9681232443861283E-2</c:v>
                </c:pt>
                <c:pt idx="82">
                  <c:v>2.9617280783069917E-2</c:v>
                </c:pt>
                <c:pt idx="83">
                  <c:v>2.9556913826909684E-2</c:v>
                </c:pt>
                <c:pt idx="84">
                  <c:v>2.9499937001272562E-2</c:v>
                </c:pt>
                <c:pt idx="85">
                  <c:v>2.9446166338361626E-2</c:v>
                </c:pt>
                <c:pt idx="86">
                  <c:v>2.9395427848294874E-2</c:v>
                </c:pt>
                <c:pt idx="87">
                  <c:v>2.9347556935230917E-2</c:v>
                </c:pt>
                <c:pt idx="88">
                  <c:v>2.9302397854168789E-2</c:v>
                </c:pt>
                <c:pt idx="89">
                  <c:v>2.9259803204953361E-2</c:v>
                </c:pt>
                <c:pt idx="90">
                  <c:v>2.921963346035783E-2</c:v>
                </c:pt>
                <c:pt idx="91">
                  <c:v>2.9181756525417372E-2</c:v>
                </c:pt>
                <c:pt idx="92">
                  <c:v>2.9146047325460007E-2</c:v>
                </c:pt>
                <c:pt idx="93">
                  <c:v>2.9112387420524098E-2</c:v>
                </c:pt>
                <c:pt idx="94">
                  <c:v>2.9080664644069894E-2</c:v>
                </c:pt>
                <c:pt idx="95">
                  <c:v>2.9050772764088739E-2</c:v>
                </c:pt>
                <c:pt idx="96">
                  <c:v>2.9022611164889339E-2</c:v>
                </c:pt>
                <c:pt idx="97">
                  <c:v>2.8996084547998593E-2</c:v>
                </c:pt>
                <c:pt idx="98">
                  <c:v>2.8971102650756978E-2</c:v>
                </c:pt>
                <c:pt idx="99">
                  <c:v>2.8947579981316317E-2</c:v>
                </c:pt>
                <c:pt idx="100">
                  <c:v>2.892543556886323E-2</c:v>
                </c:pt>
                <c:pt idx="101">
                  <c:v>2.8904592727995417E-2</c:v>
                </c:pt>
                <c:pt idx="102">
                  <c:v>2.8884978836271589E-2</c:v>
                </c:pt>
                <c:pt idx="103">
                  <c:v>2.8866525124040483E-2</c:v>
                </c:pt>
                <c:pt idx="104">
                  <c:v>2.8849166475730645E-2</c:v>
                </c:pt>
                <c:pt idx="105">
                  <c:v>2.8832841241851408E-2</c:v>
                </c:pt>
                <c:pt idx="106">
                  <c:v>2.8817491061018014E-2</c:v>
                </c:pt>
                <c:pt idx="107">
                  <c:v>2.8803060691369731E-2</c:v>
                </c:pt>
                <c:pt idx="108">
                  <c:v>2.8789497850801038E-2</c:v>
                </c:pt>
                <c:pt idx="109">
                  <c:v>2.8776753065471703E-2</c:v>
                </c:pt>
                <c:pt idx="110">
                  <c:v>2.8764779526103377E-2</c:v>
                </c:pt>
                <c:pt idx="111">
                  <c:v>2.8753532951608124E-2</c:v>
                </c:pt>
                <c:pt idx="112">
                  <c:v>2.8742971459628466E-2</c:v>
                </c:pt>
                <c:pt idx="113">
                  <c:v>2.8733055443599533E-2</c:v>
                </c:pt>
                <c:pt idx="114">
                  <c:v>2.8723747455972202E-2</c:v>
                </c:pt>
                <c:pt idx="115">
                  <c:v>2.8715012097261666E-2</c:v>
                </c:pt>
                <c:pt idx="116">
                  <c:v>2.8706815910609137E-2</c:v>
                </c:pt>
                <c:pt idx="117">
                  <c:v>2.8699127281565574E-2</c:v>
                </c:pt>
                <c:pt idx="118">
                  <c:v>2.8691916342825773E-2</c:v>
                </c:pt>
                <c:pt idx="119">
                  <c:v>2.8685154883658595E-2</c:v>
                </c:pt>
                <c:pt idx="120">
                  <c:v>2.8678816263795419E-2</c:v>
                </c:pt>
                <c:pt idx="121">
                  <c:v>2.8672875331553296E-2</c:v>
                </c:pt>
                <c:pt idx="122">
                  <c:v>2.8667308345983286E-2</c:v>
                </c:pt>
                <c:pt idx="123">
                  <c:v>2.8662092902846267E-2</c:v>
                </c:pt>
                <c:pt idx="124">
                  <c:v>2.8657207864230323E-2</c:v>
                </c:pt>
                <c:pt idx="125">
                  <c:v>2.865263329163403E-2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A9B-4F4B-A215-B94046A31249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Noctua F12'!$I$128:$I$251</c:f>
              <c:numCache>
                <c:formatCode>0.0000</c:formatCode>
                <c:ptCount val="124"/>
                <c:pt idx="0">
                  <c:v>0.39123768647311824</c:v>
                </c:pt>
                <c:pt idx="1">
                  <c:v>0.38980371811841813</c:v>
                </c:pt>
                <c:pt idx="2">
                  <c:v>0.38744551480271</c:v>
                </c:pt>
                <c:pt idx="3">
                  <c:v>0.38456666491837749</c:v>
                </c:pt>
                <c:pt idx="4">
                  <c:v>0.34409332677235188</c:v>
                </c:pt>
                <c:pt idx="5">
                  <c:v>0.2998081099522758</c:v>
                </c:pt>
                <c:pt idx="6">
                  <c:v>0.26006508680979135</c:v>
                </c:pt>
                <c:pt idx="7">
                  <c:v>0.22647664607248136</c:v>
                </c:pt>
                <c:pt idx="8">
                  <c:v>0.19866255510383085</c:v>
                </c:pt>
                <c:pt idx="9">
                  <c:v>0.1757273478815729</c:v>
                </c:pt>
                <c:pt idx="10">
                  <c:v>0.15675786168880951</c:v>
                </c:pt>
                <c:pt idx="11">
                  <c:v>0.140969116318026</c:v>
                </c:pt>
                <c:pt idx="12">
                  <c:v>0.12772669999475164</c:v>
                </c:pt>
                <c:pt idx="13">
                  <c:v>0.11653016322917807</c:v>
                </c:pt>
                <c:pt idx="14">
                  <c:v>0.10698782951095677</c:v>
                </c:pt>
                <c:pt idx="15">
                  <c:v>9.8793125805791734E-2</c:v>
                </c:pt>
                <c:pt idx="16">
                  <c:v>9.1705089964301101E-2</c:v>
                </c:pt>
                <c:pt idx="17">
                  <c:v>8.5533141714015229E-2</c:v>
                </c:pt>
                <c:pt idx="18">
                  <c:v>8.012545036559296E-2</c:v>
                </c:pt>
                <c:pt idx="19">
                  <c:v>7.5360125486562651E-2</c:v>
                </c:pt>
                <c:pt idx="20">
                  <c:v>7.113855406964921E-2</c:v>
                </c:pt>
                <c:pt idx="21">
                  <c:v>6.7380347631972815E-2</c:v>
                </c:pt>
                <c:pt idx="22">
                  <c:v>6.4019491390402652E-2</c:v>
                </c:pt>
                <c:pt idx="23">
                  <c:v>6.1001391482715175E-2</c:v>
                </c:pt>
                <c:pt idx="24">
                  <c:v>5.8280595413516115E-2</c:v>
                </c:pt>
                <c:pt idx="25">
                  <c:v>5.5819019771851656E-2</c:v>
                </c:pt>
                <c:pt idx="26">
                  <c:v>5.3584562496873343E-2</c:v>
                </c:pt>
                <c:pt idx="27">
                  <c:v>5.1550008576183394E-2</c:v>
                </c:pt>
                <c:pt idx="28">
                  <c:v>4.9692161174385394E-2</c:v>
                </c:pt>
                <c:pt idx="29">
                  <c:v>4.7991147136030317E-2</c:v>
                </c:pt>
                <c:pt idx="30">
                  <c:v>4.6429858286318029E-2</c:v>
                </c:pt>
                <c:pt idx="31">
                  <c:v>4.499349919094605E-2</c:v>
                </c:pt>
                <c:pt idx="32">
                  <c:v>4.3669218915307471E-2</c:v>
                </c:pt>
                <c:pt idx="33">
                  <c:v>4.2445809476958356E-2</c:v>
                </c:pt>
                <c:pt idx="34">
                  <c:v>4.1313457570917582E-2</c:v>
                </c:pt>
                <c:pt idx="35">
                  <c:v>4.0263539095500164E-2</c:v>
                </c:pt>
                <c:pt idx="36">
                  <c:v>3.9288448257274504E-2</c:v>
                </c:pt>
                <c:pt idx="37">
                  <c:v>3.8381454762890059E-2</c:v>
                </c:pt>
                <c:pt idx="38">
                  <c:v>3.7536583941902152E-2</c:v>
                </c:pt>
                <c:pt idx="39">
                  <c:v>3.6748515683609928E-2</c:v>
                </c:pt>
                <c:pt idx="40">
                  <c:v>3.6012498883155747E-2</c:v>
                </c:pt>
                <c:pt idx="41">
                  <c:v>3.5324278730665647E-2</c:v>
                </c:pt>
                <c:pt idx="42">
                  <c:v>3.4680034681868588E-2</c:v>
                </c:pt>
                <c:pt idx="43">
                  <c:v>3.4076327349543065E-2</c:v>
                </c:pt>
                <c:pt idx="44">
                  <c:v>3.3510052875215933E-2</c:v>
                </c:pt>
                <c:pt idx="45">
                  <c:v>3.4076327349543065E-2</c:v>
                </c:pt>
                <c:pt idx="46">
                  <c:v>3.2478834038839853E-2</c:v>
                </c:pt>
                <c:pt idx="47">
                  <c:v>3.2009031405387856E-2</c:v>
                </c:pt>
                <c:pt idx="48">
                  <c:v>3.1566889920060008E-2</c:v>
                </c:pt>
                <c:pt idx="49">
                  <c:v>3.1150488433592308E-2</c:v>
                </c:pt>
                <c:pt idx="50">
                  <c:v>3.0758070838687274E-2</c:v>
                </c:pt>
                <c:pt idx="51">
                  <c:v>3.0388028892763312E-2</c:v>
                </c:pt>
                <c:pt idx="52">
                  <c:v>3.0038887115200814E-2</c:v>
                </c:pt>
                <c:pt idx="53">
                  <c:v>2.9709289476507757E-2</c:v>
                </c:pt>
                <c:pt idx="54">
                  <c:v>2.9397987639526928E-2</c:v>
                </c:pt>
                <c:pt idx="55">
                  <c:v>2.9103830548441064E-2</c:v>
                </c:pt>
                <c:pt idx="56">
                  <c:v>2.882575519116836E-2</c:v>
                </c:pt>
                <c:pt idx="57">
                  <c:v>2.8562778385799757E-2</c:v>
                </c:pt>
                <c:pt idx="58">
                  <c:v>2.8313989462841083E-2</c:v>
                </c:pt>
                <c:pt idx="59">
                  <c:v>2.807854373286128E-2</c:v>
                </c:pt>
                <c:pt idx="60">
                  <c:v>2.7855656644262341E-2</c:v>
                </c:pt>
                <c:pt idx="61">
                  <c:v>2.7644598548730526E-2</c:v>
                </c:pt>
                <c:pt idx="62">
                  <c:v>2.7444690002869827E-2</c:v>
                </c:pt>
                <c:pt idx="63">
                  <c:v>2.7255297543865499E-2</c:v>
                </c:pt>
                <c:pt idx="64">
                  <c:v>2.7075829885029275E-2</c:v>
                </c:pt>
                <c:pt idx="65">
                  <c:v>2.6905734483948299E-2</c:v>
                </c:pt>
                <c:pt idx="66">
                  <c:v>2.674449444187273E-2</c:v>
                </c:pt>
                <c:pt idx="67">
                  <c:v>2.659162569807547E-2</c:v>
                </c:pt>
                <c:pt idx="68">
                  <c:v>2.6446674487325367E-2</c:v>
                </c:pt>
                <c:pt idx="69">
                  <c:v>2.6309215032433917E-2</c:v>
                </c:pt>
                <c:pt idx="70">
                  <c:v>2.6178847447150478E-2</c:v>
                </c:pt>
                <c:pt idx="71">
                  <c:v>2.6055195827564701E-2</c:v>
                </c:pt>
                <c:pt idx="72">
                  <c:v>2.5937906512688926E-2</c:v>
                </c:pt>
                <c:pt idx="73">
                  <c:v>2.5826646497089316E-2</c:v>
                </c:pt>
                <c:pt idx="74">
                  <c:v>2.572110198035563E-2</c:v>
                </c:pt>
                <c:pt idx="75">
                  <c:v>2.5620977039884623E-2</c:v>
                </c:pt>
                <c:pt idx="76">
                  <c:v>2.5525992414931281E-2</c:v>
                </c:pt>
                <c:pt idx="77">
                  <c:v>2.5435884391184743E-2</c:v>
                </c:pt>
                <c:pt idx="78">
                  <c:v>2.5350403776272859E-2</c:v>
                </c:pt>
                <c:pt idx="79">
                  <c:v>2.5269314957613115E-2</c:v>
                </c:pt>
                <c:pt idx="80">
                  <c:v>2.5192395034923067E-2</c:v>
                </c:pt>
                <c:pt idx="81">
                  <c:v>2.5119433020498145E-2</c:v>
                </c:pt>
                <c:pt idx="82">
                  <c:v>2.5050229101067755E-2</c:v>
                </c:pt>
                <c:pt idx="83">
                  <c:v>2.4984593955667427E-2</c:v>
                </c:pt>
                <c:pt idx="84">
                  <c:v>2.492234812452045E-2</c:v>
                </c:pt>
                <c:pt idx="85">
                  <c:v>2.4863321424419351E-2</c:v>
                </c:pt>
                <c:pt idx="86">
                  <c:v>2.4807352406539505E-2</c:v>
                </c:pt>
                <c:pt idx="87">
                  <c:v>2.4754287853013458E-2</c:v>
                </c:pt>
                <c:pt idx="88">
                  <c:v>2.4703982308947513E-2</c:v>
                </c:pt>
                <c:pt idx="89">
                  <c:v>2.4656297646879835E-2</c:v>
                </c:pt>
                <c:pt idx="90">
                  <c:v>2.4611102660963044E-2</c:v>
                </c:pt>
                <c:pt idx="91">
                  <c:v>2.4568272688409758E-2</c:v>
                </c:pt>
                <c:pt idx="92">
                  <c:v>2.4527689255968734E-2</c:v>
                </c:pt>
                <c:pt idx="93">
                  <c:v>2.4489239749405704E-2</c:v>
                </c:pt>
                <c:pt idx="94">
                  <c:v>2.4452817104149004E-2</c:v>
                </c:pt>
                <c:pt idx="95">
                  <c:v>2.441831951542725E-2</c:v>
                </c:pt>
                <c:pt idx="96">
                  <c:v>2.4385650166378031E-2</c:v>
                </c:pt>
                <c:pt idx="97">
                  <c:v>2.4354716972742628E-2</c:v>
                </c:pt>
                <c:pt idx="98">
                  <c:v>2.4325432342885457E-2</c:v>
                </c:pt>
                <c:pt idx="99">
                  <c:v>2.4297712951988366E-2</c:v>
                </c:pt>
                <c:pt idx="100">
                  <c:v>2.427147952937098E-2</c:v>
                </c:pt>
                <c:pt idx="101">
                  <c:v>2.4246656657979655E-2</c:v>
                </c:pt>
                <c:pt idx="102">
                  <c:v>2.4223172585170639E-2</c:v>
                </c:pt>
                <c:pt idx="103">
                  <c:v>2.4200959043987912E-2</c:v>
                </c:pt>
                <c:pt idx="104">
                  <c:v>2.4179951084204624E-2</c:v>
                </c:pt>
                <c:pt idx="105">
                  <c:v>2.4160086912458689E-2</c:v>
                </c:pt>
                <c:pt idx="106">
                  <c:v>2.4141307740869339E-2</c:v>
                </c:pt>
                <c:pt idx="107">
                  <c:v>2.4123557643572446E-2</c:v>
                </c:pt>
                <c:pt idx="108">
                  <c:v>2.4106783420658744E-2</c:v>
                </c:pt>
                <c:pt idx="109">
                  <c:v>2.4090934469041217E-2</c:v>
                </c:pt>
                <c:pt idx="110">
                  <c:v>2.4075962659816218E-2</c:v>
                </c:pt>
                <c:pt idx="111">
                  <c:v>2.4061822221717696E-2</c:v>
                </c:pt>
                <c:pt idx="112">
                  <c:v>2.4048469630295673E-2</c:v>
                </c:pt>
                <c:pt idx="113">
                  <c:v>2.4035863502478796E-2</c:v>
                </c:pt>
                <c:pt idx="114">
                  <c:v>2.4023964496207216E-2</c:v>
                </c:pt>
                <c:pt idx="115">
                  <c:v>2.4012735214845798E-2</c:v>
                </c:pt>
                <c:pt idx="116">
                  <c:v>2.400214011610953E-2</c:v>
                </c:pt>
                <c:pt idx="117">
                  <c:v>2.3992145425252728E-2</c:v>
                </c:pt>
                <c:pt idx="118">
                  <c:v>2.3982719052291851E-2</c:v>
                </c:pt>
                <c:pt idx="119">
                  <c:v>2.3973830513048005E-2</c:v>
                </c:pt>
                <c:pt idx="120">
                  <c:v>2.3965450853810473E-2</c:v>
                </c:pt>
                <c:pt idx="121">
                  <c:v>2.3957552579436145E-2</c:v>
                </c:pt>
                <c:pt idx="122">
                  <c:v>2.3950109584712248E-2</c:v>
                </c:pt>
                <c:pt idx="123">
                  <c:v>2.3943097088821363E-2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A9B-4F4B-A215-B94046A31249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Noctua F12'!$L$131:$L$251</c:f>
              <c:numCache>
                <c:formatCode>0.0000</c:formatCode>
                <c:ptCount val="121"/>
                <c:pt idx="0">
                  <c:v>0.36007106142222084</c:v>
                </c:pt>
                <c:pt idx="1">
                  <c:v>0.33321749022302749</c:v>
                </c:pt>
                <c:pt idx="2">
                  <c:v>0.29583531105809596</c:v>
                </c:pt>
                <c:pt idx="3">
                  <c:v>0.25967593307321102</c:v>
                </c:pt>
                <c:pt idx="4">
                  <c:v>0.22778156525212695</c:v>
                </c:pt>
                <c:pt idx="5">
                  <c:v>0.20063658318557939</c:v>
                </c:pt>
                <c:pt idx="6">
                  <c:v>0.17783674352648812</c:v>
                </c:pt>
                <c:pt idx="7">
                  <c:v>0.15873760335963361</c:v>
                </c:pt>
                <c:pt idx="8">
                  <c:v>0.14269813015362362</c:v>
                </c:pt>
                <c:pt idx="9">
                  <c:v>0.12915970807521265</c:v>
                </c:pt>
                <c:pt idx="10">
                  <c:v>0.117660836114691</c:v>
                </c:pt>
                <c:pt idx="11">
                  <c:v>0.10782895614847988</c:v>
                </c:pt>
                <c:pt idx="12">
                  <c:v>9.9366002672366144E-2</c:v>
                </c:pt>
                <c:pt idx="13">
                  <c:v>9.2033914132580233E-2</c:v>
                </c:pt>
                <c:pt idx="14">
                  <c:v>8.5642126655389547E-2</c:v>
                </c:pt>
                <c:pt idx="15">
                  <c:v>8.0037422960499899E-2</c:v>
                </c:pt>
                <c:pt idx="16">
                  <c:v>7.5095923966470773E-2</c:v>
                </c:pt>
                <c:pt idx="17">
                  <c:v>7.0716852060521973E-2</c:v>
                </c:pt>
                <c:pt idx="18">
                  <c:v>6.6817697228801751E-2</c:v>
                </c:pt>
                <c:pt idx="19">
                  <c:v>6.333047112920917E-2</c:v>
                </c:pt>
                <c:pt idx="20">
                  <c:v>6.0198796918275024E-2</c:v>
                </c:pt>
                <c:pt idx="21">
                  <c:v>5.737563904777377E-2</c:v>
                </c:pt>
                <c:pt idx="22">
                  <c:v>5.4821523342159346E-2</c:v>
                </c:pt>
                <c:pt idx="23">
                  <c:v>5.2503133690770046E-2</c:v>
                </c:pt>
                <c:pt idx="24">
                  <c:v>5.0392199211027514E-2</c:v>
                </c:pt>
                <c:pt idx="25">
                  <c:v>4.8464606531572876E-2</c:v>
                </c:pt>
                <c:pt idx="26">
                  <c:v>4.6699687477480885E-2</c:v>
                </c:pt>
                <c:pt idx="27">
                  <c:v>4.5079644182355702E-2</c:v>
                </c:pt>
                <c:pt idx="28">
                  <c:v>4.3589082485139305E-2</c:v>
                </c:pt>
                <c:pt idx="29">
                  <c:v>4.221463113349154E-2</c:v>
                </c:pt>
                <c:pt idx="30">
                  <c:v>4.0944629363044015E-2</c:v>
                </c:pt>
                <c:pt idx="31">
                  <c:v>3.9768869262239749E-2</c:v>
                </c:pt>
                <c:pt idx="32">
                  <c:v>3.8678382268898831E-2</c:v>
                </c:pt>
                <c:pt idx="33">
                  <c:v>3.7665261401409737E-2</c:v>
                </c:pt>
                <c:pt idx="34">
                  <c:v>3.6722512570943201E-2</c:v>
                </c:pt>
                <c:pt idx="35">
                  <c:v>3.5843929675123898E-2</c:v>
                </c:pt>
                <c:pt idx="36">
                  <c:v>3.5023989230671876E-2</c:v>
                </c:pt>
                <c:pt idx="37">
                  <c:v>3.4257761132009262E-2</c:v>
                </c:pt>
                <c:pt idx="38">
                  <c:v>3.3540832777014584E-2</c:v>
                </c:pt>
                <c:pt idx="39">
                  <c:v>3.2869244319587557E-2</c:v>
                </c:pt>
                <c:pt idx="40">
                  <c:v>3.2239433221585186E-2</c:v>
                </c:pt>
                <c:pt idx="41">
                  <c:v>3.1648186607053E-2</c:v>
                </c:pt>
                <c:pt idx="42">
                  <c:v>3.1092600187189331E-2</c:v>
                </c:pt>
                <c:pt idx="43">
                  <c:v>3.0570042738826363E-2</c:v>
                </c:pt>
                <c:pt idx="44">
                  <c:v>3.007812529297799E-2</c:v>
                </c:pt>
                <c:pt idx="45">
                  <c:v>2.961467433146427E-2</c:v>
                </c:pt>
                <c:pt idx="46">
                  <c:v>2.9177708405234409E-2</c:v>
                </c:pt>
                <c:pt idx="47">
                  <c:v>2.8765417682869023E-2</c:v>
                </c:pt>
                <c:pt idx="48">
                  <c:v>2.837614601586182E-2</c:v>
                </c:pt>
                <c:pt idx="49">
                  <c:v>2.8008375171847434E-2</c:v>
                </c:pt>
                <c:pt idx="50">
                  <c:v>2.7660710940496314E-2</c:v>
                </c:pt>
                <c:pt idx="51">
                  <c:v>2.733187086136557E-2</c:v>
                </c:pt>
                <c:pt idx="52">
                  <c:v>2.7020673360208674E-2</c:v>
                </c:pt>
                <c:pt idx="53">
                  <c:v>2.672602811141692E-2</c:v>
                </c:pt>
                <c:pt idx="54">
                  <c:v>2.6446927470455066E-2</c:v>
                </c:pt>
                <c:pt idx="55">
                  <c:v>2.6182438842223234E-2</c:v>
                </c:pt>
                <c:pt idx="56">
                  <c:v>2.593169786992933E-2</c:v>
                </c:pt>
                <c:pt idx="57">
                  <c:v>2.569390234486307E-2</c:v>
                </c:pt>
                <c:pt idx="58">
                  <c:v>2.5468306750896952E-2</c:v>
                </c:pt>
                <c:pt idx="59">
                  <c:v>2.5254217368984349E-2</c:v>
                </c:pt>
                <c:pt idx="60">
                  <c:v>2.5050987876702853E-2</c:v>
                </c:pt>
                <c:pt idx="61">
                  <c:v>2.4858015386262932E-2</c:v>
                </c:pt>
                <c:pt idx="62">
                  <c:v>2.4674736871590039E-2</c:v>
                </c:pt>
                <c:pt idx="63">
                  <c:v>2.4500625941271018E-2</c:v>
                </c:pt>
                <c:pt idx="64">
                  <c:v>2.4335189919489863E-2</c:v>
                </c:pt>
                <c:pt idx="65">
                  <c:v>2.4177967201686388E-2</c:v>
                </c:pt>
                <c:pt idx="66">
                  <c:v>2.4028524855663341E-2</c:v>
                </c:pt>
                <c:pt idx="67">
                  <c:v>2.3886456442333965E-2</c:v>
                </c:pt>
                <c:pt idx="68">
                  <c:v>2.3751380033314291E-2</c:v>
                </c:pt>
                <c:pt idx="69">
                  <c:v>2.3622936405192266E-2</c:v>
                </c:pt>
                <c:pt idx="70">
                  <c:v>2.3500787392598504E-2</c:v>
                </c:pt>
                <c:pt idx="71">
                  <c:v>2.3384614384210186E-2</c:v>
                </c:pt>
                <c:pt idx="72">
                  <c:v>2.3274116947577989E-2</c:v>
                </c:pt>
                <c:pt idx="73">
                  <c:v>2.3169011570209952E-2</c:v>
                </c:pt>
                <c:pt idx="74">
                  <c:v>2.3069030505704271E-2</c:v>
                </c:pt>
                <c:pt idx="75">
                  <c:v>2.2973920714919629E-2</c:v>
                </c:pt>
                <c:pt idx="76">
                  <c:v>2.2883442893227773E-2</c:v>
                </c:pt>
                <c:pt idx="77">
                  <c:v>2.2797370575826641E-2</c:v>
                </c:pt>
                <c:pt idx="78">
                  <c:v>2.2715489313918969E-2</c:v>
                </c:pt>
                <c:pt idx="79">
                  <c:v>2.2637595915294486E-2</c:v>
                </c:pt>
                <c:pt idx="80">
                  <c:v>2.2563497743505041E-2</c:v>
                </c:pt>
                <c:pt idx="81">
                  <c:v>2.2493012070400897E-2</c:v>
                </c:pt>
                <c:pt idx="82">
                  <c:v>2.2425965477312779E-2</c:v>
                </c:pt>
                <c:pt idx="83">
                  <c:v>2.2362193300624302E-2</c:v>
                </c:pt>
                <c:pt idx="84">
                  <c:v>2.2301539117890748E-2</c:v>
                </c:pt>
                <c:pt idx="85">
                  <c:v>2.2243854271027798E-2</c:v>
                </c:pt>
                <c:pt idx="86">
                  <c:v>2.2188997423423489E-2</c:v>
                </c:pt>
                <c:pt idx="87">
                  <c:v>2.2136834148122102E-2</c:v>
                </c:pt>
                <c:pt idx="88">
                  <c:v>2.2087236544493856E-2</c:v>
                </c:pt>
                <c:pt idx="89">
                  <c:v>2.2040082881043057E-2</c:v>
                </c:pt>
                <c:pt idx="90">
                  <c:v>2.1995257262221908E-2</c:v>
                </c:pt>
                <c:pt idx="91">
                  <c:v>2.1952649317310807E-2</c:v>
                </c:pt>
                <c:pt idx="92">
                  <c:v>2.1912153909600295E-2</c:v>
                </c:pt>
                <c:pt idx="93">
                  <c:v>2.1873670864267652E-2</c:v>
                </c:pt>
                <c:pt idx="94">
                  <c:v>2.1837104713483435E-2</c:v>
                </c:pt>
                <c:pt idx="95">
                  <c:v>2.180236445741222E-2</c:v>
                </c:pt>
                <c:pt idx="96">
                  <c:v>2.1769363339888607E-2</c:v>
                </c:pt>
                <c:pt idx="97">
                  <c:v>2.173801863765519E-2</c:v>
                </c:pt>
                <c:pt idx="98">
                  <c:v>2.1708251462145348E-2</c:v>
                </c:pt>
                <c:pt idx="99">
                  <c:v>2.167998657288072E-2</c:v>
                </c:pt>
                <c:pt idx="100">
                  <c:v>2.1653152201632497E-2</c:v>
                </c:pt>
                <c:pt idx="101">
                  <c:v>2.1627679886567549E-2</c:v>
                </c:pt>
                <c:pt idx="102">
                  <c:v>2.1603504315665861E-2</c:v>
                </c:pt>
                <c:pt idx="103">
                  <c:v>2.1580563178755501E-2</c:v>
                </c:pt>
                <c:pt idx="104">
                  <c:v>2.1558797027565354E-2</c:v>
                </c:pt>
                <c:pt idx="105">
                  <c:v>2.1538149143245637E-2</c:v>
                </c:pt>
                <c:pt idx="106">
                  <c:v>2.1518565410850905E-2</c:v>
                </c:pt>
                <c:pt idx="107">
                  <c:v>2.1499994200321785E-2</c:v>
                </c:pt>
                <c:pt idx="108">
                  <c:v>2.148238625353888E-2</c:v>
                </c:pt>
                <c:pt idx="109">
                  <c:v>2.1465694577056639E-2</c:v>
                </c:pt>
                <c:pt idx="110">
                  <c:v>2.1449874340156223E-2</c:v>
                </c:pt>
                <c:pt idx="111">
                  <c:v>2.1434882777885071E-2</c:v>
                </c:pt>
                <c:pt idx="112">
                  <c:v>2.1420679098776627E-2</c:v>
                </c:pt>
                <c:pt idx="113">
                  <c:v>2.1407224396967909E-2</c:v>
                </c:pt>
                <c:pt idx="114">
                  <c:v>2.1394481568454013E-2</c:v>
                </c:pt>
                <c:pt idx="115">
                  <c:v>2.1382415231238825E-2</c:v>
                </c:pt>
                <c:pt idx="116">
                  <c:v>2.1370991649159177E-2</c:v>
                </c:pt>
                <c:pt idx="117">
                  <c:v>2.1360178659176492E-2</c:v>
                </c:pt>
                <c:pt idx="118">
                  <c:v>2.1349945601945051E-2</c:v>
                </c:pt>
                <c:pt idx="119">
                  <c:v>2.1340263255479934E-2</c:v>
                </c:pt>
                <c:pt idx="120">
                  <c:v>2.1331103771760548E-2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A9B-4F4B-A215-B94046A31249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Noctua F12'!$N$131:$N$251</c:f>
              <c:numCache>
                <c:formatCode>0.0000</c:formatCode>
                <c:ptCount val="121"/>
                <c:pt idx="0">
                  <c:v>0.34044078767104369</c:v>
                </c:pt>
                <c:pt idx="1">
                  <c:v>0.31722710698384637</c:v>
                </c:pt>
                <c:pt idx="2">
                  <c:v>0.28400275651632478</c:v>
                </c:pt>
                <c:pt idx="3">
                  <c:v>0.25113995462676086</c:v>
                </c:pt>
                <c:pt idx="4">
                  <c:v>0.2216189928340114</c:v>
                </c:pt>
                <c:pt idx="5">
                  <c:v>0.19612034354338859</c:v>
                </c:pt>
                <c:pt idx="6">
                  <c:v>0.17444762745532766</c:v>
                </c:pt>
                <c:pt idx="7">
                  <c:v>0.15611839690337997</c:v>
                </c:pt>
                <c:pt idx="8">
                  <c:v>0.14060603129621141</c:v>
                </c:pt>
                <c:pt idx="9">
                  <c:v>0.12742973671135796</c:v>
                </c:pt>
                <c:pt idx="10">
                  <c:v>0.11618028950831831</c:v>
                </c:pt>
                <c:pt idx="11">
                  <c:v>0.10652022949041969</c:v>
                </c:pt>
                <c:pt idx="12">
                  <c:v>9.8175181934092012E-2</c:v>
                </c:pt>
                <c:pt idx="13">
                  <c:v>9.0923209127091634E-2</c:v>
                </c:pt>
                <c:pt idx="14">
                  <c:v>8.4584826239756716E-2</c:v>
                </c:pt>
                <c:pt idx="15">
                  <c:v>7.9014504414900197E-2</c:v>
                </c:pt>
                <c:pt idx="16">
                  <c:v>7.4093752258406656E-2</c:v>
                </c:pt>
                <c:pt idx="17">
                  <c:v>6.9725602765185329E-2</c:v>
                </c:pt>
                <c:pt idx="18">
                  <c:v>6.5830264438727956E-2</c:v>
                </c:pt>
                <c:pt idx="19">
                  <c:v>6.2341703679397488E-2</c:v>
                </c:pt>
                <c:pt idx="20">
                  <c:v>5.9204959151156526E-2</c:v>
                </c:pt>
                <c:pt idx="21">
                  <c:v>5.6374026704579465E-2</c:v>
                </c:pt>
                <c:pt idx="22">
                  <c:v>5.3810187680837819E-2</c:v>
                </c:pt>
                <c:pt idx="23">
                  <c:v>5.1480681821437037E-2</c:v>
                </c:pt>
                <c:pt idx="24">
                  <c:v>4.9357648586379137E-2</c:v>
                </c:pt>
                <c:pt idx="25">
                  <c:v>4.7417278239674683E-2</c:v>
                </c:pt>
                <c:pt idx="26">
                  <c:v>4.5639127555458674E-2</c:v>
                </c:pt>
                <c:pt idx="27">
                  <c:v>4.4005565313365441E-2</c:v>
                </c:pt>
                <c:pt idx="28">
                  <c:v>4.2501320623218083E-2</c:v>
                </c:pt>
                <c:pt idx="29">
                  <c:v>4.1113113129076902E-2</c:v>
                </c:pt>
                <c:pt idx="30">
                  <c:v>3.9829348741192448E-2</c:v>
                </c:pt>
                <c:pt idx="31">
                  <c:v>3.8639868073928052E-2</c:v>
                </c:pt>
                <c:pt idx="32">
                  <c:v>3.7535737487003604E-2</c:v>
                </c:pt>
                <c:pt idx="33">
                  <c:v>3.6509074731278221E-2</c:v>
                </c:pt>
                <c:pt idx="34">
                  <c:v>3.5552902835278663E-2</c:v>
                </c:pt>
                <c:pt idx="35">
                  <c:v>3.4661027145146371E-2</c:v>
                </c:pt>
                <c:pt idx="36">
                  <c:v>3.3827931431890952E-2</c:v>
                </c:pt>
                <c:pt idx="37">
                  <c:v>3.3048689768833864E-2</c:v>
                </c:pt>
                <c:pt idx="38">
                  <c:v>3.2318891506767831E-2</c:v>
                </c:pt>
                <c:pt idx="39">
                  <c:v>3.1634577171156773E-2</c:v>
                </c:pt>
                <c:pt idx="40">
                  <c:v>3.0992183502589466E-2</c:v>
                </c:pt>
                <c:pt idx="41">
                  <c:v>3.0388496180179907E-2</c:v>
                </c:pt>
                <c:pt idx="42">
                  <c:v>2.9820609024256525E-2</c:v>
                </c:pt>
                <c:pt idx="43">
                  <c:v>2.9285888682377869E-2</c:v>
                </c:pt>
                <c:pt idx="44">
                  <c:v>2.8781943971473913E-2</c:v>
                </c:pt>
                <c:pt idx="45">
                  <c:v>2.8306599186581058E-2</c:v>
                </c:pt>
                <c:pt idx="46">
                  <c:v>2.7857870799375396E-2</c:v>
                </c:pt>
                <c:pt idx="47">
                  <c:v>2.7433947062373072E-2</c:v>
                </c:pt>
                <c:pt idx="48">
                  <c:v>2.703317011110665E-2</c:v>
                </c:pt>
                <c:pt idx="49">
                  <c:v>2.6654020219865227E-2</c:v>
                </c:pt>
                <c:pt idx="50">
                  <c:v>2.6295101919147076E-2</c:v>
                </c:pt>
                <c:pt idx="51">
                  <c:v>2.5955131726775764E-2</c:v>
                </c:pt>
                <c:pt idx="52">
                  <c:v>2.5632927281251734E-2</c:v>
                </c:pt>
                <c:pt idx="53">
                  <c:v>2.5327397696620419E-2</c:v>
                </c:pt>
                <c:pt idx="54">
                  <c:v>2.5037534983970999E-2</c:v>
                </c:pt>
                <c:pt idx="55">
                  <c:v>2.476240640646973E-2</c:v>
                </c:pt>
                <c:pt idx="56">
                  <c:v>2.450114765326766E-2</c:v>
                </c:pt>
                <c:pt idx="57">
                  <c:v>2.4252956733259237E-2</c:v>
                </c:pt>
                <c:pt idx="58">
                  <c:v>2.4017088502970147E-2</c:v>
                </c:pt>
                <c:pt idx="59">
                  <c:v>2.3792849754194073E-2</c:v>
                </c:pt>
                <c:pt idx="60">
                  <c:v>2.3579594796694161E-2</c:v>
                </c:pt>
                <c:pt idx="61">
                  <c:v>2.3376721479594891E-2</c:v>
                </c:pt>
                <c:pt idx="62">
                  <c:v>2.3183667602226395E-2</c:v>
                </c:pt>
                <c:pt idx="63">
                  <c:v>2.2999907671329336E-2</c:v>
                </c:pt>
                <c:pt idx="64">
                  <c:v>2.2824949966830616E-2</c:v>
                </c:pt>
                <c:pt idx="65">
                  <c:v>2.2658333882985708E-2</c:v>
                </c:pt>
                <c:pt idx="66">
                  <c:v>2.2499627515657102E-2</c:v>
                </c:pt>
                <c:pt idx="67">
                  <c:v>2.2348425469949723E-2</c:v>
                </c:pt>
                <c:pt idx="68">
                  <c:v>2.2204346865425682E-2</c:v>
                </c:pt>
                <c:pt idx="69">
                  <c:v>2.2067033518739992E-2</c:v>
                </c:pt>
                <c:pt idx="70">
                  <c:v>2.1936148285824138E-2</c:v>
                </c:pt>
                <c:pt idx="71">
                  <c:v>2.1811373547746423E-2</c:v>
                </c:pt>
                <c:pt idx="72">
                  <c:v>2.1692409826131999E-2</c:v>
                </c:pt>
                <c:pt idx="73">
                  <c:v>2.1578974515566368E-2</c:v>
                </c:pt>
                <c:pt idx="74">
                  <c:v>2.1470800721761715E-2</c:v>
                </c:pt>
                <c:pt idx="75">
                  <c:v>2.1367636195459994E-2</c:v>
                </c:pt>
                <c:pt idx="76">
                  <c:v>2.1269242353101465E-2</c:v>
                </c:pt>
                <c:pt idx="77">
                  <c:v>2.1175393376219303E-2</c:v>
                </c:pt>
                <c:pt idx="78">
                  <c:v>2.1085875382347102E-2</c:v>
                </c:pt>
                <c:pt idx="79">
                  <c:v>2.1000485660957705E-2</c:v>
                </c:pt>
                <c:pt idx="80">
                  <c:v>2.0919031968603001E-2</c:v>
                </c:pt>
                <c:pt idx="81">
                  <c:v>2.0841331878002307E-2</c:v>
                </c:pt>
                <c:pt idx="82">
                  <c:v>2.07672121763426E-2</c:v>
                </c:pt>
                <c:pt idx="83">
                  <c:v>2.0696508308514067E-2</c:v>
                </c:pt>
                <c:pt idx="84">
                  <c:v>2.0629063861414613E-2</c:v>
                </c:pt>
                <c:pt idx="85">
                  <c:v>2.056473008582501E-2</c:v>
                </c:pt>
                <c:pt idx="86">
                  <c:v>2.050336545268526E-2</c:v>
                </c:pt>
                <c:pt idx="87">
                  <c:v>2.0444835240898025E-2</c:v>
                </c:pt>
                <c:pt idx="88">
                  <c:v>2.0389011154050205E-2</c:v>
                </c:pt>
                <c:pt idx="89">
                  <c:v>2.033577096368204E-2</c:v>
                </c:pt>
                <c:pt idx="90">
                  <c:v>2.0284998176947722E-2</c:v>
                </c:pt>
                <c:pt idx="91">
                  <c:v>2.0236581726705147E-2</c:v>
                </c:pt>
                <c:pt idx="92">
                  <c:v>2.019041568224653E-2</c:v>
                </c:pt>
                <c:pt idx="93">
                  <c:v>2.0146398979039845E-2</c:v>
                </c:pt>
                <c:pt idx="94">
                  <c:v>2.0104435165993088E-2</c:v>
                </c:pt>
                <c:pt idx="95">
                  <c:v>2.0064432168882779E-2</c:v>
                </c:pt>
                <c:pt idx="96">
                  <c:v>2.0026302068704965E-2</c:v>
                </c:pt>
                <c:pt idx="97">
                  <c:v>1.9989960893813049E-2</c:v>
                </c:pt>
                <c:pt idx="98">
                  <c:v>1.9955328424803066E-2</c:v>
                </c:pt>
                <c:pt idx="99">
                  <c:v>1.9922328011194715E-2</c:v>
                </c:pt>
                <c:pt idx="100">
                  <c:v>1.9890886399035811E-2</c:v>
                </c:pt>
                <c:pt idx="101">
                  <c:v>1.9860933568630626E-2</c:v>
                </c:pt>
                <c:pt idx="102">
                  <c:v>1.983240258165812E-2</c:v>
                </c:pt>
                <c:pt idx="103">
                  <c:v>1.9805229437006914E-2</c:v>
                </c:pt>
                <c:pt idx="104">
                  <c:v>1.9779352934708064E-2</c:v>
                </c:pt>
                <c:pt idx="105">
                  <c:v>1.9754714547397446E-2</c:v>
                </c:pt>
                <c:pt idx="106">
                  <c:v>1.9731258298784925E-2</c:v>
                </c:pt>
                <c:pt idx="107">
                  <c:v>1.9708930648649654E-2</c:v>
                </c:pt>
                <c:pt idx="108">
                  <c:v>1.968768038391893E-2</c:v>
                </c:pt>
                <c:pt idx="109">
                  <c:v>1.9667458515423192E-2</c:v>
                </c:pt>
                <c:pt idx="110">
                  <c:v>1.9648218179951903E-2</c:v>
                </c:pt>
                <c:pt idx="111">
                  <c:v>1.9629914547264211E-2</c:v>
                </c:pt>
                <c:pt idx="112">
                  <c:v>1.9612504731735491E-2</c:v>
                </c:pt>
                <c:pt idx="113">
                  <c:v>1.9595947708345367E-2</c:v>
                </c:pt>
                <c:pt idx="114">
                  <c:v>1.9580204232735512E-2</c:v>
                </c:pt>
                <c:pt idx="115">
                  <c:v>1.9565236765086303E-2</c:v>
                </c:pt>
                <c:pt idx="116">
                  <c:v>1.9551009397580504E-2</c:v>
                </c:pt>
                <c:pt idx="117">
                  <c:v>1.9537487785239439E-2</c:v>
                </c:pt>
                <c:pt idx="118">
                  <c:v>1.9524639079933452E-2</c:v>
                </c:pt>
                <c:pt idx="119">
                  <c:v>1.9512431867382957E-2</c:v>
                </c:pt>
                <c:pt idx="120">
                  <c:v>1.9500836106979991E-2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A9B-4F4B-A215-B94046A3124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6059376"/>
        <c:axId val="6397407"/>
      </c:scatterChart>
      <c:valAx>
        <c:axId val="2096059376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97407"/>
        <c:crosses val="autoZero"/>
        <c:crossBetween val="midCat"/>
        <c:majorUnit val="50"/>
      </c:valAx>
      <c:valAx>
        <c:axId val="6397407"/>
        <c:scaling>
          <c:orientation val="minMax"/>
          <c:max val="0.60000000000000009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9605937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3.9096293330737324E-2"/>
          <c:y val="6.0878120978985921E-2"/>
          <c:w val="0.8939245627385114"/>
          <c:h val="0.86623997282834864"/>
        </c:manualLayout>
      </c:layout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'Typ3 Noctua F12'!$B$121:$B$251</c:f>
              <c:numCache>
                <c:formatCode>0</c:formatCode>
                <c:ptCount val="131"/>
                <c:pt idx="0">
                  <c:v>33.569989361512</c:v>
                </c:pt>
                <c:pt idx="1">
                  <c:v>33.921702069452124</c:v>
                </c:pt>
                <c:pt idx="2">
                  <c:v>34.43401005281504</c:v>
                </c:pt>
                <c:pt idx="3">
                  <c:v>35.031214880427228</c:v>
                </c:pt>
                <c:pt idx="4">
                  <c:v>35.690851731659791</c:v>
                </c:pt>
                <c:pt idx="5">
                  <c:v>36.400844409187016</c:v>
                </c:pt>
                <c:pt idx="6">
                  <c:v>37.153428420965497</c:v>
                </c:pt>
                <c:pt idx="7">
                  <c:v>37.943103487496785</c:v>
                </c:pt>
                <c:pt idx="8">
                  <c:v>38.765724916991246</c:v>
                </c:pt>
                <c:pt idx="9">
                  <c:v>39.618031965937064</c:v>
                </c:pt>
                <c:pt idx="10">
                  <c:v>40.497376271507733</c:v>
                </c:pt>
                <c:pt idx="11">
                  <c:v>50.413392279680977</c:v>
                </c:pt>
                <c:pt idx="12">
                  <c:v>61.716272453446095</c:v>
                </c:pt>
                <c:pt idx="13">
                  <c:v>73.887159854864876</c:v>
                </c:pt>
                <c:pt idx="14">
                  <c:v>86.628460686195353</c:v>
                </c:pt>
                <c:pt idx="15">
                  <c:v>99.738960021545495</c:v>
                </c:pt>
                <c:pt idx="16">
                  <c:v>113.07086344404911</c:v>
                </c:pt>
                <c:pt idx="17">
                  <c:v>126.510274271046</c:v>
                </c:pt>
                <c:pt idx="18">
                  <c:v>139.96677523663232</c:v>
                </c:pt>
                <c:pt idx="19">
                  <c:v>153.3672340958023</c:v>
                </c:pt>
                <c:pt idx="20">
                  <c:v>166.65181775027781</c:v>
                </c:pt>
                <c:pt idx="21">
                  <c:v>179.77126656722265</c:v>
                </c:pt>
                <c:pt idx="22">
                  <c:v>192.68493791177491</c:v>
                </c:pt>
                <c:pt idx="23">
                  <c:v>205.35934530141935</c:v>
                </c:pt>
                <c:pt idx="24">
                  <c:v>217.76703151866008</c:v>
                </c:pt>
                <c:pt idx="25">
                  <c:v>229.88567545131929</c:v>
                </c:pt>
                <c:pt idx="26">
                  <c:v>241.6973679612617</c:v>
                </c:pt>
                <c:pt idx="27">
                  <c:v>253.18801355331212</c:v>
                </c:pt>
                <c:pt idx="28">
                  <c:v>264.34682808281889</c:v>
                </c:pt>
                <c:pt idx="29">
                  <c:v>275.16591146203126</c:v>
                </c:pt>
                <c:pt idx="30">
                  <c:v>285.63988013439979</c:v>
                </c:pt>
                <c:pt idx="31">
                  <c:v>295.76554805145804</c:v>
                </c:pt>
                <c:pt idx="32">
                  <c:v>305.54164765424497</c:v>
                </c:pt>
                <c:pt idx="33">
                  <c:v>314.96858433090551</c:v>
                </c:pt>
                <c:pt idx="34">
                  <c:v>324.0482192494826</c:v>
                </c:pt>
                <c:pt idx="35">
                  <c:v>332.78367651645891</c:v>
                </c:pt>
                <c:pt idx="36">
                  <c:v>341.17917139823066</c:v>
                </c:pt>
                <c:pt idx="37">
                  <c:v>349.23985693955467</c:v>
                </c:pt>
                <c:pt idx="38">
                  <c:v>356.97168677205093</c:v>
                </c:pt>
                <c:pt idx="39">
                  <c:v>364.38129226342676</c:v>
                </c:pt>
                <c:pt idx="40">
                  <c:v>371.47587244007781</c:v>
                </c:pt>
                <c:pt idx="41">
                  <c:v>378.26309534073641</c:v>
                </c:pt>
                <c:pt idx="42">
                  <c:v>384.75100964048102</c:v>
                </c:pt>
                <c:pt idx="43">
                  <c:v>390.94796553264962</c:v>
                </c:pt>
                <c:pt idx="44">
                  <c:v>396.86254397851133</c:v>
                </c:pt>
                <c:pt idx="45">
                  <c:v>402.50349353651558</c:v>
                </c:pt>
                <c:pt idx="46">
                  <c:v>407.87967406880989</c:v>
                </c:pt>
                <c:pt idx="47">
                  <c:v>413.000006695737</c:v>
                </c:pt>
                <c:pt idx="48">
                  <c:v>417.87342943170404</c:v>
                </c:pt>
                <c:pt idx="49">
                  <c:v>422.50885799009598</c:v>
                </c:pt>
                <c:pt idx="50">
                  <c:v>426.91515129228355</c:v>
                </c:pt>
                <c:pt idx="51">
                  <c:v>431.10108125748923</c:v>
                </c:pt>
                <c:pt idx="52">
                  <c:v>435.07530648722775</c:v>
                </c:pt>
                <c:pt idx="53">
                  <c:v>438.84634949100558</c:v>
                </c:pt>
                <c:pt idx="54">
                  <c:v>442.42257712956439</c:v>
                </c:pt>
                <c:pt idx="55">
                  <c:v>445.81218397863779</c:v>
                </c:pt>
                <c:pt idx="56">
                  <c:v>449.02317834041497</c:v>
                </c:pt>
                <c:pt idx="57">
                  <c:v>452.06337065192838</c:v>
                </c:pt>
                <c:pt idx="58">
                  <c:v>454.94036405972929</c:v>
                </c:pt>
                <c:pt idx="59">
                  <c:v>457.66154694868146</c:v>
                </c:pt>
                <c:pt idx="60">
                  <c:v>460.23408722966792</c:v>
                </c:pt>
                <c:pt idx="61">
                  <c:v>462.66492820665098</c:v>
                </c:pt>
                <c:pt idx="62">
                  <c:v>464.96078585796016</c:v>
                </c:pt>
                <c:pt idx="63">
                  <c:v>467.12814738002925</c:v>
                </c:pt>
                <c:pt idx="64">
                  <c:v>469.17327085416565</c:v>
                </c:pt>
                <c:pt idx="65">
                  <c:v>471.10218590837985</c:v>
                </c:pt>
                <c:pt idx="66">
                  <c:v>472.92069525692904</c:v>
                </c:pt>
                <c:pt idx="67">
                  <c:v>474.63437701007427</c:v>
                </c:pt>
                <c:pt idx="68">
                  <c:v>476.24858765569633</c:v>
                </c:pt>
                <c:pt idx="69">
                  <c:v>477.76846562289973</c:v>
                </c:pt>
                <c:pt idx="70">
                  <c:v>479.19893534560913</c:v>
                </c:pt>
                <c:pt idx="71">
                  <c:v>480.54471175146489</c:v>
                </c:pt>
                <c:pt idx="72">
                  <c:v>481.81030510810649</c:v>
                </c:pt>
                <c:pt idx="73">
                  <c:v>483.00002616520726</c:v>
                </c:pt>
                <c:pt idx="74">
                  <c:v>484.11799153644557</c:v>
                </c:pt>
                <c:pt idx="75">
                  <c:v>485.1681292709888</c:v>
                </c:pt>
                <c:pt idx="76">
                  <c:v>486.15418456903882</c:v>
                </c:pt>
                <c:pt idx="77">
                  <c:v>487.07972560060892</c:v>
                </c:pt>
                <c:pt idx="78">
                  <c:v>487.94814939093681</c:v>
                </c:pt>
                <c:pt idx="79">
                  <c:v>488.7626877398755</c:v>
                </c:pt>
                <c:pt idx="80">
                  <c:v>489.52641314620394</c:v>
                </c:pt>
                <c:pt idx="81">
                  <c:v>490.24224471113024</c:v>
                </c:pt>
                <c:pt idx="82">
                  <c:v>490.91295399830869</c:v>
                </c:pt>
                <c:pt idx="83">
                  <c:v>491.5411708304959</c:v>
                </c:pt>
                <c:pt idx="84">
                  <c:v>492.12938900553422</c:v>
                </c:pt>
                <c:pt idx="85">
                  <c:v>492.67997191669798</c:v>
                </c:pt>
                <c:pt idx="86">
                  <c:v>493.19515806457895</c:v>
                </c:pt>
                <c:pt idx="87">
                  <c:v>493.6770664496384</c:v>
                </c:pt>
                <c:pt idx="88">
                  <c:v>494.12770183632625</c:v>
                </c:pt>
                <c:pt idx="89">
                  <c:v>494.54895988127765</c:v>
                </c:pt>
                <c:pt idx="90">
                  <c:v>494.94263211955291</c:v>
                </c:pt>
                <c:pt idx="91">
                  <c:v>495.31041080420192</c:v>
                </c:pt>
                <c:pt idx="92">
                  <c:v>495.65389359561732</c:v>
                </c:pt>
                <c:pt idx="93">
                  <c:v>495.97458809820199</c:v>
                </c:pt>
                <c:pt idx="94">
                  <c:v>496.27391624282831</c:v>
                </c:pt>
                <c:pt idx="95">
                  <c:v>496.55321851441107</c:v>
                </c:pt>
                <c:pt idx="96">
                  <c:v>496.81375802466926</c:v>
                </c:pt>
                <c:pt idx="97">
                  <c:v>497.05672443081363</c:v>
                </c:pt>
                <c:pt idx="98">
                  <c:v>497.28323770148313</c:v>
                </c:pt>
                <c:pt idx="99">
                  <c:v>497.49435173175988</c:v>
                </c:pt>
                <c:pt idx="100">
                  <c:v>497.69105780953737</c:v>
                </c:pt>
                <c:pt idx="101">
                  <c:v>497.8742879358951</c:v>
                </c:pt>
                <c:pt idx="102">
                  <c:v>498.04491800245791</c:v>
                </c:pt>
                <c:pt idx="103">
                  <c:v>498.20377082899313</c:v>
                </c:pt>
                <c:pt idx="104">
                  <c:v>498.35161906472234</c:v>
                </c:pt>
                <c:pt idx="105">
                  <c:v>498.48918795701303</c:v>
                </c:pt>
                <c:pt idx="106">
                  <c:v>498.61715799125966</c:v>
                </c:pt>
                <c:pt idx="107">
                  <c:v>498.7361674058784</c:v>
                </c:pt>
                <c:pt idx="108">
                  <c:v>498.84681458642103</c:v>
                </c:pt>
                <c:pt idx="109">
                  <c:v>498.94966034286762</c:v>
                </c:pt>
                <c:pt idx="110">
                  <c:v>499.04523007418953</c:v>
                </c:pt>
                <c:pt idx="111">
                  <c:v>499.13401582428168</c:v>
                </c:pt>
                <c:pt idx="112">
                  <c:v>499.21647823335098</c:v>
                </c:pt>
                <c:pt idx="113">
                  <c:v>499.29304838882359</c:v>
                </c:pt>
                <c:pt idx="114">
                  <c:v>499.36412957978689</c:v>
                </c:pt>
                <c:pt idx="115">
                  <c:v>499.43009895893016</c:v>
                </c:pt>
                <c:pt idx="116">
                  <c:v>499.4913091158798</c:v>
                </c:pt>
                <c:pt idx="117">
                  <c:v>499.54808956574874</c:v>
                </c:pt>
                <c:pt idx="118">
                  <c:v>499.60074815663677</c:v>
                </c:pt>
                <c:pt idx="119">
                  <c:v>499.64957239972739</c:v>
                </c:pt>
                <c:pt idx="120">
                  <c:v>499.69483072552964</c:v>
                </c:pt>
                <c:pt idx="121">
                  <c:v>499.73677366971515</c:v>
                </c:pt>
                <c:pt idx="122">
                  <c:v>499.77563499189364</c:v>
                </c:pt>
                <c:pt idx="123">
                  <c:v>499.81163273056654</c:v>
                </c:pt>
                <c:pt idx="124">
                  <c:v>499.84497019738831</c:v>
                </c:pt>
                <c:pt idx="125">
                  <c:v>499.87583691375579</c:v>
                </c:pt>
                <c:pt idx="126">
                  <c:v>499.90440949263774</c:v>
                </c:pt>
                <c:pt idx="127">
                  <c:v>499.93085246844504</c:v>
                </c:pt>
                <c:pt idx="128">
                  <c:v>499.9553190776349</c:v>
                </c:pt>
                <c:pt idx="129">
                  <c:v>499.97795199263282</c:v>
                </c:pt>
                <c:pt idx="130">
                  <c:v>499.99888401155158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485-40F6-9A5D-64BA09645D0C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Noctua F12'!$E$126:$E$251</c:f>
              <c:numCache>
                <c:formatCode>0</c:formatCode>
                <c:ptCount val="126"/>
                <c:pt idx="0">
                  <c:v>44.528643561906961</c:v>
                </c:pt>
                <c:pt idx="1">
                  <c:v>44.764275654343578</c:v>
                </c:pt>
                <c:pt idx="2">
                  <c:v>45.137999207581061</c:v>
                </c:pt>
                <c:pt idx="3">
                  <c:v>45.590754600013497</c:v>
                </c:pt>
                <c:pt idx="4">
                  <c:v>46.103752535860963</c:v>
                </c:pt>
                <c:pt idx="5">
                  <c:v>46.666619098763704</c:v>
                </c:pt>
                <c:pt idx="6">
                  <c:v>54.116559513213133</c:v>
                </c:pt>
                <c:pt idx="7">
                  <c:v>63.701103769296537</c:v>
                </c:pt>
                <c:pt idx="8">
                  <c:v>74.678525083071236</c:v>
                </c:pt>
                <c:pt idx="9">
                  <c:v>86.676016653750366</c:v>
                </c:pt>
                <c:pt idx="10">
                  <c:v>99.451369910754352</c:v>
                </c:pt>
                <c:pt idx="11">
                  <c:v>112.82797842155117</c:v>
                </c:pt>
                <c:pt idx="12">
                  <c:v>126.66836095865528</c:v>
                </c:pt>
                <c:pt idx="13">
                  <c:v>140.86100336549896</c:v>
                </c:pt>
                <c:pt idx="14">
                  <c:v>155.31294790727998</c:v>
                </c:pt>
                <c:pt idx="15">
                  <c:v>169.94523591534494</c:v>
                </c:pt>
                <c:pt idx="16">
                  <c:v>184.68991330062124</c:v>
                </c:pt>
                <c:pt idx="17">
                  <c:v>199.48795739671721</c:v>
                </c:pt>
                <c:pt idx="18">
                  <c:v>214.28777901229608</c:v>
                </c:pt>
                <c:pt idx="19">
                  <c:v>229.04410062441292</c:v>
                </c:pt>
                <c:pt idx="20">
                  <c:v>243.71709016972682</c:v>
                </c:pt>
                <c:pt idx="21">
                  <c:v>258.27167427708974</c:v>
                </c:pt>
                <c:pt idx="22">
                  <c:v>272.67698108425247</c:v>
                </c:pt>
                <c:pt idx="23">
                  <c:v>286.90587899391221</c:v>
                </c:pt>
                <c:pt idx="24">
                  <c:v>300.93458806274288</c:v>
                </c:pt>
                <c:pt idx="25">
                  <c:v>314.74234750509623</c:v>
                </c:pt>
                <c:pt idx="26">
                  <c:v>328.31112736491355</c:v>
                </c:pt>
                <c:pt idx="27">
                  <c:v>341.62537555827112</c:v>
                </c:pt>
                <c:pt idx="28">
                  <c:v>354.67179370107522</c:v>
                </c:pt>
                <c:pt idx="29">
                  <c:v>367.43913671806149</c:v>
                </c:pt>
                <c:pt idx="30">
                  <c:v>379.91803237805448</c:v>
                </c:pt>
                <c:pt idx="31">
                  <c:v>392.10081774675689</c:v>
                </c:pt>
                <c:pt idx="32">
                  <c:v>403.98139017988939</c:v>
                </c:pt>
                <c:pt idx="33">
                  <c:v>415.55507095626893</c:v>
                </c:pt>
                <c:pt idx="34">
                  <c:v>426.81848001421957</c:v>
                </c:pt>
                <c:pt idx="35">
                  <c:v>437.76942053504172</c:v>
                </c:pt>
                <c:pt idx="36">
                  <c:v>448.40677233524355</c:v>
                </c:pt>
                <c:pt idx="37">
                  <c:v>458.73039320022434</c:v>
                </c:pt>
                <c:pt idx="38">
                  <c:v>468.74102742721834</c:v>
                </c:pt>
                <c:pt idx="39">
                  <c:v>478.44022095303285</c:v>
                </c:pt>
                <c:pt idx="40">
                  <c:v>487.83024252851476</c:v>
                </c:pt>
                <c:pt idx="41">
                  <c:v>496.91401047158774</c:v>
                </c:pt>
                <c:pt idx="42">
                  <c:v>505.69502458760826</c:v>
                </c:pt>
                <c:pt idx="43">
                  <c:v>514.17730289248254</c:v>
                </c:pt>
                <c:pt idx="44">
                  <c:v>522.36532281259156</c:v>
                </c:pt>
                <c:pt idx="45">
                  <c:v>530.2639665677018</c:v>
                </c:pt>
                <c:pt idx="46">
                  <c:v>537.87847047002936</c:v>
                </c:pt>
                <c:pt idx="47">
                  <c:v>545.2143778954453</c:v>
                </c:pt>
                <c:pt idx="48">
                  <c:v>552.27749570231026</c:v>
                </c:pt>
                <c:pt idx="49">
                  <c:v>559.07385389018634</c:v>
                </c:pt>
                <c:pt idx="50">
                  <c:v>565.6096683052458</c:v>
                </c:pt>
                <c:pt idx="51">
                  <c:v>571.8913062119683</c:v>
                </c:pt>
                <c:pt idx="52">
                  <c:v>577.9252545620011</c:v>
                </c:pt>
                <c:pt idx="53">
                  <c:v>583.71809080113906</c:v>
                </c:pt>
                <c:pt idx="54">
                  <c:v>589.27645606445196</c:v>
                </c:pt>
                <c:pt idx="55">
                  <c:v>594.60703061781328</c:v>
                </c:pt>
                <c:pt idx="56">
                  <c:v>599.71651141163795</c:v>
                </c:pt>
                <c:pt idx="57">
                  <c:v>604.61159161956743</c:v>
                </c:pt>
                <c:pt idx="58">
                  <c:v>609.2989420413129</c:v>
                </c:pt>
                <c:pt idx="59">
                  <c:v>613.78519425487877</c:v>
                </c:pt>
                <c:pt idx="60">
                  <c:v>618.07692540906612</c:v>
                </c:pt>
                <c:pt idx="61">
                  <c:v>622.18064455249169</c:v>
                </c:pt>
                <c:pt idx="62">
                  <c:v>626.10278040043522</c:v>
                </c:pt>
                <c:pt idx="63">
                  <c:v>629.84967044563894</c:v>
                </c:pt>
                <c:pt idx="64">
                  <c:v>633.42755132379739</c:v>
                </c:pt>
                <c:pt idx="65">
                  <c:v>636.84255034885871</c:v>
                </c:pt>
                <c:pt idx="66">
                  <c:v>640.10067813749174</c:v>
                </c:pt>
                <c:pt idx="67">
                  <c:v>643.20782224610889</c:v>
                </c:pt>
                <c:pt idx="68">
                  <c:v>646.1697417477269</c:v>
                </c:pt>
                <c:pt idx="69">
                  <c:v>648.99206267968327</c:v>
                </c:pt>
                <c:pt idx="70">
                  <c:v>651.6802742968332</c:v>
                </c:pt>
                <c:pt idx="71">
                  <c:v>654.2397260682925</c:v>
                </c:pt>
                <c:pt idx="72">
                  <c:v>656.67562535914601</c:v>
                </c:pt>
                <c:pt idx="73">
                  <c:v>658.99303574172654</c:v>
                </c:pt>
                <c:pt idx="74">
                  <c:v>661.19687588416014</c:v>
                </c:pt>
                <c:pt idx="75">
                  <c:v>663.29191896683324</c:v>
                </c:pt>
                <c:pt idx="76">
                  <c:v>665.28279258028567</c:v>
                </c:pt>
                <c:pt idx="77">
                  <c:v>667.1739790607644</c:v>
                </c:pt>
                <c:pt idx="78">
                  <c:v>668.96981622229407</c:v>
                </c:pt>
                <c:pt idx="79">
                  <c:v>670.67449844664088</c:v>
                </c:pt>
                <c:pt idx="80">
                  <c:v>672.29207809494483</c:v>
                </c:pt>
                <c:pt idx="81">
                  <c:v>673.82646720710648</c:v>
                </c:pt>
                <c:pt idx="82">
                  <c:v>675.28143945721615</c:v>
                </c:pt>
                <c:pt idx="83">
                  <c:v>676.6606323354124</c:v>
                </c:pt>
                <c:pt idx="84">
                  <c:v>677.96754952857168</c:v>
                </c:pt>
                <c:pt idx="85">
                  <c:v>679.20556347413446</c:v>
                </c:pt>
                <c:pt idx="86">
                  <c:v>680.37791806320422</c:v>
                </c:pt>
                <c:pt idx="87">
                  <c:v>681.48773147077748</c:v>
                </c:pt>
                <c:pt idx="88">
                  <c:v>682.53799909261159</c:v>
                </c:pt>
                <c:pt idx="89">
                  <c:v>683.53159656980267</c:v>
                </c:pt>
                <c:pt idx="90">
                  <c:v>684.47128288361068</c:v>
                </c:pt>
                <c:pt idx="91">
                  <c:v>685.35970350448088</c:v>
                </c:pt>
                <c:pt idx="92">
                  <c:v>686.19939358052704</c:v>
                </c:pt>
                <c:pt idx="93">
                  <c:v>686.99278115198797</c:v>
                </c:pt>
                <c:pt idx="94">
                  <c:v>687.74219037935177</c:v>
                </c:pt>
                <c:pt idx="95">
                  <c:v>688.4498447739436</c:v>
                </c:pt>
                <c:pt idx="96">
                  <c:v>689.11787042081812</c:v>
                </c:pt>
                <c:pt idx="97">
                  <c:v>689.74829918477622</c:v>
                </c:pt>
                <c:pt idx="98">
                  <c:v>690.34307189123933</c:v>
                </c:pt>
                <c:pt idx="99">
                  <c:v>690.90404147457684</c:v>
                </c:pt>
                <c:pt idx="100">
                  <c:v>691.43297608728108</c:v>
                </c:pt>
                <c:pt idx="101">
                  <c:v>691.93156216413615</c:v>
                </c:pt>
                <c:pt idx="102">
                  <c:v>692.4014074362243</c:v>
                </c:pt>
                <c:pt idx="103">
                  <c:v>692.84404389026008</c:v>
                </c:pt>
                <c:pt idx="104">
                  <c:v>693.26093066934868</c:v>
                </c:pt>
                <c:pt idx="105">
                  <c:v>693.65345691182267</c:v>
                </c:pt>
                <c:pt idx="106">
                  <c:v>694.02294452532658</c:v>
                </c:pt>
                <c:pt idx="107">
                  <c:v>694.37065089379917</c:v>
                </c:pt>
                <c:pt idx="108">
                  <c:v>694.69777151543894</c:v>
                </c:pt>
                <c:pt idx="109">
                  <c:v>695.00544257014712</c:v>
                </c:pt>
                <c:pt idx="110">
                  <c:v>695.29474341530965</c:v>
                </c:pt>
                <c:pt idx="111">
                  <c:v>695.56669900911925</c:v>
                </c:pt>
                <c:pt idx="112">
                  <c:v>695.82228226094901</c:v>
                </c:pt>
                <c:pt idx="113">
                  <c:v>696.06241630856994</c:v>
                </c:pt>
                <c:pt idx="114">
                  <c:v>696.28797672225835</c:v>
                </c:pt>
                <c:pt idx="115">
                  <c:v>696.49979363606985</c:v>
                </c:pt>
                <c:pt idx="116">
                  <c:v>696.6986538067647</c:v>
                </c:pt>
                <c:pt idx="117">
                  <c:v>696.88530260105438</c:v>
                </c:pt>
                <c:pt idx="118">
                  <c:v>697.06044591200236</c:v>
                </c:pt>
                <c:pt idx="119">
                  <c:v>697.22475200556198</c:v>
                </c:pt>
                <c:pt idx="120">
                  <c:v>697.37885329835979</c:v>
                </c:pt>
                <c:pt idx="121">
                  <c:v>697.52334806795045</c:v>
                </c:pt>
                <c:pt idx="122">
                  <c:v>697.6588020968594</c:v>
                </c:pt>
                <c:pt idx="123">
                  <c:v>697.78575025182181</c:v>
                </c:pt>
                <c:pt idx="124">
                  <c:v>697.9046979996898</c:v>
                </c:pt>
                <c:pt idx="125">
                  <c:v>698.01612286154455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485-40F6-9A5D-64BA09645D0C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Noctua F12'!$H$128:$H$251</c:f>
              <c:numCache>
                <c:formatCode>0</c:formatCode>
                <c:ptCount val="124"/>
                <c:pt idx="0">
                  <c:v>51.119819719550947</c:v>
                </c:pt>
                <c:pt idx="1">
                  <c:v>51.307873861593635</c:v>
                </c:pt>
                <c:pt idx="2">
                  <c:v>51.620161379811407</c:v>
                </c:pt>
                <c:pt idx="3">
                  <c:v>52.006587737512064</c:v>
                </c:pt>
                <c:pt idx="4">
                  <c:v>58.123765978268352</c:v>
                </c:pt>
                <c:pt idx="5">
                  <c:v>66.709336192351998</c:v>
                </c:pt>
                <c:pt idx="6">
                  <c:v>76.903825289812062</c:v>
                </c:pt>
                <c:pt idx="7">
                  <c:v>88.309326135107199</c:v>
                </c:pt>
                <c:pt idx="8">
                  <c:v>100.67322445111517</c:v>
                </c:pt>
                <c:pt idx="9">
                  <c:v>113.8126776571994</c:v>
                </c:pt>
                <c:pt idx="10">
                  <c:v>127.58530758542327</c:v>
                </c:pt>
                <c:pt idx="11">
                  <c:v>141.87504697752411</c:v>
                </c:pt>
                <c:pt idx="12">
                  <c:v>156.58433202158835</c:v>
                </c:pt>
                <c:pt idx="13">
                  <c:v>171.62938286344206</c:v>
                </c:pt>
                <c:pt idx="14">
                  <c:v>186.93715062190108</c:v>
                </c:pt>
                <c:pt idx="15">
                  <c:v>202.44323516310385</c:v>
                </c:pt>
                <c:pt idx="16">
                  <c:v>218.09040270049991</c:v>
                </c:pt>
                <c:pt idx="17">
                  <c:v>233.8274918846206</c:v>
                </c:pt>
                <c:pt idx="18">
                  <c:v>249.60858140259882</c:v>
                </c:pt>
                <c:pt idx="19">
                  <c:v>265.39233939527037</c:v>
                </c:pt>
                <c:pt idx="20">
                  <c:v>281.14150282586172</c:v>
                </c:pt>
                <c:pt idx="21">
                  <c:v>296.82245198909823</c:v>
                </c:pt>
                <c:pt idx="22">
                  <c:v>312.40485617163552</c:v>
                </c:pt>
                <c:pt idx="23">
                  <c:v>327.86137355025789</c:v>
                </c:pt>
                <c:pt idx="24">
                  <c:v>343.16739316224812</c:v>
                </c:pt>
                <c:pt idx="25">
                  <c:v>358.30081004191288</c:v>
                </c:pt>
                <c:pt idx="26">
                  <c:v>373.24182690055551</c:v>
                </c:pt>
                <c:pt idx="27">
                  <c:v>387.97277735546675</c:v>
                </c:pt>
                <c:pt idx="28">
                  <c:v>402.47796689328368</c:v>
                </c:pt>
                <c:pt idx="29">
                  <c:v>416.74352862018998</c:v>
                </c:pt>
                <c:pt idx="30">
                  <c:v>430.75729149691608</c:v>
                </c:pt>
                <c:pt idx="31">
                  <c:v>444.50865924259028</c:v>
                </c:pt>
                <c:pt idx="32">
                  <c:v>457.98849846131213</c:v>
                </c:pt>
                <c:pt idx="33">
                  <c:v>471.18903482938572</c:v>
                </c:pt>
                <c:pt idx="34">
                  <c:v>484.10375640113227</c:v>
                </c:pt>
                <c:pt idx="35">
                  <c:v>496.72732326292675</c:v>
                </c:pt>
                <c:pt idx="36">
                  <c:v>509.0554829000373</c:v>
                </c:pt>
                <c:pt idx="37">
                  <c:v>521.08499074760016</c:v>
                </c:pt>
                <c:pt idx="38">
                  <c:v>532.81353548195329</c:v>
                </c:pt>
                <c:pt idx="39">
                  <c:v>544.23966867647198</c:v>
                </c:pt>
                <c:pt idx="40">
                  <c:v>555.36273850062287</c:v>
                </c:pt>
                <c:pt idx="41">
                  <c:v>566.18282718502155</c:v>
                </c:pt>
                <c:pt idx="42">
                  <c:v>576.70069201102615</c:v>
                </c:pt>
                <c:pt idx="43">
                  <c:v>586.91770961251154</c:v>
                </c:pt>
                <c:pt idx="44">
                  <c:v>596.83582340128203</c:v>
                </c:pt>
                <c:pt idx="45">
                  <c:v>586.91770961251154</c:v>
                </c:pt>
                <c:pt idx="46">
                  <c:v>615.78565215989511</c:v>
                </c:pt>
                <c:pt idx="47">
                  <c:v>624.82365513358025</c:v>
                </c:pt>
                <c:pt idx="48">
                  <c:v>633.57524452513371</c:v>
                </c:pt>
                <c:pt idx="49">
                  <c:v>642.04450734814941</c:v>
                </c:pt>
                <c:pt idx="50">
                  <c:v>650.23583907103</c:v>
                </c:pt>
                <c:pt idx="51">
                  <c:v>658.15390891519303</c:v>
                </c:pt>
                <c:pt idx="52">
                  <c:v>665.80362725486066</c:v>
                </c:pt>
                <c:pt idx="53">
                  <c:v>673.19011502495698</c:v>
                </c:pt>
                <c:pt idx="54">
                  <c:v>680.31867504798504</c:v>
                </c:pt>
                <c:pt idx="55">
                  <c:v>687.19476519462114</c:v>
                </c:pt>
                <c:pt idx="56">
                  <c:v>693.82397329620017</c:v>
                </c:pt>
                <c:pt idx="57">
                  <c:v>700.21199373038519</c:v>
                </c:pt>
                <c:pt idx="58">
                  <c:v>706.36460560415708</c:v>
                </c:pt>
                <c:pt idx="59">
                  <c:v>712.28765246088301</c:v>
                </c:pt>
                <c:pt idx="60">
                  <c:v>717.98702344069727</c:v>
                </c:pt>
                <c:pt idx="61">
                  <c:v>723.46863582572894</c:v>
                </c:pt>
                <c:pt idx="62">
                  <c:v>728.73841890393544</c:v>
                </c:pt>
                <c:pt idx="63">
                  <c:v>733.80229908741217</c:v>
                </c:pt>
                <c:pt idx="64">
                  <c:v>738.66618622309966</c:v>
                </c:pt>
                <c:pt idx="65">
                  <c:v>743.3359610358084</c:v>
                </c:pt>
                <c:pt idx="66">
                  <c:v>747.81746364540891</c:v>
                </c:pt>
                <c:pt idx="67">
                  <c:v>752.11648310195153</c:v>
                </c:pt>
                <c:pt idx="68">
                  <c:v>756.23874788435307</c:v>
                </c:pt>
                <c:pt idx="69">
                  <c:v>760.18991731011602</c:v>
                </c:pt>
                <c:pt idx="70">
                  <c:v>763.97557380536875</c:v>
                </c:pt>
                <c:pt idx="71">
                  <c:v>767.60121598630633</c:v>
                </c:pt>
                <c:pt idx="72">
                  <c:v>771.07225250487818</c:v>
                </c:pt>
                <c:pt idx="73">
                  <c:v>774.39399661330469</c:v>
                </c:pt>
                <c:pt idx="74">
                  <c:v>777.57166140373397</c:v>
                </c:pt>
                <c:pt idx="75">
                  <c:v>780.61035568103625</c:v>
                </c:pt>
                <c:pt idx="76">
                  <c:v>783.51508042841522</c:v>
                </c:pt>
                <c:pt idx="77">
                  <c:v>786.29072582714502</c:v>
                </c:pt>
                <c:pt idx="78">
                  <c:v>788.94206879337128</c:v>
                </c:pt>
                <c:pt idx="79">
                  <c:v>791.47377099648759</c:v>
                </c:pt>
                <c:pt idx="80">
                  <c:v>793.89037732517738</c:v>
                </c:pt>
                <c:pt idx="81">
                  <c:v>796.19631476870723</c:v>
                </c:pt>
                <c:pt idx="82">
                  <c:v>798.39589168258385</c:v>
                </c:pt>
                <c:pt idx="83">
                  <c:v>800.49329740911253</c:v>
                </c:pt>
                <c:pt idx="84">
                  <c:v>802.49260222484895</c:v>
                </c:pt>
                <c:pt idx="85">
                  <c:v>804.39775758829751</c:v>
                </c:pt>
                <c:pt idx="86">
                  <c:v>806.21259666258334</c:v>
                </c:pt>
                <c:pt idx="87">
                  <c:v>807.94083508911388</c:v>
                </c:pt>
                <c:pt idx="88">
                  <c:v>809.58607198954394</c:v>
                </c:pt>
                <c:pt idx="89">
                  <c:v>811.15179117457353</c:v>
                </c:pt>
                <c:pt idx="90">
                  <c:v>812.64136253931622</c:v>
                </c:pt>
                <c:pt idx="91">
                  <c:v>814.05804362612469</c:v>
                </c:pt>
                <c:pt idx="92">
                  <c:v>815.40498133688095</c:v>
                </c:pt>
                <c:pt idx="93">
                  <c:v>816.68521377783293</c:v>
                </c:pt>
                <c:pt idx="94">
                  <c:v>817.90167222109244</c:v>
                </c:pt>
                <c:pt idx="95">
                  <c:v>819.05718316791615</c:v>
                </c:pt>
                <c:pt idx="96">
                  <c:v>820.1544704998355</c:v>
                </c:pt>
                <c:pt idx="97">
                  <c:v>821.19615770463065</c:v>
                </c:pt>
                <c:pt idx="98">
                  <c:v>822.18477016501902</c:v>
                </c:pt>
                <c:pt idx="99">
                  <c:v>823.12273749877068</c:v>
                </c:pt>
                <c:pt idx="100">
                  <c:v>824.01239593976743</c:v>
                </c:pt>
                <c:pt idx="101">
                  <c:v>824.85599075029313</c:v>
                </c:pt>
                <c:pt idx="102">
                  <c:v>825.6556786555675</c:v>
                </c:pt>
                <c:pt idx="103">
                  <c:v>826.41353029224149</c:v>
                </c:pt>
                <c:pt idx="104">
                  <c:v>827.13153266322581</c:v>
                </c:pt>
                <c:pt idx="105">
                  <c:v>827.81159159185609</c:v>
                </c:pt>
                <c:pt idx="106">
                  <c:v>828.45553416899497</c:v>
                </c:pt>
                <c:pt idx="107">
                  <c:v>829.06511118723245</c:v>
                </c:pt>
                <c:pt idx="108">
                  <c:v>829.6419995568815</c:v>
                </c:pt>
                <c:pt idx="109">
                  <c:v>830.18780469896694</c:v>
                </c:pt>
                <c:pt idx="110">
                  <c:v>830.70406291088125</c:v>
                </c:pt>
                <c:pt idx="111">
                  <c:v>831.19224370082907</c:v>
                </c:pt>
                <c:pt idx="112">
                  <c:v>831.65375208759599</c:v>
                </c:pt>
                <c:pt idx="113">
                  <c:v>832.08993086258033</c:v>
                </c:pt>
                <c:pt idx="114">
                  <c:v>832.50206281138571</c:v>
                </c:pt>
                <c:pt idx="115">
                  <c:v>832.89137289262499</c:v>
                </c:pt>
                <c:pt idx="116">
                  <c:v>833.25903037190369</c:v>
                </c:pt>
                <c:pt idx="117">
                  <c:v>833.60615090925421</c:v>
                </c:pt>
                <c:pt idx="118">
                  <c:v>833.93379859856839</c:v>
                </c:pt>
                <c:pt idx="119">
                  <c:v>834.24298795783989</c:v>
                </c:pt>
                <c:pt idx="120">
                  <c:v>834.53468586926363</c:v>
                </c:pt>
                <c:pt idx="121">
                  <c:v>834.80981346846374</c:v>
                </c:pt>
                <c:pt idx="122">
                  <c:v>835.06924798232785</c:v>
                </c:pt>
                <c:pt idx="123">
                  <c:v>835.31382451511126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485-40F6-9A5D-64BA09645D0C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Noctua F12'!$K$131:$K$251</c:f>
              <c:numCache>
                <c:formatCode>0</c:formatCode>
                <c:ptCount val="121"/>
                <c:pt idx="0">
                  <c:v>55.544591450930056</c:v>
                </c:pt>
                <c:pt idx="1">
                  <c:v>60.020859008972479</c:v>
                </c:pt>
                <c:pt idx="2">
                  <c:v>67.605181844138997</c:v>
                </c:pt>
                <c:pt idx="3">
                  <c:v>77.019074364359199</c:v>
                </c:pt>
                <c:pt idx="4">
                  <c:v>87.803418059149749</c:v>
                </c:pt>
                <c:pt idx="5">
                  <c:v>99.682718288224351</c:v>
                </c:pt>
                <c:pt idx="6">
                  <c:v>112.46269810952242</c:v>
                </c:pt>
                <c:pt idx="7">
                  <c:v>125.99409073027448</c:v>
                </c:pt>
                <c:pt idx="8">
                  <c:v>140.15600609810883</c:v>
                </c:pt>
                <c:pt idx="9">
                  <c:v>154.84705174738815</c:v>
                </c:pt>
                <c:pt idx="10">
                  <c:v>169.98009414538592</c:v>
                </c:pt>
                <c:pt idx="11">
                  <c:v>185.4789354768501</c:v>
                </c:pt>
                <c:pt idx="12">
                  <c:v>201.27608500006647</c:v>
                </c:pt>
                <c:pt idx="13">
                  <c:v>217.3111965138072</c:v>
                </c:pt>
                <c:pt idx="14">
                  <c:v>233.52993183456147</c:v>
                </c:pt>
                <c:pt idx="15">
                  <c:v>249.88310792902973</c:v>
                </c:pt>
                <c:pt idx="16">
                  <c:v>266.32603933243706</c:v>
                </c:pt>
                <c:pt idx="17">
                  <c:v>282.81801886321659</c:v>
                </c:pt>
                <c:pt idx="18">
                  <c:v>299.32189868074363</c:v>
                </c:pt>
                <c:pt idx="19">
                  <c:v>315.80374570710615</c:v>
                </c:pt>
                <c:pt idx="20">
                  <c:v>332.23255320453825</c:v>
                </c:pt>
                <c:pt idx="21">
                  <c:v>348.57999548113128</c:v>
                </c:pt>
                <c:pt idx="22">
                  <c:v>364.82021623465937</c:v>
                </c:pt>
                <c:pt idx="23">
                  <c:v>380.9296435103256</c:v>
                </c:pt>
                <c:pt idx="24">
                  <c:v>396.88682599951551</c:v>
                </c:pt>
                <c:pt idx="25">
                  <c:v>412.67228667111431</c:v>
                </c:pt>
                <c:pt idx="26">
                  <c:v>428.26839065345405</c:v>
                </c:pt>
                <c:pt idx="27">
                  <c:v>443.65922497294366</c:v>
                </c:pt>
                <c:pt idx="28">
                  <c:v>458.83048827234529</c:v>
                </c:pt>
                <c:pt idx="29">
                  <c:v>473.76938902428861</c:v>
                </c:pt>
                <c:pt idx="30">
                  <c:v>488.4645510566445</c:v>
                </c:pt>
                <c:pt idx="31">
                  <c:v>502.90592543926948</c:v>
                </c:pt>
                <c:pt idx="32">
                  <c:v>517.08470796313372</c:v>
                </c:pt>
                <c:pt idx="33">
                  <c:v>530.99326158536735</c:v>
                </c:pt>
                <c:pt idx="34">
                  <c:v>544.62504332628532</c:v>
                </c:pt>
                <c:pt idx="35">
                  <c:v>557.97453519389728</c:v>
                </c:pt>
                <c:pt idx="36">
                  <c:v>571.03717878274176</c:v>
                </c:pt>
                <c:pt idx="37">
                  <c:v>583.80931325114227</c:v>
                </c:pt>
                <c:pt idx="38">
                  <c:v>596.28811642702954</c:v>
                </c:pt>
                <c:pt idx="39">
                  <c:v>608.47154882966174</c:v>
                </c:pt>
                <c:pt idx="40">
                  <c:v>620.35830042475595</c:v>
                </c:pt>
                <c:pt idx="41">
                  <c:v>631.94773995496075</c:v>
                </c:pt>
                <c:pt idx="42">
                  <c:v>643.23986670758825</c:v>
                </c:pt>
                <c:pt idx="43">
                  <c:v>654.23526459773063</c:v>
                </c:pt>
                <c:pt idx="44">
                  <c:v>664.93505845822051</c:v>
                </c:pt>
                <c:pt idx="45">
                  <c:v>675.34087243873194</c:v>
                </c:pt>
                <c:pt idx="46">
                  <c:v>685.45479042528405</c:v>
                </c:pt>
                <c:pt idx="47">
                  <c:v>695.27931839873179</c:v>
                </c:pt>
                <c:pt idx="48">
                  <c:v>704.81734865687235</c:v>
                </c:pt>
                <c:pt idx="49">
                  <c:v>714.07212582981117</c:v>
                </c:pt>
                <c:pt idx="50">
                  <c:v>723.04721462235636</c:v>
                </c:pt>
                <c:pt idx="51">
                  <c:v>731.74646922068575</c:v>
                </c:pt>
                <c:pt idx="52">
                  <c:v>740.17400430340513</c:v>
                </c:pt>
                <c:pt idx="53">
                  <c:v>748.33416759957413</c:v>
                </c:pt>
                <c:pt idx="54">
                  <c:v>756.2315139383511</c:v>
                </c:pt>
                <c:pt idx="55">
                  <c:v>763.87078073670148</c:v>
                </c:pt>
                <c:pt idx="56">
                  <c:v>771.25686487317171</c:v>
                </c:pt>
                <c:pt idx="57">
                  <c:v>778.39480089713038</c:v>
                </c:pt>
                <c:pt idx="58">
                  <c:v>785.28974052409797</c:v>
                </c:pt>
                <c:pt idx="59">
                  <c:v>791.94693336894886</c:v>
                </c:pt>
                <c:pt idx="60">
                  <c:v>798.37170886980402</c:v>
                </c:pt>
                <c:pt idx="61">
                  <c:v>804.56945935645467</c:v>
                </c:pt>
                <c:pt idx="62">
                  <c:v>810.54562421808714</c:v>
                </c:pt>
                <c:pt idx="63">
                  <c:v>816.30567512604784</c:v>
                </c:pt>
                <c:pt idx="64">
                  <c:v>821.85510226826534</c:v>
                </c:pt>
                <c:pt idx="65">
                  <c:v>827.19940155287418</c:v>
                </c:pt>
                <c:pt idx="66">
                  <c:v>832.34406273950481</c:v>
                </c:pt>
                <c:pt idx="67">
                  <c:v>837.29455845757013</c:v>
                </c:pt>
                <c:pt idx="68">
                  <c:v>842.05633407185144</c:v>
                </c:pt>
                <c:pt idx="69">
                  <c:v>846.63479835656869</c:v>
                </c:pt>
                <c:pt idx="70">
                  <c:v>851.03531494008303</c:v>
                </c:pt>
                <c:pt idx="71">
                  <c:v>855.26319448331151</c:v>
                </c:pt>
                <c:pt idx="72">
                  <c:v>859.32368755590062</c:v>
                </c:pt>
                <c:pt idx="73">
                  <c:v>863.22197817516849</c:v>
                </c:pt>
                <c:pt idx="74">
                  <c:v>866.96317797380379</c:v>
                </c:pt>
                <c:pt idx="75">
                  <c:v>870.55232096329485</c:v>
                </c:pt>
                <c:pt idx="76">
                  <c:v>873.99435886104743</c:v>
                </c:pt>
                <c:pt idx="77">
                  <c:v>877.29415695015052</c:v>
                </c:pt>
                <c:pt idx="78">
                  <c:v>880.45649044174252</c:v>
                </c:pt>
                <c:pt idx="79">
                  <c:v>883.48604131092975</c:v>
                </c:pt>
                <c:pt idx="80">
                  <c:v>886.38739557819883</c:v>
                </c:pt>
                <c:pt idx="81">
                  <c:v>889.1650410092692</c:v>
                </c:pt>
                <c:pt idx="82">
                  <c:v>891.82336520730826</c:v>
                </c:pt>
                <c:pt idx="83">
                  <c:v>894.3666540724181</c:v>
                </c:pt>
                <c:pt idx="84">
                  <c:v>896.79909060427099</c:v>
                </c:pt>
                <c:pt idx="85">
                  <c:v>899.12475402473865</c:v>
                </c:pt>
                <c:pt idx="86">
                  <c:v>901.34761919830112</c:v>
                </c:pt>
                <c:pt idx="87">
                  <c:v>903.47155632896261</c:v>
                </c:pt>
                <c:pt idx="88">
                  <c:v>905.5003309133217</c:v>
                </c:pt>
                <c:pt idx="89">
                  <c:v>907.43760393034836</c:v>
                </c:pt>
                <c:pt idx="90">
                  <c:v>909.28693224930475</c:v>
                </c:pt>
                <c:pt idx="91">
                  <c:v>911.05176923811916</c:v>
                </c:pt>
                <c:pt idx="92">
                  <c:v>912.73546555537246</c:v>
                </c:pt>
                <c:pt idx="93">
                  <c:v>914.34127010988175</c:v>
                </c:pt>
                <c:pt idx="94">
                  <c:v>915.87233117268033</c:v>
                </c:pt>
                <c:pt idx="95">
                  <c:v>917.33169762697617</c:v>
                </c:pt>
                <c:pt idx="96">
                  <c:v>918.72232034243495</c:v>
                </c:pt>
                <c:pt idx="97">
                  <c:v>920.04705366088206</c:v>
                </c:pt>
                <c:pt idx="98">
                  <c:v>921.30865698123216</c:v>
                </c:pt>
                <c:pt idx="99">
                  <c:v>922.50979643215283</c:v>
                </c:pt>
                <c:pt idx="100">
                  <c:v>923.65304662164328</c:v>
                </c:pt>
                <c:pt idx="101">
                  <c:v>924.74089245335722</c:v>
                </c:pt>
                <c:pt idx="102">
                  <c:v>925.77573100012887</c:v>
                </c:pt>
                <c:pt idx="103">
                  <c:v>926.75987342575706</c:v>
                </c:pt>
                <c:pt idx="104">
                  <c:v>927.69554694669387</c:v>
                </c:pt>
                <c:pt idx="105">
                  <c:v>928.58489682582581</c:v>
                </c:pt>
                <c:pt idx="106">
                  <c:v>929.42998839108691</c:v>
                </c:pt>
                <c:pt idx="107">
                  <c:v>930.23280907213757</c:v>
                </c:pt>
                <c:pt idx="108">
                  <c:v>930.99527044884587</c:v>
                </c:pt>
                <c:pt idx="109">
                  <c:v>931.71921030576721</c:v>
                </c:pt>
                <c:pt idx="110">
                  <c:v>932.40639468726772</c:v>
                </c:pt>
                <c:pt idx="111">
                  <c:v>933.05851994835837</c:v>
                </c:pt>
                <c:pt idx="112">
                  <c:v>933.6772147967165</c:v>
                </c:pt>
                <c:pt idx="113">
                  <c:v>934.26404232174878</c:v>
                </c:pt>
                <c:pt idx="114">
                  <c:v>934.82050200692106</c:v>
                </c:pt>
                <c:pt idx="115">
                  <c:v>935.34803172191823</c:v>
                </c:pt>
                <c:pt idx="116">
                  <c:v>935.84800969153355</c:v>
                </c:pt>
                <c:pt idx="117">
                  <c:v>936.32175643848609</c:v>
                </c:pt>
                <c:pt idx="118">
                  <c:v>936.77053669766417</c:v>
                </c:pt>
                <c:pt idx="119">
                  <c:v>937.19556129956504</c:v>
                </c:pt>
                <c:pt idx="120">
                  <c:v>937.59798902095508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485-40F6-9A5D-64BA09645D0C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Noctua F12'!$M$131:$M$251</c:f>
              <c:numCache>
                <c:formatCode>0</c:formatCode>
                <c:ptCount val="121"/>
                <c:pt idx="0">
                  <c:v>58.747367308189041</c:v>
                </c:pt>
                <c:pt idx="1">
                  <c:v>63.046314642394123</c:v>
                </c:pt>
                <c:pt idx="2">
                  <c:v>70.421851693718963</c:v>
                </c:pt>
                <c:pt idx="3">
                  <c:v>79.636870324849724</c:v>
                </c:pt>
                <c:pt idx="4">
                  <c:v>90.244972889032283</c:v>
                </c:pt>
                <c:pt idx="5">
                  <c:v>101.97820194810799</c:v>
                </c:pt>
                <c:pt idx="6">
                  <c:v>114.64758960463121</c:v>
                </c:pt>
                <c:pt idx="7">
                  <c:v>128.10790013670066</c:v>
                </c:pt>
                <c:pt idx="8">
                  <c:v>142.24140896108838</c:v>
                </c:pt>
                <c:pt idx="9">
                  <c:v>156.94923740839351</c:v>
                </c:pt>
                <c:pt idx="10">
                  <c:v>172.14623999166429</c:v>
                </c:pt>
                <c:pt idx="11">
                  <c:v>187.75776296838319</c:v>
                </c:pt>
                <c:pt idx="12">
                  <c:v>203.71747325537535</c:v>
                </c:pt>
                <c:pt idx="13">
                  <c:v>219.96583921762135</c:v>
                </c:pt>
                <c:pt idx="14">
                  <c:v>236.44902861548428</c:v>
                </c:pt>
                <c:pt idx="15">
                  <c:v>253.11808443398263</c:v>
                </c:pt>
                <c:pt idx="16">
                  <c:v>269.92829206771353</c:v>
                </c:pt>
                <c:pt idx="17">
                  <c:v>286.83868201690461</c:v>
                </c:pt>
                <c:pt idx="18">
                  <c:v>303.81163087405127</c:v>
                </c:pt>
                <c:pt idx="19">
                  <c:v>320.8125351025584</c:v>
                </c:pt>
                <c:pt idx="20">
                  <c:v>337.80953972010832</c:v>
                </c:pt>
                <c:pt idx="21">
                  <c:v>354.77330907737564</c:v>
                </c:pt>
                <c:pt idx="22">
                  <c:v>371.6768303917687</c:v>
                </c:pt>
                <c:pt idx="23">
                  <c:v>388.49524311606558</c:v>
                </c:pt>
                <c:pt idx="24">
                  <c:v>405.20568894198198</c:v>
                </c:pt>
                <c:pt idx="25">
                  <c:v>421.78717848182453</c:v>
                </c:pt>
                <c:pt idx="26">
                  <c:v>438.22047158322368</c:v>
                </c:pt>
                <c:pt idx="27">
                  <c:v>454.4879689098226</c:v>
                </c:pt>
                <c:pt idx="28">
                  <c:v>470.5736129308458</c:v>
                </c:pt>
                <c:pt idx="29">
                  <c:v>486.46279685045715</c:v>
                </c:pt>
                <c:pt idx="30">
                  <c:v>502.1422803058673</c:v>
                </c:pt>
                <c:pt idx="31">
                  <c:v>517.6001108941374</c:v>
                </c:pt>
                <c:pt idx="32">
                  <c:v>532.82555076811298</c:v>
                </c:pt>
                <c:pt idx="33">
                  <c:v>547.80900768393099</c:v>
                </c:pt>
                <c:pt idx="34">
                  <c:v>562.54196999504279</c:v>
                </c:pt>
                <c:pt idx="35">
                  <c:v>577.01694517730493</c:v>
                </c:pt>
                <c:pt idx="36">
                  <c:v>591.22740154147277</c:v>
                </c:pt>
                <c:pt idx="37">
                  <c:v>605.16771284714412</c:v>
                </c:pt>
                <c:pt idx="38">
                  <c:v>618.83310557887921</c:v>
                </c:pt>
                <c:pt idx="39">
                  <c:v>632.21960868297151</c:v>
                </c:pt>
                <c:pt idx="40">
                  <c:v>645.324005594151</c:v>
                </c:pt>
                <c:pt idx="41">
                  <c:v>658.14378840649806</c:v>
                </c:pt>
                <c:pt idx="42">
                  <c:v>670.67711406335479</c:v>
                </c:pt>
                <c:pt idx="43">
                  <c:v>682.92276245776191</c:v>
                </c:pt>
                <c:pt idx="44">
                  <c:v>694.88009634867649</c:v>
                </c:pt>
                <c:pt idx="45">
                  <c:v>706.54902300948754</c:v>
                </c:pt>
                <c:pt idx="46">
                  <c:v>717.92995753460173</c:v>
                </c:pt>
                <c:pt idx="47">
                  <c:v>729.0237877374534</c:v>
                </c:pt>
                <c:pt idx="48">
                  <c:v>739.83184057954588</c:v>
                </c:pt>
                <c:pt idx="49">
                  <c:v>750.35585007525469</c:v>
                </c:pt>
                <c:pt idx="50">
                  <c:v>760.5979266213368</c:v>
                </c:pt>
                <c:pt idx="51">
                  <c:v>770.56052770356985</c:v>
                </c:pt>
                <c:pt idx="52">
                  <c:v>780.24642993577515</c:v>
                </c:pt>
                <c:pt idx="53">
                  <c:v>789.65870238886464</c:v>
                </c:pt>
                <c:pt idx="54">
                  <c:v>798.80068116945131</c:v>
                </c:pt>
                <c:pt idx="55">
                  <c:v>807.67594520920852</c:v>
                </c:pt>
                <c:pt idx="56">
                  <c:v>816.28829322746628</c:v>
                </c:pt>
                <c:pt idx="57">
                  <c:v>824.6417218306849</c:v>
                </c:pt>
                <c:pt idx="58">
                  <c:v>832.7404047133623</c:v>
                </c:pt>
                <c:pt idx="59">
                  <c:v>840.58867292576042</c:v>
                </c:pt>
                <c:pt idx="60">
                  <c:v>848.19099617453912</c:v>
                </c:pt>
                <c:pt idx="61">
                  <c:v>855.55196512298062</c:v>
                </c:pt>
                <c:pt idx="62">
                  <c:v>862.67627465808482</c:v>
                </c:pt>
                <c:pt idx="63">
                  <c:v>869.56870809229872</c:v>
                </c:pt>
                <c:pt idx="64">
                  <c:v>876.23412226813844</c:v>
                </c:pt>
                <c:pt idx="65">
                  <c:v>882.67743353442825</c:v>
                </c:pt>
                <c:pt idx="66">
                  <c:v>888.90360456333531</c:v>
                </c:pt>
                <c:pt idx="67">
                  <c:v>894.91763197781086</c:v>
                </c:pt>
                <c:pt idx="68">
                  <c:v>900.72453475954012</c:v>
                </c:pt>
                <c:pt idx="69">
                  <c:v>906.32934340791189</c:v>
                </c:pt>
                <c:pt idx="70">
                  <c:v>911.73708982103562</c:v>
                </c:pt>
                <c:pt idx="71">
                  <c:v>916.95279787028471</c:v>
                </c:pt>
                <c:pt idx="72">
                  <c:v>921.98147464035003</c:v>
                </c:pt>
                <c:pt idx="73">
                  <c:v>926.82810230730161</c:v>
                </c:pt>
                <c:pt idx="74">
                  <c:v>931.49763062767443</c:v>
                </c:pt>
                <c:pt idx="75">
                  <c:v>935.9949700121449</c:v>
                </c:pt>
                <c:pt idx="76">
                  <c:v>940.32498515790405</c:v>
                </c:pt>
                <c:pt idx="77">
                  <c:v>944.49248921442415</c:v>
                </c:pt>
                <c:pt idx="78">
                  <c:v>948.50223845787377</c:v>
                </c:pt>
                <c:pt idx="79">
                  <c:v>952.35892745005799</c:v>
                </c:pt>
                <c:pt idx="80">
                  <c:v>956.06718465833603</c:v>
                </c:pt>
                <c:pt idx="81">
                  <c:v>959.63156851360736</c:v>
                </c:pt>
                <c:pt idx="82">
                  <c:v>963.05656388407374</c:v>
                </c:pt>
                <c:pt idx="83">
                  <c:v>966.3465789430993</c:v>
                </c:pt>
                <c:pt idx="84">
                  <c:v>969.50594241015278</c:v>
                </c:pt>
                <c:pt idx="85">
                  <c:v>972.53890114442731</c:v>
                </c:pt>
                <c:pt idx="86">
                  <c:v>975.44961807139157</c:v>
                </c:pt>
                <c:pt idx="87">
                  <c:v>978.24217042316036</c:v>
                </c:pt>
                <c:pt idx="88">
                  <c:v>980.92054827421441</c:v>
                </c:pt>
                <c:pt idx="89">
                  <c:v>983.48865335463813</c:v>
                </c:pt>
                <c:pt idx="90">
                  <c:v>985.95029812368432</c:v>
                </c:pt>
                <c:pt idx="91">
                  <c:v>988.30920508709517</c:v>
                </c:pt>
                <c:pt idx="92">
                  <c:v>990.56900634225372</c:v>
                </c:pt>
                <c:pt idx="93">
                  <c:v>992.73324333583594</c:v>
                </c:pt>
                <c:pt idx="94">
                  <c:v>994.80536681927072</c:v>
                </c:pt>
                <c:pt idx="95">
                  <c:v>996.7887369878971</c:v>
                </c:pt>
                <c:pt idx="96">
                  <c:v>998.68662379031684</c:v>
                </c:pt>
                <c:pt idx="97">
                  <c:v>1000.5022073950158</c:v>
                </c:pt>
                <c:pt idx="98">
                  <c:v>1002.2385788019109</c:v>
                </c:pt>
                <c:pt idx="99">
                  <c:v>1003.8987405870258</c:v>
                </c:pt>
                <c:pt idx="100">
                  <c:v>1005.4856077690674</c:v>
                </c:pt>
                <c:pt idx="101">
                  <c:v>1007.0020087871912</c:v>
                </c:pt>
                <c:pt idx="102">
                  <c:v>1008.4506865797935</c:v>
                </c:pt>
                <c:pt idx="103">
                  <c:v>1009.8342997546471</c:v>
                </c:pt>
                <c:pt idx="104">
                  <c:v>1011.1554238412295</c:v>
                </c:pt>
                <c:pt idx="105">
                  <c:v>1012.4165526165433</c:v>
                </c:pt>
                <c:pt idx="106">
                  <c:v>1013.6200994962203</c:v>
                </c:pt>
                <c:pt idx="107">
                  <c:v>1014.7683989831426</c:v>
                </c:pt>
                <c:pt idx="108">
                  <c:v>1015.8637081662589</c:v>
                </c:pt>
                <c:pt idx="109">
                  <c:v>1016.908208262701</c:v>
                </c:pt>
                <c:pt idx="110">
                  <c:v>1017.9040061967064</c:v>
                </c:pt>
                <c:pt idx="111">
                  <c:v>1018.8531362092642</c:v>
                </c:pt>
                <c:pt idx="112">
                  <c:v>1019.7575614927702</c:v>
                </c:pt>
                <c:pt idx="113">
                  <c:v>1020.6191758453488</c:v>
                </c:pt>
                <c:pt idx="114">
                  <c:v>1021.4398053398568</c:v>
                </c:pt>
                <c:pt idx="115">
                  <c:v>1022.2212100029129</c:v>
                </c:pt>
                <c:pt idx="116">
                  <c:v>1022.9650854996295</c:v>
                </c:pt>
                <c:pt idx="117">
                  <c:v>1023.6730648200323</c:v>
                </c:pt>
                <c:pt idx="118">
                  <c:v>1024.3467199634488</c:v>
                </c:pt>
                <c:pt idx="119">
                  <c:v>1024.9875636174322</c:v>
                </c:pt>
                <c:pt idx="120">
                  <c:v>1025.5970508280586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485-40F6-9A5D-64BA09645D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50"/>
      </c:valAx>
      <c:valAx>
        <c:axId val="6439423"/>
        <c:scaling>
          <c:orientation val="minMax"/>
          <c:max val="55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>
        <c:manualLayout>
          <c:layoutTarget val="inner"/>
          <c:xMode val="edge"/>
          <c:yMode val="edge"/>
          <c:x val="3.9096293330737324E-2"/>
          <c:y val="6.0878120978985921E-2"/>
          <c:w val="0.8939245627385114"/>
          <c:h val="0.86623997282834864"/>
        </c:manualLayout>
      </c:layout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'Typ3 Noctua F12'!$B$121:$B$251</c:f>
              <c:numCache>
                <c:formatCode>0</c:formatCode>
                <c:ptCount val="131"/>
                <c:pt idx="0">
                  <c:v>33.569989361512</c:v>
                </c:pt>
                <c:pt idx="1">
                  <c:v>33.921702069452124</c:v>
                </c:pt>
                <c:pt idx="2">
                  <c:v>34.43401005281504</c:v>
                </c:pt>
                <c:pt idx="3">
                  <c:v>35.031214880427228</c:v>
                </c:pt>
                <c:pt idx="4">
                  <c:v>35.690851731659791</c:v>
                </c:pt>
                <c:pt idx="5">
                  <c:v>36.400844409187016</c:v>
                </c:pt>
                <c:pt idx="6">
                  <c:v>37.153428420965497</c:v>
                </c:pt>
                <c:pt idx="7">
                  <c:v>37.943103487496785</c:v>
                </c:pt>
                <c:pt idx="8">
                  <c:v>38.765724916991246</c:v>
                </c:pt>
                <c:pt idx="9">
                  <c:v>39.618031965937064</c:v>
                </c:pt>
                <c:pt idx="10">
                  <c:v>40.497376271507733</c:v>
                </c:pt>
                <c:pt idx="11">
                  <c:v>50.413392279680977</c:v>
                </c:pt>
                <c:pt idx="12">
                  <c:v>61.716272453446095</c:v>
                </c:pt>
                <c:pt idx="13">
                  <c:v>73.887159854864876</c:v>
                </c:pt>
                <c:pt idx="14">
                  <c:v>86.628460686195353</c:v>
                </c:pt>
                <c:pt idx="15">
                  <c:v>99.738960021545495</c:v>
                </c:pt>
                <c:pt idx="16">
                  <c:v>113.07086344404911</c:v>
                </c:pt>
                <c:pt idx="17">
                  <c:v>126.510274271046</c:v>
                </c:pt>
                <c:pt idx="18">
                  <c:v>139.96677523663232</c:v>
                </c:pt>
                <c:pt idx="19">
                  <c:v>153.3672340958023</c:v>
                </c:pt>
                <c:pt idx="20">
                  <c:v>166.65181775027781</c:v>
                </c:pt>
                <c:pt idx="21">
                  <c:v>179.77126656722265</c:v>
                </c:pt>
                <c:pt idx="22">
                  <c:v>192.68493791177491</c:v>
                </c:pt>
                <c:pt idx="23">
                  <c:v>205.35934530141935</c:v>
                </c:pt>
                <c:pt idx="24">
                  <c:v>217.76703151866008</c:v>
                </c:pt>
                <c:pt idx="25">
                  <c:v>229.88567545131929</c:v>
                </c:pt>
                <c:pt idx="26">
                  <c:v>241.6973679612617</c:v>
                </c:pt>
                <c:pt idx="27">
                  <c:v>253.18801355331212</c:v>
                </c:pt>
                <c:pt idx="28">
                  <c:v>264.34682808281889</c:v>
                </c:pt>
                <c:pt idx="29">
                  <c:v>275.16591146203126</c:v>
                </c:pt>
                <c:pt idx="30">
                  <c:v>285.63988013439979</c:v>
                </c:pt>
                <c:pt idx="31">
                  <c:v>295.76554805145804</c:v>
                </c:pt>
                <c:pt idx="32">
                  <c:v>305.54164765424497</c:v>
                </c:pt>
                <c:pt idx="33">
                  <c:v>314.96858433090551</c:v>
                </c:pt>
                <c:pt idx="34">
                  <c:v>324.0482192494826</c:v>
                </c:pt>
                <c:pt idx="35">
                  <c:v>332.78367651645891</c:v>
                </c:pt>
                <c:pt idx="36">
                  <c:v>341.17917139823066</c:v>
                </c:pt>
                <c:pt idx="37">
                  <c:v>349.23985693955467</c:v>
                </c:pt>
                <c:pt idx="38">
                  <c:v>356.97168677205093</c:v>
                </c:pt>
                <c:pt idx="39">
                  <c:v>364.38129226342676</c:v>
                </c:pt>
                <c:pt idx="40">
                  <c:v>371.47587244007781</c:v>
                </c:pt>
                <c:pt idx="41">
                  <c:v>378.26309534073641</c:v>
                </c:pt>
                <c:pt idx="42">
                  <c:v>384.75100964048102</c:v>
                </c:pt>
                <c:pt idx="43">
                  <c:v>390.94796553264962</c:v>
                </c:pt>
                <c:pt idx="44">
                  <c:v>396.86254397851133</c:v>
                </c:pt>
                <c:pt idx="45">
                  <c:v>402.50349353651558</c:v>
                </c:pt>
                <c:pt idx="46">
                  <c:v>407.87967406880989</c:v>
                </c:pt>
                <c:pt idx="47">
                  <c:v>413.000006695737</c:v>
                </c:pt>
                <c:pt idx="48">
                  <c:v>417.87342943170404</c:v>
                </c:pt>
                <c:pt idx="49">
                  <c:v>422.50885799009598</c:v>
                </c:pt>
                <c:pt idx="50">
                  <c:v>426.91515129228355</c:v>
                </c:pt>
                <c:pt idx="51">
                  <c:v>431.10108125748923</c:v>
                </c:pt>
                <c:pt idx="52">
                  <c:v>435.07530648722775</c:v>
                </c:pt>
                <c:pt idx="53">
                  <c:v>438.84634949100558</c:v>
                </c:pt>
                <c:pt idx="54">
                  <c:v>442.42257712956439</c:v>
                </c:pt>
                <c:pt idx="55">
                  <c:v>445.81218397863779</c:v>
                </c:pt>
                <c:pt idx="56">
                  <c:v>449.02317834041497</c:v>
                </c:pt>
                <c:pt idx="57">
                  <c:v>452.06337065192838</c:v>
                </c:pt>
                <c:pt idx="58">
                  <c:v>454.94036405972929</c:v>
                </c:pt>
                <c:pt idx="59">
                  <c:v>457.66154694868146</c:v>
                </c:pt>
                <c:pt idx="60">
                  <c:v>460.23408722966792</c:v>
                </c:pt>
                <c:pt idx="61">
                  <c:v>462.66492820665098</c:v>
                </c:pt>
                <c:pt idx="62">
                  <c:v>464.96078585796016</c:v>
                </c:pt>
                <c:pt idx="63">
                  <c:v>467.12814738002925</c:v>
                </c:pt>
                <c:pt idx="64">
                  <c:v>469.17327085416565</c:v>
                </c:pt>
                <c:pt idx="65">
                  <c:v>471.10218590837985</c:v>
                </c:pt>
                <c:pt idx="66">
                  <c:v>472.92069525692904</c:v>
                </c:pt>
                <c:pt idx="67">
                  <c:v>474.63437701007427</c:v>
                </c:pt>
                <c:pt idx="68">
                  <c:v>476.24858765569633</c:v>
                </c:pt>
                <c:pt idx="69">
                  <c:v>477.76846562289973</c:v>
                </c:pt>
                <c:pt idx="70">
                  <c:v>479.19893534560913</c:v>
                </c:pt>
                <c:pt idx="71">
                  <c:v>480.54471175146489</c:v>
                </c:pt>
                <c:pt idx="72">
                  <c:v>481.81030510810649</c:v>
                </c:pt>
                <c:pt idx="73">
                  <c:v>483.00002616520726</c:v>
                </c:pt>
                <c:pt idx="74">
                  <c:v>484.11799153644557</c:v>
                </c:pt>
                <c:pt idx="75">
                  <c:v>485.1681292709888</c:v>
                </c:pt>
                <c:pt idx="76">
                  <c:v>486.15418456903882</c:v>
                </c:pt>
                <c:pt idx="77">
                  <c:v>487.07972560060892</c:v>
                </c:pt>
                <c:pt idx="78">
                  <c:v>487.94814939093681</c:v>
                </c:pt>
                <c:pt idx="79">
                  <c:v>488.7626877398755</c:v>
                </c:pt>
                <c:pt idx="80">
                  <c:v>489.52641314620394</c:v>
                </c:pt>
                <c:pt idx="81">
                  <c:v>490.24224471113024</c:v>
                </c:pt>
                <c:pt idx="82">
                  <c:v>490.91295399830869</c:v>
                </c:pt>
                <c:pt idx="83">
                  <c:v>491.5411708304959</c:v>
                </c:pt>
                <c:pt idx="84">
                  <c:v>492.12938900553422</c:v>
                </c:pt>
                <c:pt idx="85">
                  <c:v>492.67997191669798</c:v>
                </c:pt>
                <c:pt idx="86">
                  <c:v>493.19515806457895</c:v>
                </c:pt>
                <c:pt idx="87">
                  <c:v>493.6770664496384</c:v>
                </c:pt>
                <c:pt idx="88">
                  <c:v>494.12770183632625</c:v>
                </c:pt>
                <c:pt idx="89">
                  <c:v>494.54895988127765</c:v>
                </c:pt>
                <c:pt idx="90">
                  <c:v>494.94263211955291</c:v>
                </c:pt>
                <c:pt idx="91">
                  <c:v>495.31041080420192</c:v>
                </c:pt>
                <c:pt idx="92">
                  <c:v>495.65389359561732</c:v>
                </c:pt>
                <c:pt idx="93">
                  <c:v>495.97458809820199</c:v>
                </c:pt>
                <c:pt idx="94">
                  <c:v>496.27391624282831</c:v>
                </c:pt>
                <c:pt idx="95">
                  <c:v>496.55321851441107</c:v>
                </c:pt>
                <c:pt idx="96">
                  <c:v>496.81375802466926</c:v>
                </c:pt>
                <c:pt idx="97">
                  <c:v>497.05672443081363</c:v>
                </c:pt>
                <c:pt idx="98">
                  <c:v>497.28323770148313</c:v>
                </c:pt>
                <c:pt idx="99">
                  <c:v>497.49435173175988</c:v>
                </c:pt>
                <c:pt idx="100">
                  <c:v>497.69105780953737</c:v>
                </c:pt>
                <c:pt idx="101">
                  <c:v>497.8742879358951</c:v>
                </c:pt>
                <c:pt idx="102">
                  <c:v>498.04491800245791</c:v>
                </c:pt>
                <c:pt idx="103">
                  <c:v>498.20377082899313</c:v>
                </c:pt>
                <c:pt idx="104">
                  <c:v>498.35161906472234</c:v>
                </c:pt>
                <c:pt idx="105">
                  <c:v>498.48918795701303</c:v>
                </c:pt>
                <c:pt idx="106">
                  <c:v>498.61715799125966</c:v>
                </c:pt>
                <c:pt idx="107">
                  <c:v>498.7361674058784</c:v>
                </c:pt>
                <c:pt idx="108">
                  <c:v>498.84681458642103</c:v>
                </c:pt>
                <c:pt idx="109">
                  <c:v>498.94966034286762</c:v>
                </c:pt>
                <c:pt idx="110">
                  <c:v>499.04523007418953</c:v>
                </c:pt>
                <c:pt idx="111">
                  <c:v>499.13401582428168</c:v>
                </c:pt>
                <c:pt idx="112">
                  <c:v>499.21647823335098</c:v>
                </c:pt>
                <c:pt idx="113">
                  <c:v>499.29304838882359</c:v>
                </c:pt>
                <c:pt idx="114">
                  <c:v>499.36412957978689</c:v>
                </c:pt>
                <c:pt idx="115">
                  <c:v>499.43009895893016</c:v>
                </c:pt>
                <c:pt idx="116">
                  <c:v>499.4913091158798</c:v>
                </c:pt>
                <c:pt idx="117">
                  <c:v>499.54808956574874</c:v>
                </c:pt>
                <c:pt idx="118">
                  <c:v>499.60074815663677</c:v>
                </c:pt>
                <c:pt idx="119">
                  <c:v>499.64957239972739</c:v>
                </c:pt>
                <c:pt idx="120">
                  <c:v>499.69483072552964</c:v>
                </c:pt>
                <c:pt idx="121">
                  <c:v>499.73677366971515</c:v>
                </c:pt>
                <c:pt idx="122">
                  <c:v>499.77563499189364</c:v>
                </c:pt>
                <c:pt idx="123">
                  <c:v>499.81163273056654</c:v>
                </c:pt>
                <c:pt idx="124">
                  <c:v>499.84497019738831</c:v>
                </c:pt>
                <c:pt idx="125">
                  <c:v>499.87583691375579</c:v>
                </c:pt>
                <c:pt idx="126">
                  <c:v>499.90440949263774</c:v>
                </c:pt>
                <c:pt idx="127">
                  <c:v>499.93085246844504</c:v>
                </c:pt>
                <c:pt idx="128">
                  <c:v>499.9553190776349</c:v>
                </c:pt>
                <c:pt idx="129">
                  <c:v>499.97795199263282</c:v>
                </c:pt>
                <c:pt idx="130">
                  <c:v>499.99888401155158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D38-4C13-A3E1-E0E2F48DEC98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Noctua F12'!$E$126:$E$251</c:f>
              <c:numCache>
                <c:formatCode>0</c:formatCode>
                <c:ptCount val="126"/>
                <c:pt idx="0">
                  <c:v>44.528643561906961</c:v>
                </c:pt>
                <c:pt idx="1">
                  <c:v>44.764275654343578</c:v>
                </c:pt>
                <c:pt idx="2">
                  <c:v>45.137999207581061</c:v>
                </c:pt>
                <c:pt idx="3">
                  <c:v>45.590754600013497</c:v>
                </c:pt>
                <c:pt idx="4">
                  <c:v>46.103752535860963</c:v>
                </c:pt>
                <c:pt idx="5">
                  <c:v>46.666619098763704</c:v>
                </c:pt>
                <c:pt idx="6">
                  <c:v>54.116559513213133</c:v>
                </c:pt>
                <c:pt idx="7">
                  <c:v>63.701103769296537</c:v>
                </c:pt>
                <c:pt idx="8">
                  <c:v>74.678525083071236</c:v>
                </c:pt>
                <c:pt idx="9">
                  <c:v>86.676016653750366</c:v>
                </c:pt>
                <c:pt idx="10">
                  <c:v>99.451369910754352</c:v>
                </c:pt>
                <c:pt idx="11">
                  <c:v>112.82797842155117</c:v>
                </c:pt>
                <c:pt idx="12">
                  <c:v>126.66836095865528</c:v>
                </c:pt>
                <c:pt idx="13">
                  <c:v>140.86100336549896</c:v>
                </c:pt>
                <c:pt idx="14">
                  <c:v>155.31294790727998</c:v>
                </c:pt>
                <c:pt idx="15">
                  <c:v>169.94523591534494</c:v>
                </c:pt>
                <c:pt idx="16">
                  <c:v>184.68991330062124</c:v>
                </c:pt>
                <c:pt idx="17">
                  <c:v>199.48795739671721</c:v>
                </c:pt>
                <c:pt idx="18">
                  <c:v>214.28777901229608</c:v>
                </c:pt>
                <c:pt idx="19">
                  <c:v>229.04410062441292</c:v>
                </c:pt>
                <c:pt idx="20">
                  <c:v>243.71709016972682</c:v>
                </c:pt>
                <c:pt idx="21">
                  <c:v>258.27167427708974</c:v>
                </c:pt>
                <c:pt idx="22">
                  <c:v>272.67698108425247</c:v>
                </c:pt>
                <c:pt idx="23">
                  <c:v>286.90587899391221</c:v>
                </c:pt>
                <c:pt idx="24">
                  <c:v>300.93458806274288</c:v>
                </c:pt>
                <c:pt idx="25">
                  <c:v>314.74234750509623</c:v>
                </c:pt>
                <c:pt idx="26">
                  <c:v>328.31112736491355</c:v>
                </c:pt>
                <c:pt idx="27">
                  <c:v>341.62537555827112</c:v>
                </c:pt>
                <c:pt idx="28">
                  <c:v>354.67179370107522</c:v>
                </c:pt>
                <c:pt idx="29">
                  <c:v>367.43913671806149</c:v>
                </c:pt>
                <c:pt idx="30">
                  <c:v>379.91803237805448</c:v>
                </c:pt>
                <c:pt idx="31">
                  <c:v>392.10081774675689</c:v>
                </c:pt>
                <c:pt idx="32">
                  <c:v>403.98139017988939</c:v>
                </c:pt>
                <c:pt idx="33">
                  <c:v>415.55507095626893</c:v>
                </c:pt>
                <c:pt idx="34">
                  <c:v>426.81848001421957</c:v>
                </c:pt>
                <c:pt idx="35">
                  <c:v>437.76942053504172</c:v>
                </c:pt>
                <c:pt idx="36">
                  <c:v>448.40677233524355</c:v>
                </c:pt>
                <c:pt idx="37">
                  <c:v>458.73039320022434</c:v>
                </c:pt>
                <c:pt idx="38">
                  <c:v>468.74102742721834</c:v>
                </c:pt>
                <c:pt idx="39">
                  <c:v>478.44022095303285</c:v>
                </c:pt>
                <c:pt idx="40">
                  <c:v>487.83024252851476</c:v>
                </c:pt>
                <c:pt idx="41">
                  <c:v>496.91401047158774</c:v>
                </c:pt>
                <c:pt idx="42">
                  <c:v>505.69502458760826</c:v>
                </c:pt>
                <c:pt idx="43">
                  <c:v>514.17730289248254</c:v>
                </c:pt>
                <c:pt idx="44">
                  <c:v>522.36532281259156</c:v>
                </c:pt>
                <c:pt idx="45">
                  <c:v>530.2639665677018</c:v>
                </c:pt>
                <c:pt idx="46">
                  <c:v>537.87847047002936</c:v>
                </c:pt>
                <c:pt idx="47">
                  <c:v>545.2143778954453</c:v>
                </c:pt>
                <c:pt idx="48">
                  <c:v>552.27749570231026</c:v>
                </c:pt>
                <c:pt idx="49">
                  <c:v>559.07385389018634</c:v>
                </c:pt>
                <c:pt idx="50">
                  <c:v>565.6096683052458</c:v>
                </c:pt>
                <c:pt idx="51">
                  <c:v>571.8913062119683</c:v>
                </c:pt>
                <c:pt idx="52">
                  <c:v>577.9252545620011</c:v>
                </c:pt>
                <c:pt idx="53">
                  <c:v>583.71809080113906</c:v>
                </c:pt>
                <c:pt idx="54">
                  <c:v>589.27645606445196</c:v>
                </c:pt>
                <c:pt idx="55">
                  <c:v>594.60703061781328</c:v>
                </c:pt>
                <c:pt idx="56">
                  <c:v>599.71651141163795</c:v>
                </c:pt>
                <c:pt idx="57">
                  <c:v>604.61159161956743</c:v>
                </c:pt>
                <c:pt idx="58">
                  <c:v>609.2989420413129</c:v>
                </c:pt>
                <c:pt idx="59">
                  <c:v>613.78519425487877</c:v>
                </c:pt>
                <c:pt idx="60">
                  <c:v>618.07692540906612</c:v>
                </c:pt>
                <c:pt idx="61">
                  <c:v>622.18064455249169</c:v>
                </c:pt>
                <c:pt idx="62">
                  <c:v>626.10278040043522</c:v>
                </c:pt>
                <c:pt idx="63">
                  <c:v>629.84967044563894</c:v>
                </c:pt>
                <c:pt idx="64">
                  <c:v>633.42755132379739</c:v>
                </c:pt>
                <c:pt idx="65">
                  <c:v>636.84255034885871</c:v>
                </c:pt>
                <c:pt idx="66">
                  <c:v>640.10067813749174</c:v>
                </c:pt>
                <c:pt idx="67">
                  <c:v>643.20782224610889</c:v>
                </c:pt>
                <c:pt idx="68">
                  <c:v>646.1697417477269</c:v>
                </c:pt>
                <c:pt idx="69">
                  <c:v>648.99206267968327</c:v>
                </c:pt>
                <c:pt idx="70">
                  <c:v>651.6802742968332</c:v>
                </c:pt>
                <c:pt idx="71">
                  <c:v>654.2397260682925</c:v>
                </c:pt>
                <c:pt idx="72">
                  <c:v>656.67562535914601</c:v>
                </c:pt>
                <c:pt idx="73">
                  <c:v>658.99303574172654</c:v>
                </c:pt>
                <c:pt idx="74">
                  <c:v>661.19687588416014</c:v>
                </c:pt>
                <c:pt idx="75">
                  <c:v>663.29191896683324</c:v>
                </c:pt>
                <c:pt idx="76">
                  <c:v>665.28279258028567</c:v>
                </c:pt>
                <c:pt idx="77">
                  <c:v>667.1739790607644</c:v>
                </c:pt>
                <c:pt idx="78">
                  <c:v>668.96981622229407</c:v>
                </c:pt>
                <c:pt idx="79">
                  <c:v>670.67449844664088</c:v>
                </c:pt>
                <c:pt idx="80">
                  <c:v>672.29207809494483</c:v>
                </c:pt>
                <c:pt idx="81">
                  <c:v>673.82646720710648</c:v>
                </c:pt>
                <c:pt idx="82">
                  <c:v>675.28143945721615</c:v>
                </c:pt>
                <c:pt idx="83">
                  <c:v>676.6606323354124</c:v>
                </c:pt>
                <c:pt idx="84">
                  <c:v>677.96754952857168</c:v>
                </c:pt>
                <c:pt idx="85">
                  <c:v>679.20556347413446</c:v>
                </c:pt>
                <c:pt idx="86">
                  <c:v>680.37791806320422</c:v>
                </c:pt>
                <c:pt idx="87">
                  <c:v>681.48773147077748</c:v>
                </c:pt>
                <c:pt idx="88">
                  <c:v>682.53799909261159</c:v>
                </c:pt>
                <c:pt idx="89">
                  <c:v>683.53159656980267</c:v>
                </c:pt>
                <c:pt idx="90">
                  <c:v>684.47128288361068</c:v>
                </c:pt>
                <c:pt idx="91">
                  <c:v>685.35970350448088</c:v>
                </c:pt>
                <c:pt idx="92">
                  <c:v>686.19939358052704</c:v>
                </c:pt>
                <c:pt idx="93">
                  <c:v>686.99278115198797</c:v>
                </c:pt>
                <c:pt idx="94">
                  <c:v>687.74219037935177</c:v>
                </c:pt>
                <c:pt idx="95">
                  <c:v>688.4498447739436</c:v>
                </c:pt>
                <c:pt idx="96">
                  <c:v>689.11787042081812</c:v>
                </c:pt>
                <c:pt idx="97">
                  <c:v>689.74829918477622</c:v>
                </c:pt>
                <c:pt idx="98">
                  <c:v>690.34307189123933</c:v>
                </c:pt>
                <c:pt idx="99">
                  <c:v>690.90404147457684</c:v>
                </c:pt>
                <c:pt idx="100">
                  <c:v>691.43297608728108</c:v>
                </c:pt>
                <c:pt idx="101">
                  <c:v>691.93156216413615</c:v>
                </c:pt>
                <c:pt idx="102">
                  <c:v>692.4014074362243</c:v>
                </c:pt>
                <c:pt idx="103">
                  <c:v>692.84404389026008</c:v>
                </c:pt>
                <c:pt idx="104">
                  <c:v>693.26093066934868</c:v>
                </c:pt>
                <c:pt idx="105">
                  <c:v>693.65345691182267</c:v>
                </c:pt>
                <c:pt idx="106">
                  <c:v>694.02294452532658</c:v>
                </c:pt>
                <c:pt idx="107">
                  <c:v>694.37065089379917</c:v>
                </c:pt>
                <c:pt idx="108">
                  <c:v>694.69777151543894</c:v>
                </c:pt>
                <c:pt idx="109">
                  <c:v>695.00544257014712</c:v>
                </c:pt>
                <c:pt idx="110">
                  <c:v>695.29474341530965</c:v>
                </c:pt>
                <c:pt idx="111">
                  <c:v>695.56669900911925</c:v>
                </c:pt>
                <c:pt idx="112">
                  <c:v>695.82228226094901</c:v>
                </c:pt>
                <c:pt idx="113">
                  <c:v>696.06241630856994</c:v>
                </c:pt>
                <c:pt idx="114">
                  <c:v>696.28797672225835</c:v>
                </c:pt>
                <c:pt idx="115">
                  <c:v>696.49979363606985</c:v>
                </c:pt>
                <c:pt idx="116">
                  <c:v>696.6986538067647</c:v>
                </c:pt>
                <c:pt idx="117">
                  <c:v>696.88530260105438</c:v>
                </c:pt>
                <c:pt idx="118">
                  <c:v>697.06044591200236</c:v>
                </c:pt>
                <c:pt idx="119">
                  <c:v>697.22475200556198</c:v>
                </c:pt>
                <c:pt idx="120">
                  <c:v>697.37885329835979</c:v>
                </c:pt>
                <c:pt idx="121">
                  <c:v>697.52334806795045</c:v>
                </c:pt>
                <c:pt idx="122">
                  <c:v>697.6588020968594</c:v>
                </c:pt>
                <c:pt idx="123">
                  <c:v>697.78575025182181</c:v>
                </c:pt>
                <c:pt idx="124">
                  <c:v>697.9046979996898</c:v>
                </c:pt>
                <c:pt idx="125">
                  <c:v>698.01612286154455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D38-4C13-A3E1-E0E2F48DEC98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Noctua F12'!$H$128:$H$251</c:f>
              <c:numCache>
                <c:formatCode>0</c:formatCode>
                <c:ptCount val="124"/>
                <c:pt idx="0">
                  <c:v>51.119819719550947</c:v>
                </c:pt>
                <c:pt idx="1">
                  <c:v>51.307873861593635</c:v>
                </c:pt>
                <c:pt idx="2">
                  <c:v>51.620161379811407</c:v>
                </c:pt>
                <c:pt idx="3">
                  <c:v>52.006587737512064</c:v>
                </c:pt>
                <c:pt idx="4">
                  <c:v>58.123765978268352</c:v>
                </c:pt>
                <c:pt idx="5">
                  <c:v>66.709336192351998</c:v>
                </c:pt>
                <c:pt idx="6">
                  <c:v>76.903825289812062</c:v>
                </c:pt>
                <c:pt idx="7">
                  <c:v>88.309326135107199</c:v>
                </c:pt>
                <c:pt idx="8">
                  <c:v>100.67322445111517</c:v>
                </c:pt>
                <c:pt idx="9">
                  <c:v>113.8126776571994</c:v>
                </c:pt>
                <c:pt idx="10">
                  <c:v>127.58530758542327</c:v>
                </c:pt>
                <c:pt idx="11">
                  <c:v>141.87504697752411</c:v>
                </c:pt>
                <c:pt idx="12">
                  <c:v>156.58433202158835</c:v>
                </c:pt>
                <c:pt idx="13">
                  <c:v>171.62938286344206</c:v>
                </c:pt>
                <c:pt idx="14">
                  <c:v>186.93715062190108</c:v>
                </c:pt>
                <c:pt idx="15">
                  <c:v>202.44323516310385</c:v>
                </c:pt>
                <c:pt idx="16">
                  <c:v>218.09040270049991</c:v>
                </c:pt>
                <c:pt idx="17">
                  <c:v>233.8274918846206</c:v>
                </c:pt>
                <c:pt idx="18">
                  <c:v>249.60858140259882</c:v>
                </c:pt>
                <c:pt idx="19">
                  <c:v>265.39233939527037</c:v>
                </c:pt>
                <c:pt idx="20">
                  <c:v>281.14150282586172</c:v>
                </c:pt>
                <c:pt idx="21">
                  <c:v>296.82245198909823</c:v>
                </c:pt>
                <c:pt idx="22">
                  <c:v>312.40485617163552</c:v>
                </c:pt>
                <c:pt idx="23">
                  <c:v>327.86137355025789</c:v>
                </c:pt>
                <c:pt idx="24">
                  <c:v>343.16739316224812</c:v>
                </c:pt>
                <c:pt idx="25">
                  <c:v>358.30081004191288</c:v>
                </c:pt>
                <c:pt idx="26">
                  <c:v>373.24182690055551</c:v>
                </c:pt>
                <c:pt idx="27">
                  <c:v>387.97277735546675</c:v>
                </c:pt>
                <c:pt idx="28">
                  <c:v>402.47796689328368</c:v>
                </c:pt>
                <c:pt idx="29">
                  <c:v>416.74352862018998</c:v>
                </c:pt>
                <c:pt idx="30">
                  <c:v>430.75729149691608</c:v>
                </c:pt>
                <c:pt idx="31">
                  <c:v>444.50865924259028</c:v>
                </c:pt>
                <c:pt idx="32">
                  <c:v>457.98849846131213</c:v>
                </c:pt>
                <c:pt idx="33">
                  <c:v>471.18903482938572</c:v>
                </c:pt>
                <c:pt idx="34">
                  <c:v>484.10375640113227</c:v>
                </c:pt>
                <c:pt idx="35">
                  <c:v>496.72732326292675</c:v>
                </c:pt>
                <c:pt idx="36">
                  <c:v>509.0554829000373</c:v>
                </c:pt>
                <c:pt idx="37">
                  <c:v>521.08499074760016</c:v>
                </c:pt>
                <c:pt idx="38">
                  <c:v>532.81353548195329</c:v>
                </c:pt>
                <c:pt idx="39">
                  <c:v>544.23966867647198</c:v>
                </c:pt>
                <c:pt idx="40">
                  <c:v>555.36273850062287</c:v>
                </c:pt>
                <c:pt idx="41">
                  <c:v>566.18282718502155</c:v>
                </c:pt>
                <c:pt idx="42">
                  <c:v>576.70069201102615</c:v>
                </c:pt>
                <c:pt idx="43">
                  <c:v>586.91770961251154</c:v>
                </c:pt>
                <c:pt idx="44">
                  <c:v>596.83582340128203</c:v>
                </c:pt>
                <c:pt idx="45">
                  <c:v>586.91770961251154</c:v>
                </c:pt>
                <c:pt idx="46">
                  <c:v>615.78565215989511</c:v>
                </c:pt>
                <c:pt idx="47">
                  <c:v>624.82365513358025</c:v>
                </c:pt>
                <c:pt idx="48">
                  <c:v>633.57524452513371</c:v>
                </c:pt>
                <c:pt idx="49">
                  <c:v>642.04450734814941</c:v>
                </c:pt>
                <c:pt idx="50">
                  <c:v>650.23583907103</c:v>
                </c:pt>
                <c:pt idx="51">
                  <c:v>658.15390891519303</c:v>
                </c:pt>
                <c:pt idx="52">
                  <c:v>665.80362725486066</c:v>
                </c:pt>
                <c:pt idx="53">
                  <c:v>673.19011502495698</c:v>
                </c:pt>
                <c:pt idx="54">
                  <c:v>680.31867504798504</c:v>
                </c:pt>
                <c:pt idx="55">
                  <c:v>687.19476519462114</c:v>
                </c:pt>
                <c:pt idx="56">
                  <c:v>693.82397329620017</c:v>
                </c:pt>
                <c:pt idx="57">
                  <c:v>700.21199373038519</c:v>
                </c:pt>
                <c:pt idx="58">
                  <c:v>706.36460560415708</c:v>
                </c:pt>
                <c:pt idx="59">
                  <c:v>712.28765246088301</c:v>
                </c:pt>
                <c:pt idx="60">
                  <c:v>717.98702344069727</c:v>
                </c:pt>
                <c:pt idx="61">
                  <c:v>723.46863582572894</c:v>
                </c:pt>
                <c:pt idx="62">
                  <c:v>728.73841890393544</c:v>
                </c:pt>
                <c:pt idx="63">
                  <c:v>733.80229908741217</c:v>
                </c:pt>
                <c:pt idx="64">
                  <c:v>738.66618622309966</c:v>
                </c:pt>
                <c:pt idx="65">
                  <c:v>743.3359610358084</c:v>
                </c:pt>
                <c:pt idx="66">
                  <c:v>747.81746364540891</c:v>
                </c:pt>
                <c:pt idx="67">
                  <c:v>752.11648310195153</c:v>
                </c:pt>
                <c:pt idx="68">
                  <c:v>756.23874788435307</c:v>
                </c:pt>
                <c:pt idx="69">
                  <c:v>760.18991731011602</c:v>
                </c:pt>
                <c:pt idx="70">
                  <c:v>763.97557380536875</c:v>
                </c:pt>
                <c:pt idx="71">
                  <c:v>767.60121598630633</c:v>
                </c:pt>
                <c:pt idx="72">
                  <c:v>771.07225250487818</c:v>
                </c:pt>
                <c:pt idx="73">
                  <c:v>774.39399661330469</c:v>
                </c:pt>
                <c:pt idx="74">
                  <c:v>777.57166140373397</c:v>
                </c:pt>
                <c:pt idx="75">
                  <c:v>780.61035568103625</c:v>
                </c:pt>
                <c:pt idx="76">
                  <c:v>783.51508042841522</c:v>
                </c:pt>
                <c:pt idx="77">
                  <c:v>786.29072582714502</c:v>
                </c:pt>
                <c:pt idx="78">
                  <c:v>788.94206879337128</c:v>
                </c:pt>
                <c:pt idx="79">
                  <c:v>791.47377099648759</c:v>
                </c:pt>
                <c:pt idx="80">
                  <c:v>793.89037732517738</c:v>
                </c:pt>
                <c:pt idx="81">
                  <c:v>796.19631476870723</c:v>
                </c:pt>
                <c:pt idx="82">
                  <c:v>798.39589168258385</c:v>
                </c:pt>
                <c:pt idx="83">
                  <c:v>800.49329740911253</c:v>
                </c:pt>
                <c:pt idx="84">
                  <c:v>802.49260222484895</c:v>
                </c:pt>
                <c:pt idx="85">
                  <c:v>804.39775758829751</c:v>
                </c:pt>
                <c:pt idx="86">
                  <c:v>806.21259666258334</c:v>
                </c:pt>
                <c:pt idx="87">
                  <c:v>807.94083508911388</c:v>
                </c:pt>
                <c:pt idx="88">
                  <c:v>809.58607198954394</c:v>
                </c:pt>
                <c:pt idx="89">
                  <c:v>811.15179117457353</c:v>
                </c:pt>
                <c:pt idx="90">
                  <c:v>812.64136253931622</c:v>
                </c:pt>
                <c:pt idx="91">
                  <c:v>814.05804362612469</c:v>
                </c:pt>
                <c:pt idx="92">
                  <c:v>815.40498133688095</c:v>
                </c:pt>
                <c:pt idx="93">
                  <c:v>816.68521377783293</c:v>
                </c:pt>
                <c:pt idx="94">
                  <c:v>817.90167222109244</c:v>
                </c:pt>
                <c:pt idx="95">
                  <c:v>819.05718316791615</c:v>
                </c:pt>
                <c:pt idx="96">
                  <c:v>820.1544704998355</c:v>
                </c:pt>
                <c:pt idx="97">
                  <c:v>821.19615770463065</c:v>
                </c:pt>
                <c:pt idx="98">
                  <c:v>822.18477016501902</c:v>
                </c:pt>
                <c:pt idx="99">
                  <c:v>823.12273749877068</c:v>
                </c:pt>
                <c:pt idx="100">
                  <c:v>824.01239593976743</c:v>
                </c:pt>
                <c:pt idx="101">
                  <c:v>824.85599075029313</c:v>
                </c:pt>
                <c:pt idx="102">
                  <c:v>825.6556786555675</c:v>
                </c:pt>
                <c:pt idx="103">
                  <c:v>826.41353029224149</c:v>
                </c:pt>
                <c:pt idx="104">
                  <c:v>827.13153266322581</c:v>
                </c:pt>
                <c:pt idx="105">
                  <c:v>827.81159159185609</c:v>
                </c:pt>
                <c:pt idx="106">
                  <c:v>828.45553416899497</c:v>
                </c:pt>
                <c:pt idx="107">
                  <c:v>829.06511118723245</c:v>
                </c:pt>
                <c:pt idx="108">
                  <c:v>829.6419995568815</c:v>
                </c:pt>
                <c:pt idx="109">
                  <c:v>830.18780469896694</c:v>
                </c:pt>
                <c:pt idx="110">
                  <c:v>830.70406291088125</c:v>
                </c:pt>
                <c:pt idx="111">
                  <c:v>831.19224370082907</c:v>
                </c:pt>
                <c:pt idx="112">
                  <c:v>831.65375208759599</c:v>
                </c:pt>
                <c:pt idx="113">
                  <c:v>832.08993086258033</c:v>
                </c:pt>
                <c:pt idx="114">
                  <c:v>832.50206281138571</c:v>
                </c:pt>
                <c:pt idx="115">
                  <c:v>832.89137289262499</c:v>
                </c:pt>
                <c:pt idx="116">
                  <c:v>833.25903037190369</c:v>
                </c:pt>
                <c:pt idx="117">
                  <c:v>833.60615090925421</c:v>
                </c:pt>
                <c:pt idx="118">
                  <c:v>833.93379859856839</c:v>
                </c:pt>
                <c:pt idx="119">
                  <c:v>834.24298795783989</c:v>
                </c:pt>
                <c:pt idx="120">
                  <c:v>834.53468586926363</c:v>
                </c:pt>
                <c:pt idx="121">
                  <c:v>834.80981346846374</c:v>
                </c:pt>
                <c:pt idx="122">
                  <c:v>835.06924798232785</c:v>
                </c:pt>
                <c:pt idx="123">
                  <c:v>835.31382451511126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D38-4C13-A3E1-E0E2F48DEC98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Noctua F12'!$K$131:$K$251</c:f>
              <c:numCache>
                <c:formatCode>0</c:formatCode>
                <c:ptCount val="121"/>
                <c:pt idx="0">
                  <c:v>55.544591450930056</c:v>
                </c:pt>
                <c:pt idx="1">
                  <c:v>60.020859008972479</c:v>
                </c:pt>
                <c:pt idx="2">
                  <c:v>67.605181844138997</c:v>
                </c:pt>
                <c:pt idx="3">
                  <c:v>77.019074364359199</c:v>
                </c:pt>
                <c:pt idx="4">
                  <c:v>87.803418059149749</c:v>
                </c:pt>
                <c:pt idx="5">
                  <c:v>99.682718288224351</c:v>
                </c:pt>
                <c:pt idx="6">
                  <c:v>112.46269810952242</c:v>
                </c:pt>
                <c:pt idx="7">
                  <c:v>125.99409073027448</c:v>
                </c:pt>
                <c:pt idx="8">
                  <c:v>140.15600609810883</c:v>
                </c:pt>
                <c:pt idx="9">
                  <c:v>154.84705174738815</c:v>
                </c:pt>
                <c:pt idx="10">
                  <c:v>169.98009414538592</c:v>
                </c:pt>
                <c:pt idx="11">
                  <c:v>185.4789354768501</c:v>
                </c:pt>
                <c:pt idx="12">
                  <c:v>201.27608500006647</c:v>
                </c:pt>
                <c:pt idx="13">
                  <c:v>217.3111965138072</c:v>
                </c:pt>
                <c:pt idx="14">
                  <c:v>233.52993183456147</c:v>
                </c:pt>
                <c:pt idx="15">
                  <c:v>249.88310792902973</c:v>
                </c:pt>
                <c:pt idx="16">
                  <c:v>266.32603933243706</c:v>
                </c:pt>
                <c:pt idx="17">
                  <c:v>282.81801886321659</c:v>
                </c:pt>
                <c:pt idx="18">
                  <c:v>299.32189868074363</c:v>
                </c:pt>
                <c:pt idx="19">
                  <c:v>315.80374570710615</c:v>
                </c:pt>
                <c:pt idx="20">
                  <c:v>332.23255320453825</c:v>
                </c:pt>
                <c:pt idx="21">
                  <c:v>348.57999548113128</c:v>
                </c:pt>
                <c:pt idx="22">
                  <c:v>364.82021623465937</c:v>
                </c:pt>
                <c:pt idx="23">
                  <c:v>380.9296435103256</c:v>
                </c:pt>
                <c:pt idx="24">
                  <c:v>396.88682599951551</c:v>
                </c:pt>
                <c:pt idx="25">
                  <c:v>412.67228667111431</c:v>
                </c:pt>
                <c:pt idx="26">
                  <c:v>428.26839065345405</c:v>
                </c:pt>
                <c:pt idx="27">
                  <c:v>443.65922497294366</c:v>
                </c:pt>
                <c:pt idx="28">
                  <c:v>458.83048827234529</c:v>
                </c:pt>
                <c:pt idx="29">
                  <c:v>473.76938902428861</c:v>
                </c:pt>
                <c:pt idx="30">
                  <c:v>488.4645510566445</c:v>
                </c:pt>
                <c:pt idx="31">
                  <c:v>502.90592543926948</c:v>
                </c:pt>
                <c:pt idx="32">
                  <c:v>517.08470796313372</c:v>
                </c:pt>
                <c:pt idx="33">
                  <c:v>530.99326158536735</c:v>
                </c:pt>
                <c:pt idx="34">
                  <c:v>544.62504332628532</c:v>
                </c:pt>
                <c:pt idx="35">
                  <c:v>557.97453519389728</c:v>
                </c:pt>
                <c:pt idx="36">
                  <c:v>571.03717878274176</c:v>
                </c:pt>
                <c:pt idx="37">
                  <c:v>583.80931325114227</c:v>
                </c:pt>
                <c:pt idx="38">
                  <c:v>596.28811642702954</c:v>
                </c:pt>
                <c:pt idx="39">
                  <c:v>608.47154882966174</c:v>
                </c:pt>
                <c:pt idx="40">
                  <c:v>620.35830042475595</c:v>
                </c:pt>
                <c:pt idx="41">
                  <c:v>631.94773995496075</c:v>
                </c:pt>
                <c:pt idx="42">
                  <c:v>643.23986670758825</c:v>
                </c:pt>
                <c:pt idx="43">
                  <c:v>654.23526459773063</c:v>
                </c:pt>
                <c:pt idx="44">
                  <c:v>664.93505845822051</c:v>
                </c:pt>
                <c:pt idx="45">
                  <c:v>675.34087243873194</c:v>
                </c:pt>
                <c:pt idx="46">
                  <c:v>685.45479042528405</c:v>
                </c:pt>
                <c:pt idx="47">
                  <c:v>695.27931839873179</c:v>
                </c:pt>
                <c:pt idx="48">
                  <c:v>704.81734865687235</c:v>
                </c:pt>
                <c:pt idx="49">
                  <c:v>714.07212582981117</c:v>
                </c:pt>
                <c:pt idx="50">
                  <c:v>723.04721462235636</c:v>
                </c:pt>
                <c:pt idx="51">
                  <c:v>731.74646922068575</c:v>
                </c:pt>
                <c:pt idx="52">
                  <c:v>740.17400430340513</c:v>
                </c:pt>
                <c:pt idx="53">
                  <c:v>748.33416759957413</c:v>
                </c:pt>
                <c:pt idx="54">
                  <c:v>756.2315139383511</c:v>
                </c:pt>
                <c:pt idx="55">
                  <c:v>763.87078073670148</c:v>
                </c:pt>
                <c:pt idx="56">
                  <c:v>771.25686487317171</c:v>
                </c:pt>
                <c:pt idx="57">
                  <c:v>778.39480089713038</c:v>
                </c:pt>
                <c:pt idx="58">
                  <c:v>785.28974052409797</c:v>
                </c:pt>
                <c:pt idx="59">
                  <c:v>791.94693336894886</c:v>
                </c:pt>
                <c:pt idx="60">
                  <c:v>798.37170886980402</c:v>
                </c:pt>
                <c:pt idx="61">
                  <c:v>804.56945935645467</c:v>
                </c:pt>
                <c:pt idx="62">
                  <c:v>810.54562421808714</c:v>
                </c:pt>
                <c:pt idx="63">
                  <c:v>816.30567512604784</c:v>
                </c:pt>
                <c:pt idx="64">
                  <c:v>821.85510226826534</c:v>
                </c:pt>
                <c:pt idx="65">
                  <c:v>827.19940155287418</c:v>
                </c:pt>
                <c:pt idx="66">
                  <c:v>832.34406273950481</c:v>
                </c:pt>
                <c:pt idx="67">
                  <c:v>837.29455845757013</c:v>
                </c:pt>
                <c:pt idx="68">
                  <c:v>842.05633407185144</c:v>
                </c:pt>
                <c:pt idx="69">
                  <c:v>846.63479835656869</c:v>
                </c:pt>
                <c:pt idx="70">
                  <c:v>851.03531494008303</c:v>
                </c:pt>
                <c:pt idx="71">
                  <c:v>855.26319448331151</c:v>
                </c:pt>
                <c:pt idx="72">
                  <c:v>859.32368755590062</c:v>
                </c:pt>
                <c:pt idx="73">
                  <c:v>863.22197817516849</c:v>
                </c:pt>
                <c:pt idx="74">
                  <c:v>866.96317797380379</c:v>
                </c:pt>
                <c:pt idx="75">
                  <c:v>870.55232096329485</c:v>
                </c:pt>
                <c:pt idx="76">
                  <c:v>873.99435886104743</c:v>
                </c:pt>
                <c:pt idx="77">
                  <c:v>877.29415695015052</c:v>
                </c:pt>
                <c:pt idx="78">
                  <c:v>880.45649044174252</c:v>
                </c:pt>
                <c:pt idx="79">
                  <c:v>883.48604131092975</c:v>
                </c:pt>
                <c:pt idx="80">
                  <c:v>886.38739557819883</c:v>
                </c:pt>
                <c:pt idx="81">
                  <c:v>889.1650410092692</c:v>
                </c:pt>
                <c:pt idx="82">
                  <c:v>891.82336520730826</c:v>
                </c:pt>
                <c:pt idx="83">
                  <c:v>894.3666540724181</c:v>
                </c:pt>
                <c:pt idx="84">
                  <c:v>896.79909060427099</c:v>
                </c:pt>
                <c:pt idx="85">
                  <c:v>899.12475402473865</c:v>
                </c:pt>
                <c:pt idx="86">
                  <c:v>901.34761919830112</c:v>
                </c:pt>
                <c:pt idx="87">
                  <c:v>903.47155632896261</c:v>
                </c:pt>
                <c:pt idx="88">
                  <c:v>905.5003309133217</c:v>
                </c:pt>
                <c:pt idx="89">
                  <c:v>907.43760393034836</c:v>
                </c:pt>
                <c:pt idx="90">
                  <c:v>909.28693224930475</c:v>
                </c:pt>
                <c:pt idx="91">
                  <c:v>911.05176923811916</c:v>
                </c:pt>
                <c:pt idx="92">
                  <c:v>912.73546555537246</c:v>
                </c:pt>
                <c:pt idx="93">
                  <c:v>914.34127010988175</c:v>
                </c:pt>
                <c:pt idx="94">
                  <c:v>915.87233117268033</c:v>
                </c:pt>
                <c:pt idx="95">
                  <c:v>917.33169762697617</c:v>
                </c:pt>
                <c:pt idx="96">
                  <c:v>918.72232034243495</c:v>
                </c:pt>
                <c:pt idx="97">
                  <c:v>920.04705366088206</c:v>
                </c:pt>
                <c:pt idx="98">
                  <c:v>921.30865698123216</c:v>
                </c:pt>
                <c:pt idx="99">
                  <c:v>922.50979643215283</c:v>
                </c:pt>
                <c:pt idx="100">
                  <c:v>923.65304662164328</c:v>
                </c:pt>
                <c:pt idx="101">
                  <c:v>924.74089245335722</c:v>
                </c:pt>
                <c:pt idx="102">
                  <c:v>925.77573100012887</c:v>
                </c:pt>
                <c:pt idx="103">
                  <c:v>926.75987342575706</c:v>
                </c:pt>
                <c:pt idx="104">
                  <c:v>927.69554694669387</c:v>
                </c:pt>
                <c:pt idx="105">
                  <c:v>928.58489682582581</c:v>
                </c:pt>
                <c:pt idx="106">
                  <c:v>929.42998839108691</c:v>
                </c:pt>
                <c:pt idx="107">
                  <c:v>930.23280907213757</c:v>
                </c:pt>
                <c:pt idx="108">
                  <c:v>930.99527044884587</c:v>
                </c:pt>
                <c:pt idx="109">
                  <c:v>931.71921030576721</c:v>
                </c:pt>
                <c:pt idx="110">
                  <c:v>932.40639468726772</c:v>
                </c:pt>
                <c:pt idx="111">
                  <c:v>933.05851994835837</c:v>
                </c:pt>
                <c:pt idx="112">
                  <c:v>933.6772147967165</c:v>
                </c:pt>
                <c:pt idx="113">
                  <c:v>934.26404232174878</c:v>
                </c:pt>
                <c:pt idx="114">
                  <c:v>934.82050200692106</c:v>
                </c:pt>
                <c:pt idx="115">
                  <c:v>935.34803172191823</c:v>
                </c:pt>
                <c:pt idx="116">
                  <c:v>935.84800969153355</c:v>
                </c:pt>
                <c:pt idx="117">
                  <c:v>936.32175643848609</c:v>
                </c:pt>
                <c:pt idx="118">
                  <c:v>936.77053669766417</c:v>
                </c:pt>
                <c:pt idx="119">
                  <c:v>937.19556129956504</c:v>
                </c:pt>
                <c:pt idx="120">
                  <c:v>937.59798902095508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D38-4C13-A3E1-E0E2F48DEC98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Noctua F12'!$M$131:$M$251</c:f>
              <c:numCache>
                <c:formatCode>0</c:formatCode>
                <c:ptCount val="121"/>
                <c:pt idx="0">
                  <c:v>58.747367308189041</c:v>
                </c:pt>
                <c:pt idx="1">
                  <c:v>63.046314642394123</c:v>
                </c:pt>
                <c:pt idx="2">
                  <c:v>70.421851693718963</c:v>
                </c:pt>
                <c:pt idx="3">
                  <c:v>79.636870324849724</c:v>
                </c:pt>
                <c:pt idx="4">
                  <c:v>90.244972889032283</c:v>
                </c:pt>
                <c:pt idx="5">
                  <c:v>101.97820194810799</c:v>
                </c:pt>
                <c:pt idx="6">
                  <c:v>114.64758960463121</c:v>
                </c:pt>
                <c:pt idx="7">
                  <c:v>128.10790013670066</c:v>
                </c:pt>
                <c:pt idx="8">
                  <c:v>142.24140896108838</c:v>
                </c:pt>
                <c:pt idx="9">
                  <c:v>156.94923740839351</c:v>
                </c:pt>
                <c:pt idx="10">
                  <c:v>172.14623999166429</c:v>
                </c:pt>
                <c:pt idx="11">
                  <c:v>187.75776296838319</c:v>
                </c:pt>
                <c:pt idx="12">
                  <c:v>203.71747325537535</c:v>
                </c:pt>
                <c:pt idx="13">
                  <c:v>219.96583921762135</c:v>
                </c:pt>
                <c:pt idx="14">
                  <c:v>236.44902861548428</c:v>
                </c:pt>
                <c:pt idx="15">
                  <c:v>253.11808443398263</c:v>
                </c:pt>
                <c:pt idx="16">
                  <c:v>269.92829206771353</c:v>
                </c:pt>
                <c:pt idx="17">
                  <c:v>286.83868201690461</c:v>
                </c:pt>
                <c:pt idx="18">
                  <c:v>303.81163087405127</c:v>
                </c:pt>
                <c:pt idx="19">
                  <c:v>320.8125351025584</c:v>
                </c:pt>
                <c:pt idx="20">
                  <c:v>337.80953972010832</c:v>
                </c:pt>
                <c:pt idx="21">
                  <c:v>354.77330907737564</c:v>
                </c:pt>
                <c:pt idx="22">
                  <c:v>371.6768303917687</c:v>
                </c:pt>
                <c:pt idx="23">
                  <c:v>388.49524311606558</c:v>
                </c:pt>
                <c:pt idx="24">
                  <c:v>405.20568894198198</c:v>
                </c:pt>
                <c:pt idx="25">
                  <c:v>421.78717848182453</c:v>
                </c:pt>
                <c:pt idx="26">
                  <c:v>438.22047158322368</c:v>
                </c:pt>
                <c:pt idx="27">
                  <c:v>454.4879689098226</c:v>
                </c:pt>
                <c:pt idx="28">
                  <c:v>470.5736129308458</c:v>
                </c:pt>
                <c:pt idx="29">
                  <c:v>486.46279685045715</c:v>
                </c:pt>
                <c:pt idx="30">
                  <c:v>502.1422803058673</c:v>
                </c:pt>
                <c:pt idx="31">
                  <c:v>517.6001108941374</c:v>
                </c:pt>
                <c:pt idx="32">
                  <c:v>532.82555076811298</c:v>
                </c:pt>
                <c:pt idx="33">
                  <c:v>547.80900768393099</c:v>
                </c:pt>
                <c:pt idx="34">
                  <c:v>562.54196999504279</c:v>
                </c:pt>
                <c:pt idx="35">
                  <c:v>577.01694517730493</c:v>
                </c:pt>
                <c:pt idx="36">
                  <c:v>591.22740154147277</c:v>
                </c:pt>
                <c:pt idx="37">
                  <c:v>605.16771284714412</c:v>
                </c:pt>
                <c:pt idx="38">
                  <c:v>618.83310557887921</c:v>
                </c:pt>
                <c:pt idx="39">
                  <c:v>632.21960868297151</c:v>
                </c:pt>
                <c:pt idx="40">
                  <c:v>645.324005594151</c:v>
                </c:pt>
                <c:pt idx="41">
                  <c:v>658.14378840649806</c:v>
                </c:pt>
                <c:pt idx="42">
                  <c:v>670.67711406335479</c:v>
                </c:pt>
                <c:pt idx="43">
                  <c:v>682.92276245776191</c:v>
                </c:pt>
                <c:pt idx="44">
                  <c:v>694.88009634867649</c:v>
                </c:pt>
                <c:pt idx="45">
                  <c:v>706.54902300948754</c:v>
                </c:pt>
                <c:pt idx="46">
                  <c:v>717.92995753460173</c:v>
                </c:pt>
                <c:pt idx="47">
                  <c:v>729.0237877374534</c:v>
                </c:pt>
                <c:pt idx="48">
                  <c:v>739.83184057954588</c:v>
                </c:pt>
                <c:pt idx="49">
                  <c:v>750.35585007525469</c:v>
                </c:pt>
                <c:pt idx="50">
                  <c:v>760.5979266213368</c:v>
                </c:pt>
                <c:pt idx="51">
                  <c:v>770.56052770356985</c:v>
                </c:pt>
                <c:pt idx="52">
                  <c:v>780.24642993577515</c:v>
                </c:pt>
                <c:pt idx="53">
                  <c:v>789.65870238886464</c:v>
                </c:pt>
                <c:pt idx="54">
                  <c:v>798.80068116945131</c:v>
                </c:pt>
                <c:pt idx="55">
                  <c:v>807.67594520920852</c:v>
                </c:pt>
                <c:pt idx="56">
                  <c:v>816.28829322746628</c:v>
                </c:pt>
                <c:pt idx="57">
                  <c:v>824.6417218306849</c:v>
                </c:pt>
                <c:pt idx="58">
                  <c:v>832.7404047133623</c:v>
                </c:pt>
                <c:pt idx="59">
                  <c:v>840.58867292576042</c:v>
                </c:pt>
                <c:pt idx="60">
                  <c:v>848.19099617453912</c:v>
                </c:pt>
                <c:pt idx="61">
                  <c:v>855.55196512298062</c:v>
                </c:pt>
                <c:pt idx="62">
                  <c:v>862.67627465808482</c:v>
                </c:pt>
                <c:pt idx="63">
                  <c:v>869.56870809229872</c:v>
                </c:pt>
                <c:pt idx="64">
                  <c:v>876.23412226813844</c:v>
                </c:pt>
                <c:pt idx="65">
                  <c:v>882.67743353442825</c:v>
                </c:pt>
                <c:pt idx="66">
                  <c:v>888.90360456333531</c:v>
                </c:pt>
                <c:pt idx="67">
                  <c:v>894.91763197781086</c:v>
                </c:pt>
                <c:pt idx="68">
                  <c:v>900.72453475954012</c:v>
                </c:pt>
                <c:pt idx="69">
                  <c:v>906.32934340791189</c:v>
                </c:pt>
                <c:pt idx="70">
                  <c:v>911.73708982103562</c:v>
                </c:pt>
                <c:pt idx="71">
                  <c:v>916.95279787028471</c:v>
                </c:pt>
                <c:pt idx="72">
                  <c:v>921.98147464035003</c:v>
                </c:pt>
                <c:pt idx="73">
                  <c:v>926.82810230730161</c:v>
                </c:pt>
                <c:pt idx="74">
                  <c:v>931.49763062767443</c:v>
                </c:pt>
                <c:pt idx="75">
                  <c:v>935.9949700121449</c:v>
                </c:pt>
                <c:pt idx="76">
                  <c:v>940.32498515790405</c:v>
                </c:pt>
                <c:pt idx="77">
                  <c:v>944.49248921442415</c:v>
                </c:pt>
                <c:pt idx="78">
                  <c:v>948.50223845787377</c:v>
                </c:pt>
                <c:pt idx="79">
                  <c:v>952.35892745005799</c:v>
                </c:pt>
                <c:pt idx="80">
                  <c:v>956.06718465833603</c:v>
                </c:pt>
                <c:pt idx="81">
                  <c:v>959.63156851360736</c:v>
                </c:pt>
                <c:pt idx="82">
                  <c:v>963.05656388407374</c:v>
                </c:pt>
                <c:pt idx="83">
                  <c:v>966.3465789430993</c:v>
                </c:pt>
                <c:pt idx="84">
                  <c:v>969.50594241015278</c:v>
                </c:pt>
                <c:pt idx="85">
                  <c:v>972.53890114442731</c:v>
                </c:pt>
                <c:pt idx="86">
                  <c:v>975.44961807139157</c:v>
                </c:pt>
                <c:pt idx="87">
                  <c:v>978.24217042316036</c:v>
                </c:pt>
                <c:pt idx="88">
                  <c:v>980.92054827421441</c:v>
                </c:pt>
                <c:pt idx="89">
                  <c:v>983.48865335463813</c:v>
                </c:pt>
                <c:pt idx="90">
                  <c:v>985.95029812368432</c:v>
                </c:pt>
                <c:pt idx="91">
                  <c:v>988.30920508709517</c:v>
                </c:pt>
                <c:pt idx="92">
                  <c:v>990.56900634225372</c:v>
                </c:pt>
                <c:pt idx="93">
                  <c:v>992.73324333583594</c:v>
                </c:pt>
                <c:pt idx="94">
                  <c:v>994.80536681927072</c:v>
                </c:pt>
                <c:pt idx="95">
                  <c:v>996.7887369878971</c:v>
                </c:pt>
                <c:pt idx="96">
                  <c:v>998.68662379031684</c:v>
                </c:pt>
                <c:pt idx="97">
                  <c:v>1000.5022073950158</c:v>
                </c:pt>
                <c:pt idx="98">
                  <c:v>1002.2385788019109</c:v>
                </c:pt>
                <c:pt idx="99">
                  <c:v>1003.8987405870258</c:v>
                </c:pt>
                <c:pt idx="100">
                  <c:v>1005.4856077690674</c:v>
                </c:pt>
                <c:pt idx="101">
                  <c:v>1007.0020087871912</c:v>
                </c:pt>
                <c:pt idx="102">
                  <c:v>1008.4506865797935</c:v>
                </c:pt>
                <c:pt idx="103">
                  <c:v>1009.8342997546471</c:v>
                </c:pt>
                <c:pt idx="104">
                  <c:v>1011.1554238412295</c:v>
                </c:pt>
                <c:pt idx="105">
                  <c:v>1012.4165526165433</c:v>
                </c:pt>
                <c:pt idx="106">
                  <c:v>1013.6200994962203</c:v>
                </c:pt>
                <c:pt idx="107">
                  <c:v>1014.7683989831426</c:v>
                </c:pt>
                <c:pt idx="108">
                  <c:v>1015.8637081662589</c:v>
                </c:pt>
                <c:pt idx="109">
                  <c:v>1016.908208262701</c:v>
                </c:pt>
                <c:pt idx="110">
                  <c:v>1017.9040061967064</c:v>
                </c:pt>
                <c:pt idx="111">
                  <c:v>1018.8531362092642</c:v>
                </c:pt>
                <c:pt idx="112">
                  <c:v>1019.7575614927702</c:v>
                </c:pt>
                <c:pt idx="113">
                  <c:v>1020.6191758453488</c:v>
                </c:pt>
                <c:pt idx="114">
                  <c:v>1021.4398053398568</c:v>
                </c:pt>
                <c:pt idx="115">
                  <c:v>1022.2212100029129</c:v>
                </c:pt>
                <c:pt idx="116">
                  <c:v>1022.9650854996295</c:v>
                </c:pt>
                <c:pt idx="117">
                  <c:v>1023.6730648200323</c:v>
                </c:pt>
                <c:pt idx="118">
                  <c:v>1024.3467199634488</c:v>
                </c:pt>
                <c:pt idx="119">
                  <c:v>1024.9875636174322</c:v>
                </c:pt>
                <c:pt idx="120">
                  <c:v>1025.5970508280586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D38-4C13-A3E1-E0E2F48DEC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100"/>
      </c:valAx>
      <c:valAx>
        <c:axId val="6439423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K; push/pull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'Typ3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'Typ3 2x F12'!$C$121:$C$251</c:f>
              <c:numCache>
                <c:formatCode>0.0000</c:formatCode>
                <c:ptCount val="131"/>
                <c:pt idx="0">
                  <c:v>0.61068766570595634</c:v>
                </c:pt>
                <c:pt idx="1">
                  <c:v>0.60030035653709146</c:v>
                </c:pt>
                <c:pt idx="2">
                  <c:v>0.58676559131972528</c:v>
                </c:pt>
                <c:pt idx="3">
                  <c:v>0.57219270415393053</c:v>
                </c:pt>
                <c:pt idx="4">
                  <c:v>0.55722182602686265</c:v>
                </c:pt>
                <c:pt idx="5">
                  <c:v>0.54219068113740776</c:v>
                </c:pt>
                <c:pt idx="6">
                  <c:v>0.52730288884292165</c:v>
                </c:pt>
                <c:pt idx="7">
                  <c:v>0.51268775357083174</c:v>
                </c:pt>
                <c:pt idx="8">
                  <c:v>0.49842851227735646</c:v>
                </c:pt>
                <c:pt idx="9">
                  <c:v>0.48457796347963156</c:v>
                </c:pt>
                <c:pt idx="10">
                  <c:v>0.47116801270271463</c:v>
                </c:pt>
                <c:pt idx="11">
                  <c:v>0.36168754907413464</c:v>
                </c:pt>
                <c:pt idx="12">
                  <c:v>0.28818109739824166</c:v>
                </c:pt>
                <c:pt idx="13">
                  <c:v>0.23757646464452017</c:v>
                </c:pt>
                <c:pt idx="14">
                  <c:v>0.20136083954897846</c:v>
                </c:pt>
                <c:pt idx="15">
                  <c:v>0.17449882720196738</c:v>
                </c:pt>
                <c:pt idx="16">
                  <c:v>0.15395917912659596</c:v>
                </c:pt>
                <c:pt idx="17">
                  <c:v>0.13784911248037762</c:v>
                </c:pt>
                <c:pt idx="18">
                  <c:v>0.12494127851485036</c:v>
                </c:pt>
                <c:pt idx="19">
                  <c:v>0.11441178794214464</c:v>
                </c:pt>
                <c:pt idx="20">
                  <c:v>0.10569034245353368</c:v>
                </c:pt>
                <c:pt idx="21">
                  <c:v>9.8371389966678005E-2</c:v>
                </c:pt>
                <c:pt idx="22">
                  <c:v>9.2159623976785301E-2</c:v>
                </c:pt>
                <c:pt idx="23">
                  <c:v>8.6835483854487652E-2</c:v>
                </c:pt>
                <c:pt idx="24">
                  <c:v>8.22326867081528E-2</c:v>
                </c:pt>
                <c:pt idx="25">
                  <c:v>7.8223216097446258E-2</c:v>
                </c:pt>
                <c:pt idx="26">
                  <c:v>7.4707059640745255E-2</c:v>
                </c:pt>
                <c:pt idx="27">
                  <c:v>7.160504644807357E-2</c:v>
                </c:pt>
                <c:pt idx="28">
                  <c:v>6.885375370919973E-2</c:v>
                </c:pt>
                <c:pt idx="29">
                  <c:v>6.6401822794220272E-2</c:v>
                </c:pt>
                <c:pt idx="30">
                  <c:v>6.4207253434391071E-2</c:v>
                </c:pt>
                <c:pt idx="31">
                  <c:v>6.2235388159350223E-2</c:v>
                </c:pt>
                <c:pt idx="32">
                  <c:v>6.0457391452606223E-2</c:v>
                </c:pt>
                <c:pt idx="33">
                  <c:v>5.8849088547500587E-2</c:v>
                </c:pt>
                <c:pt idx="34">
                  <c:v>5.7390069106722993E-2</c:v>
                </c:pt>
                <c:pt idx="35">
                  <c:v>5.60629883636167E-2</c:v>
                </c:pt>
                <c:pt idx="36">
                  <c:v>5.4853017118933457E-2</c:v>
                </c:pt>
                <c:pt idx="37">
                  <c:v>5.3747405121661096E-2</c:v>
                </c:pt>
                <c:pt idx="38">
                  <c:v>5.2735131652973645E-2</c:v>
                </c:pt>
                <c:pt idx="39">
                  <c:v>5.1806623784246532E-2</c:v>
                </c:pt>
                <c:pt idx="40">
                  <c:v>5.0953527597400058E-2</c:v>
                </c:pt>
                <c:pt idx="41">
                  <c:v>5.0168521181965901E-2</c:v>
                </c:pt>
                <c:pt idx="42">
                  <c:v>4.9445160830217459E-2</c:v>
                </c:pt>
                <c:pt idx="43">
                  <c:v>4.8777753797265441E-2</c:v>
                </c:pt>
                <c:pt idx="44">
                  <c:v>4.816125245786769E-2</c:v>
                </c:pt>
                <c:pt idx="45">
                  <c:v>4.759116580383508E-2</c:v>
                </c:pt>
                <c:pt idx="46">
                  <c:v>4.7063485076922859E-2</c:v>
                </c:pt>
                <c:pt idx="47">
                  <c:v>4.6574620988147242E-2</c:v>
                </c:pt>
                <c:pt idx="48">
                  <c:v>4.6121350483794982E-2</c:v>
                </c:pt>
                <c:pt idx="49">
                  <c:v>4.5700771416457481E-2</c:v>
                </c:pt>
                <c:pt idx="50">
                  <c:v>4.531026379250655E-2</c:v>
                </c:pt>
                <c:pt idx="51">
                  <c:v>4.4947456515162749E-2</c:v>
                </c:pt>
                <c:pt idx="52">
                  <c:v>4.4610198739459012E-2</c:v>
                </c:pt>
                <c:pt idx="53">
                  <c:v>4.4296535113158744E-2</c:v>
                </c:pt>
                <c:pt idx="54">
                  <c:v>4.4004684304581043E-2</c:v>
                </c:pt>
                <c:pt idx="55">
                  <c:v>4.373302032086393E-2</c:v>
                </c:pt>
                <c:pt idx="56">
                  <c:v>4.3480056203513445E-2</c:v>
                </c:pt>
                <c:pt idx="57">
                  <c:v>4.3244429756068958E-2</c:v>
                </c:pt>
                <c:pt idx="58">
                  <c:v>4.3024891014427663E-2</c:v>
                </c:pt>
                <c:pt idx="59">
                  <c:v>4.2820291216218005E-2</c:v>
                </c:pt>
                <c:pt idx="60">
                  <c:v>4.2629573063494901E-2</c:v>
                </c:pt>
                <c:pt idx="61">
                  <c:v>4.245176210444826E-2</c:v>
                </c:pt>
                <c:pt idx="62">
                  <c:v>4.2285959085974392E-2</c:v>
                </c:pt>
                <c:pt idx="63">
                  <c:v>4.213133315081171E-2</c:v>
                </c:pt>
                <c:pt idx="64">
                  <c:v>4.1987115771261435E-2</c:v>
                </c:pt>
                <c:pt idx="65">
                  <c:v>4.1852595326920213E-2</c:v>
                </c:pt>
                <c:pt idx="66">
                  <c:v>4.1727112246849496E-2</c:v>
                </c:pt>
                <c:pt idx="67">
                  <c:v>4.1610054647605303E-2</c:v>
                </c:pt>
                <c:pt idx="68">
                  <c:v>4.1500854407885944E-2</c:v>
                </c:pt>
                <c:pt idx="69">
                  <c:v>4.1398983628498261E-2</c:v>
                </c:pt>
                <c:pt idx="70">
                  <c:v>4.1303951433120475E-2</c:v>
                </c:pt>
                <c:pt idx="71">
                  <c:v>4.1215301071137099E-2</c:v>
                </c:pt>
                <c:pt idx="72">
                  <c:v>4.1132607288792596E-2</c:v>
                </c:pt>
                <c:pt idx="73">
                  <c:v>4.10554739391834E-2</c:v>
                </c:pt>
                <c:pt idx="74">
                  <c:v>4.0983531805288471E-2</c:v>
                </c:pt>
                <c:pt idx="75">
                  <c:v>4.0916436613415701E-2</c:v>
                </c:pt>
                <c:pt idx="76">
                  <c:v>4.085386721719042E-2</c:v>
                </c:pt>
                <c:pt idx="77">
                  <c:v>4.0795523934593556E-2</c:v>
                </c:pt>
                <c:pt idx="78">
                  <c:v>4.0741127022626319E-2</c:v>
                </c:pt>
                <c:pt idx="79">
                  <c:v>4.069041527597686E-2</c:v>
                </c:pt>
                <c:pt idx="80">
                  <c:v>4.0643144737632926E-2</c:v>
                </c:pt>
                <c:pt idx="81">
                  <c:v>4.0599087510752772E-2</c:v>
                </c:pt>
                <c:pt idx="82">
                  <c:v>4.055803066230311E-2</c:v>
                </c:pt>
                <c:pt idx="83">
                  <c:v>4.0519775210020766E-2</c:v>
                </c:pt>
                <c:pt idx="84">
                  <c:v>4.0484135185173145E-2</c:v>
                </c:pt>
                <c:pt idx="85">
                  <c:v>4.0450936764399724E-2</c:v>
                </c:pt>
                <c:pt idx="86">
                  <c:v>4.0420017464626146E-2</c:v>
                </c:pt>
                <c:pt idx="87">
                  <c:v>4.0391225395667529E-2</c:v>
                </c:pt>
                <c:pt idx="88">
                  <c:v>4.0364418565688939E-2</c:v>
                </c:pt>
                <c:pt idx="89">
                  <c:v>4.0339464235177445E-2</c:v>
                </c:pt>
                <c:pt idx="90">
                  <c:v>4.0316238315510962E-2</c:v>
                </c:pt>
                <c:pt idx="91">
                  <c:v>4.0294624808590258E-2</c:v>
                </c:pt>
                <c:pt idx="92">
                  <c:v>4.0274515284338654E-2</c:v>
                </c:pt>
                <c:pt idx="93">
                  <c:v>4.0255808393174254E-2</c:v>
                </c:pt>
                <c:pt idx="94">
                  <c:v>4.0238409410826875E-2</c:v>
                </c:pt>
                <c:pt idx="95">
                  <c:v>4.0222229813109515E-2</c:v>
                </c:pt>
                <c:pt idx="96">
                  <c:v>4.0207186878466687E-2</c:v>
                </c:pt>
                <c:pt idx="97">
                  <c:v>4.0193203316311807E-2</c:v>
                </c:pt>
                <c:pt idx="98">
                  <c:v>4.0180206919335215E-2</c:v>
                </c:pt>
                <c:pt idx="99">
                  <c:v>4.0168130238117127E-2</c:v>
                </c:pt>
                <c:pt idx="100">
                  <c:v>4.0156910276516182E-2</c:v>
                </c:pt>
                <c:pt idx="101">
                  <c:v>4.0146488206427494E-2</c:v>
                </c:pt>
                <c:pt idx="102">
                  <c:v>4.0136809100614887E-2</c:v>
                </c:pt>
                <c:pt idx="103">
                  <c:v>4.0127821682422196E-2</c:v>
                </c:pt>
                <c:pt idx="104">
                  <c:v>4.0119478091259056E-2</c:v>
                </c:pt>
                <c:pt idx="105">
                  <c:v>4.0111733662838912E-2</c:v>
                </c:pt>
                <c:pt idx="106">
                  <c:v>4.0104546723221314E-2</c:v>
                </c:pt>
                <c:pt idx="107">
                  <c:v>4.0097878395778844E-2</c:v>
                </c:pt>
                <c:pt idx="108">
                  <c:v>4.0091692420270733E-2</c:v>
                </c:pt>
                <c:pt idx="109">
                  <c:v>4.0085954983261861E-2</c:v>
                </c:pt>
                <c:pt idx="110">
                  <c:v>4.0080634559177944E-2</c:v>
                </c:pt>
                <c:pt idx="111">
                  <c:v>4.0075701761334924E-2</c:v>
                </c:pt>
                <c:pt idx="112">
                  <c:v>4.0071129202324682E-2</c:v>
                </c:pt>
                <c:pt idx="113">
                  <c:v>4.0066891363179286E-2</c:v>
                </c:pt>
                <c:pt idx="114">
                  <c:v>4.0062964470773406E-2</c:v>
                </c:pt>
                <c:pt idx="115">
                  <c:v>4.0059326382958678E-2</c:v>
                </c:pt>
                <c:pt idx="116">
                  <c:v>4.005595648095598E-2</c:v>
                </c:pt>
                <c:pt idx="117">
                  <c:v>4.0052835568560888E-2</c:v>
                </c:pt>
                <c:pt idx="118">
                  <c:v>4.0049945777745392E-2</c:v>
                </c:pt>
                <c:pt idx="119">
                  <c:v>4.004727048026422E-2</c:v>
                </c:pt>
                <c:pt idx="120">
                  <c:v>4.0044794204898211E-2</c:v>
                </c:pt>
                <c:pt idx="121">
                  <c:v>4.0042502559989458E-2</c:v>
                </c:pt>
                <c:pt idx="122">
                  <c:v>4.0040382160943591E-2</c:v>
                </c:pt>
                <c:pt idx="123">
                  <c:v>4.0038420562394268E-2</c:v>
                </c:pt>
                <c:pt idx="124">
                  <c:v>4.0036606194743037E-2</c:v>
                </c:pt>
                <c:pt idx="125">
                  <c:v>4.0034928304804984E-2</c:v>
                </c:pt>
                <c:pt idx="126">
                  <c:v>4.0033376900306498E-2</c:v>
                </c:pt>
                <c:pt idx="127">
                  <c:v>4.0031942697996745E-2</c:v>
                </c:pt>
                <c:pt idx="128">
                  <c:v>4.0030617075148406E-2</c:v>
                </c:pt>
                <c:pt idx="129">
                  <c:v>4.0029392024236853E-2</c:v>
                </c:pt>
                <c:pt idx="130">
                  <c:v>4.0028260110599206E-2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806-4EEA-A76E-5755B5C75C11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'Typ3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2x F12'!$F$126:$F$251</c:f>
              <c:numCache>
                <c:formatCode>0.0000</c:formatCode>
                <c:ptCount val="126"/>
                <c:pt idx="0">
                  <c:v>0.46404990343802965</c:v>
                </c:pt>
                <c:pt idx="1">
                  <c:v>0.45934445171186727</c:v>
                </c:pt>
                <c:pt idx="2">
                  <c:v>0.45275822331017679</c:v>
                </c:pt>
                <c:pt idx="3">
                  <c:v>0.44536313691640028</c:v>
                </c:pt>
                <c:pt idx="4">
                  <c:v>0.43750350520286446</c:v>
                </c:pt>
                <c:pt idx="5">
                  <c:v>0.42937273865873438</c:v>
                </c:pt>
                <c:pt idx="6">
                  <c:v>0.34931395006510879</c:v>
                </c:pt>
                <c:pt idx="7">
                  <c:v>0.28525915541361813</c:v>
                </c:pt>
                <c:pt idx="8">
                  <c:v>0.23737803838038674</c:v>
                </c:pt>
                <c:pt idx="9">
                  <c:v>0.2015059087913014</c:v>
                </c:pt>
                <c:pt idx="10">
                  <c:v>0.17415547320547456</c:v>
                </c:pt>
                <c:pt idx="11">
                  <c:v>0.15287441914779945</c:v>
                </c:pt>
                <c:pt idx="12">
                  <c:v>0.13599020839290238</c:v>
                </c:pt>
                <c:pt idx="13">
                  <c:v>0.12235614093567818</c:v>
                </c:pt>
                <c:pt idx="14">
                  <c:v>0.11117309225235102</c:v>
                </c:pt>
                <c:pt idx="15">
                  <c:v>0.10187322620360448</c:v>
                </c:pt>
                <c:pt idx="16">
                  <c:v>9.404506452990169E-2</c:v>
                </c:pt>
                <c:pt idx="17">
                  <c:v>8.7384820761584589E-2</c:v>
                </c:pt>
                <c:pt idx="18">
                  <c:v>8.1664302961279495E-2</c:v>
                </c:pt>
                <c:pt idx="19">
                  <c:v>7.6709362269403489E-2</c:v>
                </c:pt>
                <c:pt idx="20">
                  <c:v>7.238515508747935E-2</c:v>
                </c:pt>
                <c:pt idx="21">
                  <c:v>6.8585883858887739E-2</c:v>
                </c:pt>
                <c:pt idx="22">
                  <c:v>6.5227533952580782E-2</c:v>
                </c:pt>
                <c:pt idx="23">
                  <c:v>6.2242649723585647E-2</c:v>
                </c:pt>
                <c:pt idx="24">
                  <c:v>5.9576521500810616E-2</c:v>
                </c:pt>
                <c:pt idx="25">
                  <c:v>5.7184364106579413E-2</c:v>
                </c:pt>
                <c:pt idx="26">
                  <c:v>5.5029202414350727E-2</c:v>
                </c:pt>
                <c:pt idx="27">
                  <c:v>5.3080268001828239E-2</c:v>
                </c:pt>
                <c:pt idx="28">
                  <c:v>5.1311769993435653E-2</c:v>
                </c:pt>
                <c:pt idx="29">
                  <c:v>4.9701943134825941E-2</c:v>
                </c:pt>
                <c:pt idx="30">
                  <c:v>4.8232303557843116E-2</c:v>
                </c:pt>
                <c:pt idx="31">
                  <c:v>4.6887061761173118E-2</c:v>
                </c:pt>
                <c:pt idx="32">
                  <c:v>4.5652655759836215E-2</c:v>
                </c:pt>
                <c:pt idx="33">
                  <c:v>4.4517376925907071E-2</c:v>
                </c:pt>
                <c:pt idx="34">
                  <c:v>4.3471067938679352E-2</c:v>
                </c:pt>
                <c:pt idx="35">
                  <c:v>4.2504877284285696E-2</c:v>
                </c:pt>
                <c:pt idx="36">
                  <c:v>4.161105843825838E-2</c:v>
                </c:pt>
                <c:pt idx="37">
                  <c:v>4.078280460654235E-2</c:v>
                </c:pt>
                <c:pt idx="38">
                  <c:v>4.0014111954220721E-2</c:v>
                </c:pt>
                <c:pt idx="39">
                  <c:v>3.9299665802349594E-2</c:v>
                </c:pt>
                <c:pt idx="40">
                  <c:v>3.8634745454135248E-2</c:v>
                </c:pt>
                <c:pt idx="41">
                  <c:v>3.8015144217389281E-2</c:v>
                </c:pt>
                <c:pt idx="42">
                  <c:v>3.7437101889827969E-2</c:v>
                </c:pt>
                <c:pt idx="43">
                  <c:v>3.6897247517896165E-2</c:v>
                </c:pt>
                <c:pt idx="44">
                  <c:v>3.6392550665686141E-2</c:v>
                </c:pt>
                <c:pt idx="45">
                  <c:v>3.5920279765921485E-2</c:v>
                </c:pt>
                <c:pt idx="46">
                  <c:v>3.5477966390656472E-2</c:v>
                </c:pt>
                <c:pt idx="47">
                  <c:v>3.5063374490966338E-2</c:v>
                </c:pt>
                <c:pt idx="48">
                  <c:v>3.4674473824368834E-2</c:v>
                </c:pt>
                <c:pt idx="49">
                  <c:v>3.4309416925112524E-2</c:v>
                </c:pt>
                <c:pt idx="50">
                  <c:v>3.3966519082777272E-2</c:v>
                </c:pt>
                <c:pt idx="51">
                  <c:v>3.3644240884263973E-2</c:v>
                </c:pt>
                <c:pt idx="52">
                  <c:v>3.3341172947402589E-2</c:v>
                </c:pt>
                <c:pt idx="53">
                  <c:v>3.3056022534366541E-2</c:v>
                </c:pt>
                <c:pt idx="54">
                  <c:v>3.2787601782428705E-2</c:v>
                </c:pt>
                <c:pt idx="55">
                  <c:v>3.2534817330366742E-2</c:v>
                </c:pt>
                <c:pt idx="56">
                  <c:v>3.2296661152642687E-2</c:v>
                </c:pt>
                <c:pt idx="57">
                  <c:v>3.2072202441631191E-2</c:v>
                </c:pt>
                <c:pt idx="58">
                  <c:v>3.1860580401684477E-2</c:v>
                </c:pt>
                <c:pt idx="59">
                  <c:v>3.1660997838532066E-2</c:v>
                </c:pt>
                <c:pt idx="60">
                  <c:v>3.1472715444085753E-2</c:v>
                </c:pt>
                <c:pt idx="61">
                  <c:v>3.1295046690700622E-2</c:v>
                </c:pt>
                <c:pt idx="62">
                  <c:v>3.1127353260772497E-2</c:v>
                </c:pt>
                <c:pt idx="63">
                  <c:v>3.0969040947589229E-2</c:v>
                </c:pt>
                <c:pt idx="64">
                  <c:v>3.0819555971896357E-2</c:v>
                </c:pt>
                <c:pt idx="65">
                  <c:v>3.0678381665926711E-2</c:v>
                </c:pt>
                <c:pt idx="66">
                  <c:v>3.0545035482880831E-2</c:v>
                </c:pt>
                <c:pt idx="67">
                  <c:v>3.0419066295194579E-2</c:v>
                </c:pt>
                <c:pt idx="68">
                  <c:v>3.0300051949531701E-2</c:v>
                </c:pt>
                <c:pt idx="69">
                  <c:v>3.0187597050404361E-2</c:v>
                </c:pt>
                <c:pt idx="70">
                  <c:v>3.0081330947751349E-2</c:v>
                </c:pt>
                <c:pt idx="71">
                  <c:v>2.9980905906770963E-2</c:v>
                </c:pt>
                <c:pt idx="72">
                  <c:v>2.988599544088039E-2</c:v>
                </c:pt>
                <c:pt idx="73">
                  <c:v>2.9796292790913424E-2</c:v>
                </c:pt>
                <c:pt idx="74">
                  <c:v>2.9711509535619476E-2</c:v>
                </c:pt>
                <c:pt idx="75">
                  <c:v>2.9631374320231618E-2</c:v>
                </c:pt>
                <c:pt idx="76">
                  <c:v>2.9555631691361845E-2</c:v>
                </c:pt>
                <c:pt idx="77">
                  <c:v>2.9484041027789062E-2</c:v>
                </c:pt>
                <c:pt idx="78">
                  <c:v>2.9416375557852474E-2</c:v>
                </c:pt>
                <c:pt idx="79">
                  <c:v>2.9352421455172469E-2</c:v>
                </c:pt>
                <c:pt idx="80">
                  <c:v>2.9291977005310409E-2</c:v>
                </c:pt>
                <c:pt idx="81">
                  <c:v>2.9234851836763571E-2</c:v>
                </c:pt>
                <c:pt idx="82">
                  <c:v>2.9180866210384862E-2</c:v>
                </c:pt>
                <c:pt idx="83">
                  <c:v>2.9129850361931327E-2</c:v>
                </c:pt>
                <c:pt idx="84">
                  <c:v>2.9081643892989308E-2</c:v>
                </c:pt>
                <c:pt idx="85">
                  <c:v>2.9036095206007764E-2</c:v>
                </c:pt>
                <c:pt idx="86">
                  <c:v>2.8993060979600298E-2</c:v>
                </c:pt>
                <c:pt idx="87">
                  <c:v>2.8952405680658929E-2</c:v>
                </c:pt>
                <c:pt idx="88">
                  <c:v>2.8914001110163411E-2</c:v>
                </c:pt>
                <c:pt idx="89">
                  <c:v>2.8877725979873353E-2</c:v>
                </c:pt>
                <c:pt idx="90">
                  <c:v>2.8843465517362488E-2</c:v>
                </c:pt>
                <c:pt idx="91">
                  <c:v>2.8811111097096647E-2</c:v>
                </c:pt>
                <c:pt idx="92">
                  <c:v>2.8780559895474539E-2</c:v>
                </c:pt>
                <c:pt idx="93">
                  <c:v>2.8751714567945206E-2</c:v>
                </c:pt>
                <c:pt idx="94">
                  <c:v>2.872448294649035E-2</c:v>
                </c:pt>
                <c:pt idx="95">
                  <c:v>2.8698777755916907E-2</c:v>
                </c:pt>
                <c:pt idx="96">
                  <c:v>2.867451634754575E-2</c:v>
                </c:pt>
                <c:pt idx="97">
                  <c:v>2.8651620449009447E-2</c:v>
                </c:pt>
                <c:pt idx="98">
                  <c:v>2.8630015928985723E-2</c:v>
                </c:pt>
                <c:pt idx="99">
                  <c:v>2.8609632575796327E-2</c:v>
                </c:pt>
                <c:pt idx="100">
                  <c:v>2.8590403888893459E-2</c:v>
                </c:pt>
                <c:pt idx="101">
                  <c:v>2.8572266882339582E-2</c:v>
                </c:pt>
                <c:pt idx="102">
                  <c:v>2.8555161899461962E-2</c:v>
                </c:pt>
                <c:pt idx="103">
                  <c:v>2.8539032437931496E-2</c:v>
                </c:pt>
                <c:pt idx="104">
                  <c:v>2.8523824984577038E-2</c:v>
                </c:pt>
                <c:pt idx="105">
                  <c:v>2.85094888593025E-2</c:v>
                </c:pt>
                <c:pt idx="106">
                  <c:v>2.8495976067524395E-2</c:v>
                </c:pt>
                <c:pt idx="107">
                  <c:v>2.8483241160593527E-2</c:v>
                </c:pt>
                <c:pt idx="108">
                  <c:v>2.8471241103706173E-2</c:v>
                </c:pt>
                <c:pt idx="109">
                  <c:v>2.8459935150847791E-2</c:v>
                </c:pt>
                <c:pt idx="110">
                  <c:v>2.8449284726346922E-2</c:v>
                </c:pt>
                <c:pt idx="111">
                  <c:v>2.8439253312647909E-2</c:v>
                </c:pt>
                <c:pt idx="112">
                  <c:v>2.8429806343939875E-2</c:v>
                </c:pt>
                <c:pt idx="113">
                  <c:v>2.8420911105305122E-2</c:v>
                </c:pt>
                <c:pt idx="114">
                  <c:v>2.8412536637073816E-2</c:v>
                </c:pt>
                <c:pt idx="115">
                  <c:v>2.8404653644093732E-2</c:v>
                </c:pt>
                <c:pt idx="116">
                  <c:v>2.8397234409643212E-2</c:v>
                </c:pt>
                <c:pt idx="117">
                  <c:v>2.8390252713733959E-2</c:v>
                </c:pt>
                <c:pt idx="118">
                  <c:v>2.8383683755566613E-2</c:v>
                </c:pt>
                <c:pt idx="119">
                  <c:v>2.8377504079917543E-2</c:v>
                </c:pt>
                <c:pt idx="120">
                  <c:v>2.8371691507249081E-2</c:v>
                </c:pt>
                <c:pt idx="121">
                  <c:v>2.8366225067348334E-2</c:v>
                </c:pt>
                <c:pt idx="122">
                  <c:v>2.8361084936311703E-2</c:v>
                </c:pt>
                <c:pt idx="123">
                  <c:v>2.8356252376703025E-2</c:v>
                </c:pt>
                <c:pt idx="124">
                  <c:v>2.835170968072339E-2</c:v>
                </c:pt>
                <c:pt idx="125">
                  <c:v>2.8347440116240141E-2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806-4EEA-A76E-5755B5C75C11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2x F12'!$I$128:$I$251</c:f>
              <c:numCache>
                <c:formatCode>0.0000</c:formatCode>
                <c:ptCount val="124"/>
                <c:pt idx="0">
                  <c:v>0.40217177258160575</c:v>
                </c:pt>
                <c:pt idx="1">
                  <c:v>0.39914599146967233</c:v>
                </c:pt>
                <c:pt idx="2">
                  <c:v>0.39473921307382531</c:v>
                </c:pt>
                <c:pt idx="3">
                  <c:v>0.38968125573404788</c:v>
                </c:pt>
                <c:pt idx="4">
                  <c:v>0.33004111014646348</c:v>
                </c:pt>
                <c:pt idx="5">
                  <c:v>0.27568334874028211</c:v>
                </c:pt>
                <c:pt idx="6">
                  <c:v>0.23237038415176986</c:v>
                </c:pt>
                <c:pt idx="7">
                  <c:v>0.19863499492244685</c:v>
                </c:pt>
                <c:pt idx="8">
                  <c:v>0.17225282079253265</c:v>
                </c:pt>
                <c:pt idx="9">
                  <c:v>0.15136687533108115</c:v>
                </c:pt>
                <c:pt idx="10">
                  <c:v>0.13459285238289379</c:v>
                </c:pt>
                <c:pt idx="11">
                  <c:v>0.12092771979897947</c:v>
                </c:pt>
                <c:pt idx="12">
                  <c:v>0.10964573256869045</c:v>
                </c:pt>
                <c:pt idx="13">
                  <c:v>0.10021714543937309</c:v>
                </c:pt>
                <c:pt idx="14">
                  <c:v>9.2250348156469236E-2</c:v>
                </c:pt>
                <c:pt idx="15">
                  <c:v>8.5451796983368272E-2</c:v>
                </c:pt>
                <c:pt idx="16">
                  <c:v>7.9598377184567928E-2</c:v>
                </c:pt>
                <c:pt idx="17">
                  <c:v>7.4518223229484537E-2</c:v>
                </c:pt>
                <c:pt idx="18">
                  <c:v>7.0077267879118374E-2</c:v>
                </c:pt>
                <c:pt idx="19">
                  <c:v>6.6169691795915073E-2</c:v>
                </c:pt>
                <c:pt idx="20">
                  <c:v>6.2711054415516873E-2</c:v>
                </c:pt>
                <c:pt idx="21">
                  <c:v>5.9633289415412273E-2</c:v>
                </c:pt>
                <c:pt idx="22">
                  <c:v>5.6881012948148083E-2</c:v>
                </c:pt>
                <c:pt idx="23">
                  <c:v>5.4408767683311987E-2</c:v>
                </c:pt>
                <c:pt idx="24">
                  <c:v>5.2178942117218095E-2</c:v>
                </c:pt>
                <c:pt idx="25">
                  <c:v>5.0160182902036166E-2</c:v>
                </c:pt>
                <c:pt idx="26">
                  <c:v>4.8326171193080004E-2</c:v>
                </c:pt>
                <c:pt idx="27">
                  <c:v>4.6654670645781868E-2</c:v>
                </c:pt>
                <c:pt idx="28">
                  <c:v>4.5126780187562006E-2</c:v>
                </c:pt>
                <c:pt idx="29">
                  <c:v>4.3726342632005921E-2</c:v>
                </c:pt>
                <c:pt idx="30">
                  <c:v>4.2439472968436524E-2</c:v>
                </c:pt>
                <c:pt idx="31">
                  <c:v>4.1254179338074841E-2</c:v>
                </c:pt>
                <c:pt idx="32">
                  <c:v>4.0160056373115309E-2</c:v>
                </c:pt>
                <c:pt idx="33">
                  <c:v>3.9148035461713991E-2</c:v>
                </c:pt>
                <c:pt idx="34">
                  <c:v>3.8210180117400468E-2</c:v>
                </c:pt>
                <c:pt idx="35">
                  <c:v>3.7339517329727248E-2</c:v>
                </c:pt>
                <c:pt idx="36">
                  <c:v>3.6529897803415777E-2</c:v>
                </c:pt>
                <c:pt idx="37">
                  <c:v>3.5775879533189246E-2</c:v>
                </c:pt>
                <c:pt idx="38">
                  <c:v>3.5072630338148926E-2</c:v>
                </c:pt>
                <c:pt idx="39">
                  <c:v>3.4415845885064522E-2</c:v>
                </c:pt>
                <c:pt idx="40">
                  <c:v>3.3801680431528591E-2</c:v>
                </c:pt>
                <c:pt idx="41">
                  <c:v>3.3226688067026382E-2</c:v>
                </c:pt>
                <c:pt idx="42">
                  <c:v>3.2687772659239112E-2</c:v>
                </c:pt>
                <c:pt idx="43">
                  <c:v>3.218214505170168E-2</c:v>
                </c:pt>
                <c:pt idx="44">
                  <c:v>3.1707286327842824E-2</c:v>
                </c:pt>
                <c:pt idx="45">
                  <c:v>3.218214505170168E-2</c:v>
                </c:pt>
                <c:pt idx="46">
                  <c:v>3.0840965522246112E-2</c:v>
                </c:pt>
                <c:pt idx="47">
                  <c:v>3.0445552876127119E-2</c:v>
                </c:pt>
                <c:pt idx="48">
                  <c:v>3.0072963667693107E-2</c:v>
                </c:pt>
                <c:pt idx="49">
                  <c:v>2.9721632294433604E-2</c:v>
                </c:pt>
                <c:pt idx="50">
                  <c:v>2.939012639234035E-2</c:v>
                </c:pt>
                <c:pt idx="51">
                  <c:v>2.9077133046120675E-2</c:v>
                </c:pt>
                <c:pt idx="52">
                  <c:v>2.8781446664189154E-2</c:v>
                </c:pt>
                <c:pt idx="53">
                  <c:v>2.8501958290783044E-2</c:v>
                </c:pt>
                <c:pt idx="54">
                  <c:v>2.8237646162186748E-2</c:v>
                </c:pt>
                <c:pt idx="55">
                  <c:v>2.7987567342903877E-2</c:v>
                </c:pt>
                <c:pt idx="56">
                  <c:v>2.775085030173189E-2</c:v>
                </c:pt>
                <c:pt idx="57">
                  <c:v>2.7526688307918278E-2</c:v>
                </c:pt>
                <c:pt idx="58">
                  <c:v>2.7314333544590823E-2</c:v>
                </c:pt>
                <c:pt idx="59">
                  <c:v>2.7113091851013068E-2</c:v>
                </c:pt>
                <c:pt idx="60">
                  <c:v>2.6922318017368049E-2</c:v>
                </c:pt>
                <c:pt idx="61">
                  <c:v>2.6741411566089255E-2</c:v>
                </c:pt>
                <c:pt idx="62">
                  <c:v>2.6569812962538759E-2</c:v>
                </c:pt>
                <c:pt idx="63">
                  <c:v>2.640700020532652E-2</c:v>
                </c:pt>
                <c:pt idx="64">
                  <c:v>2.6252485752979109E-2</c:v>
                </c:pt>
                <c:pt idx="65">
                  <c:v>2.6105813749167501E-2</c:v>
                </c:pt>
                <c:pt idx="66">
                  <c:v>2.5966557513436152E-2</c:v>
                </c:pt>
                <c:pt idx="67">
                  <c:v>2.5834317268454962E-2</c:v>
                </c:pt>
                <c:pt idx="68">
                  <c:v>2.5708718078339795E-2</c:v>
                </c:pt>
                <c:pt idx="69">
                  <c:v>2.5589407975640625E-2</c:v>
                </c:pt>
                <c:pt idx="70">
                  <c:v>2.547605625724526E-2</c:v>
                </c:pt>
                <c:pt idx="71">
                  <c:v>2.5368351931750077E-2</c:v>
                </c:pt>
                <c:pt idx="72">
                  <c:v>2.5266002302858134E-2</c:v>
                </c:pt>
                <c:pt idx="73">
                  <c:v>2.5168731675117902E-2</c:v>
                </c:pt>
                <c:pt idx="74">
                  <c:v>2.5076280169850203E-2</c:v>
                </c:pt>
                <c:pt idx="75">
                  <c:v>2.498840264045582E-2</c:v>
                </c:pt>
                <c:pt idx="76">
                  <c:v>2.4904867677477353E-2</c:v>
                </c:pt>
                <c:pt idx="77">
                  <c:v>2.4825456694827809E-2</c:v>
                </c:pt>
                <c:pt idx="78">
                  <c:v>2.4749963089514319E-2</c:v>
                </c:pt>
                <c:pt idx="79">
                  <c:v>2.4678191467993642E-2</c:v>
                </c:pt>
                <c:pt idx="80">
                  <c:v>2.4609956933010779E-2</c:v>
                </c:pt>
                <c:pt idx="81">
                  <c:v>2.454508442540539E-2</c:v>
                </c:pt>
                <c:pt idx="82">
                  <c:v>2.4483408115931891E-2</c:v>
                </c:pt>
                <c:pt idx="83">
                  <c:v>2.4424770842638079E-2</c:v>
                </c:pt>
                <c:pt idx="84">
                  <c:v>2.4369023589790869E-2</c:v>
                </c:pt>
                <c:pt idx="85">
                  <c:v>2.4316025004733111E-2</c:v>
                </c:pt>
                <c:pt idx="86">
                  <c:v>2.4265640949407901E-2</c:v>
                </c:pt>
                <c:pt idx="87">
                  <c:v>2.4217744083602444E-2</c:v>
                </c:pt>
                <c:pt idx="88">
                  <c:v>2.4172213477244457E-2</c:v>
                </c:pt>
                <c:pt idx="89">
                  <c:v>2.4128934249337406E-2</c:v>
                </c:pt>
                <c:pt idx="90">
                  <c:v>2.4087797231346481E-2</c:v>
                </c:pt>
                <c:pt idx="91">
                  <c:v>2.4048698653050656E-2</c:v>
                </c:pt>
                <c:pt idx="92">
                  <c:v>2.4011539849058759E-2</c:v>
                </c:pt>
                <c:pt idx="93">
                  <c:v>2.3976226984351572E-2</c:v>
                </c:pt>
                <c:pt idx="94">
                  <c:v>2.3942670797360073E-2</c:v>
                </c:pt>
                <c:pt idx="95">
                  <c:v>2.3910786359223141E-2</c:v>
                </c:pt>
                <c:pt idx="96">
                  <c:v>2.3880492847988537E-2</c:v>
                </c:pt>
                <c:pt idx="97">
                  <c:v>2.3851713336629537E-2</c:v>
                </c:pt>
                <c:pt idx="98">
                  <c:v>2.3824374593847928E-2</c:v>
                </c:pt>
                <c:pt idx="99">
                  <c:v>2.3798406896722996E-2</c:v>
                </c:pt>
                <c:pt idx="100">
                  <c:v>2.3773743854346645E-2</c:v>
                </c:pt>
                <c:pt idx="101">
                  <c:v>2.3750322241657715E-2</c:v>
                </c:pt>
                <c:pt idx="102">
                  <c:v>2.3728081842754867E-2</c:v>
                </c:pt>
                <c:pt idx="103">
                  <c:v>2.3706965303027298E-2</c:v>
                </c:pt>
                <c:pt idx="104">
                  <c:v>2.3686917989497333E-2</c:v>
                </c:pt>
                <c:pt idx="105">
                  <c:v>2.3667887858818366E-2</c:v>
                </c:pt>
                <c:pt idx="106">
                  <c:v>2.364982533241676E-2</c:v>
                </c:pt>
                <c:pt idx="107">
                  <c:v>2.3632683178307443E-2</c:v>
                </c:pt>
                <c:pt idx="108">
                  <c:v>2.3616416399150277E-2</c:v>
                </c:pt>
                <c:pt idx="109">
                  <c:v>2.3600982126148275E-2</c:v>
                </c:pt>
                <c:pt idx="110">
                  <c:v>2.3586339518419982E-2</c:v>
                </c:pt>
                <c:pt idx="111">
                  <c:v>2.3572449667506351E-2</c:v>
                </c:pt>
                <c:pt idx="112">
                  <c:v>2.3559275506698785E-2</c:v>
                </c:pt>
                <c:pt idx="113">
                  <c:v>2.3546781724898082E-2</c:v>
                </c:pt>
                <c:pt idx="114">
                  <c:v>2.353493468473605E-2</c:v>
                </c:pt>
                <c:pt idx="115">
                  <c:v>2.3523702344711107E-2</c:v>
                </c:pt>
                <c:pt idx="116">
                  <c:v>2.3513054185107209E-2</c:v>
                </c:pt>
                <c:pt idx="117">
                  <c:v>2.3502961137482032E-2</c:v>
                </c:pt>
                <c:pt idx="118">
                  <c:v>2.3493395517525516E-2</c:v>
                </c:pt>
                <c:pt idx="119">
                  <c:v>2.3484330961103642E-2</c:v>
                </c:pt>
                <c:pt idx="120">
                  <c:v>2.3475742363315136E-2</c:v>
                </c:pt>
                <c:pt idx="121">
                  <c:v>2.3467605820400368E-2</c:v>
                </c:pt>
                <c:pt idx="122">
                  <c:v>2.3459898574352604E-2</c:v>
                </c:pt>
                <c:pt idx="123">
                  <c:v>2.3452598960091359E-2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806-4EEA-A76E-5755B5C75C11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'Typ3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2x F12'!$L$131:$L$250</c:f>
              <c:numCache>
                <c:formatCode>0.0000</c:formatCode>
                <c:ptCount val="120"/>
                <c:pt idx="0">
                  <c:v>0.37392875912547441</c:v>
                </c:pt>
                <c:pt idx="1">
                  <c:v>0.32887487821026612</c:v>
                </c:pt>
                <c:pt idx="2">
                  <c:v>0.27854369567412163</c:v>
                </c:pt>
                <c:pt idx="3">
                  <c:v>0.23619749669115983</c:v>
                </c:pt>
                <c:pt idx="4">
                  <c:v>0.20231816817172601</c:v>
                </c:pt>
                <c:pt idx="5">
                  <c:v>0.175424927614968</c:v>
                </c:pt>
                <c:pt idx="6">
                  <c:v>0.15394787413494496</c:v>
                </c:pt>
                <c:pt idx="7">
                  <c:v>0.13660940537349373</c:v>
                </c:pt>
                <c:pt idx="8">
                  <c:v>0.12244106634120977</c:v>
                </c:pt>
                <c:pt idx="9">
                  <c:v>0.11072315960453599</c:v>
                </c:pt>
                <c:pt idx="10">
                  <c:v>0.10092132761625448</c:v>
                </c:pt>
                <c:pt idx="11">
                  <c:v>9.2636037487840606E-2</c:v>
                </c:pt>
                <c:pt idx="12">
                  <c:v>8.5565466396747003E-2</c:v>
                </c:pt>
                <c:pt idx="13">
                  <c:v>7.9478960593989484E-2</c:v>
                </c:pt>
                <c:pt idx="14">
                  <c:v>7.4198172012454683E-2</c:v>
                </c:pt>
                <c:pt idx="15">
                  <c:v>6.9583608007235079E-2</c:v>
                </c:pt>
                <c:pt idx="16">
                  <c:v>6.5524966724056721E-2</c:v>
                </c:pt>
                <c:pt idx="17">
                  <c:v>6.1934124326833338E-2</c:v>
                </c:pt>
                <c:pt idx="18">
                  <c:v>5.8739991957355263E-2</c:v>
                </c:pt>
                <c:pt idx="19">
                  <c:v>5.5884702727236377E-2</c:v>
                </c:pt>
                <c:pt idx="20">
                  <c:v>5.3320754321830061E-2</c:v>
                </c:pt>
                <c:pt idx="21">
                  <c:v>5.100884537414889E-2</c:v>
                </c:pt>
                <c:pt idx="22">
                  <c:v>4.8916220783043883E-2</c:v>
                </c:pt>
                <c:pt idx="23">
                  <c:v>4.7015394216759203E-2</c:v>
                </c:pt>
                <c:pt idx="24">
                  <c:v>4.5283152925516768E-2</c:v>
                </c:pt>
                <c:pt idx="25">
                  <c:v>4.3699775862185868E-2</c:v>
                </c:pt>
                <c:pt idx="26">
                  <c:v>4.2248414439180551E-2</c:v>
                </c:pt>
                <c:pt idx="27">
                  <c:v>4.091459835916595E-2</c:v>
                </c:pt>
                <c:pt idx="28">
                  <c:v>3.9685838422776565E-2</c:v>
                </c:pt>
                <c:pt idx="29">
                  <c:v>3.8551305114609594E-2</c:v>
                </c:pt>
                <c:pt idx="30">
                  <c:v>3.7501566840803989E-2</c:v>
                </c:pt>
                <c:pt idx="31">
                  <c:v>3.6528375453131007E-2</c:v>
                </c:pt>
                <c:pt idx="32">
                  <c:v>3.5624489507381181E-2</c:v>
                </c:pt>
                <c:pt idx="33">
                  <c:v>3.4783527823918602E-2</c:v>
                </c:pt>
                <c:pt idx="34">
                  <c:v>3.3999847528337339E-2</c:v>
                </c:pt>
                <c:pt idx="35">
                  <c:v>3.326844198175781E-2</c:v>
                </c:pt>
                <c:pt idx="36">
                  <c:v>3.2584854958937662E-2</c:v>
                </c:pt>
                <c:pt idx="37">
                  <c:v>3.1945108167891902E-2</c:v>
                </c:pt>
                <c:pt idx="38">
                  <c:v>3.1345639778613106E-2</c:v>
                </c:pt>
                <c:pt idx="39">
                  <c:v>3.0783252078976392E-2</c:v>
                </c:pt>
                <c:pt idx="40">
                  <c:v>3.0255066731589442E-2</c:v>
                </c:pt>
                <c:pt idx="41">
                  <c:v>2.9758486387718518E-2</c:v>
                </c:pt>
                <c:pt idx="42">
                  <c:v>2.9291161639781235E-2</c:v>
                </c:pt>
                <c:pt idx="43">
                  <c:v>2.8850962474673843E-2</c:v>
                </c:pt>
                <c:pt idx="44">
                  <c:v>2.8435953535917928E-2</c:v>
                </c:pt>
                <c:pt idx="45">
                  <c:v>2.8044372620619665E-2</c:v>
                </c:pt>
                <c:pt idx="46">
                  <c:v>2.7674611933228292E-2</c:v>
                </c:pt>
                <c:pt idx="47">
                  <c:v>2.732520169650593E-2</c:v>
                </c:pt>
                <c:pt idx="48">
                  <c:v>2.6994795784455849E-2</c:v>
                </c:pt>
                <c:pt idx="49">
                  <c:v>2.6682159094943446E-2</c:v>
                </c:pt>
                <c:pt idx="50">
                  <c:v>2.6386156423552437E-2</c:v>
                </c:pt>
                <c:pt idx="51">
                  <c:v>2.6105742636570822E-2</c:v>
                </c:pt>
                <c:pt idx="52">
                  <c:v>2.5839953971274043E-2</c:v>
                </c:pt>
                <c:pt idx="53">
                  <c:v>2.5587900316968722E-2</c:v>
                </c:pt>
                <c:pt idx="54">
                  <c:v>2.5348758351467861E-2</c:v>
                </c:pt>
                <c:pt idx="55">
                  <c:v>2.5121765425504206E-2</c:v>
                </c:pt>
                <c:pt idx="56">
                  <c:v>2.4906214102636198E-2</c:v>
                </c:pt>
                <c:pt idx="57">
                  <c:v>2.4701447274932072E-2</c:v>
                </c:pt>
                <c:pt idx="58">
                  <c:v>2.4506853785521542E-2</c:v>
                </c:pt>
                <c:pt idx="59">
                  <c:v>2.4321864498298471E-2</c:v>
                </c:pt>
                <c:pt idx="60">
                  <c:v>2.4145948762900118E-2</c:v>
                </c:pt>
                <c:pt idx="61">
                  <c:v>2.3978611229800079E-2</c:v>
                </c:pt>
                <c:pt idx="62">
                  <c:v>2.3819388976105089E-2</c:v>
                </c:pt>
                <c:pt idx="63">
                  <c:v>2.3667848907593304E-2</c:v>
                </c:pt>
                <c:pt idx="64">
                  <c:v>2.3523585406794514E-2</c:v>
                </c:pt>
                <c:pt idx="65">
                  <c:v>2.3386218200595041E-2</c:v>
                </c:pt>
                <c:pt idx="66">
                  <c:v>2.3255390424036355E-2</c:v>
                </c:pt>
                <c:pt idx="67">
                  <c:v>2.3130766859743152E-2</c:v>
                </c:pt>
                <c:pt idx="68">
                  <c:v>2.3012032334818695E-2</c:v>
                </c:pt>
                <c:pt idx="69">
                  <c:v>2.2898890259140624E-2</c:v>
                </c:pt>
                <c:pt idx="70">
                  <c:v>2.2791061290817545E-2</c:v>
                </c:pt>
                <c:pt idx="71">
                  <c:v>2.2688282116165678E-2</c:v>
                </c:pt>
                <c:pt idx="72">
                  <c:v>2.2590304332965369E-2</c:v>
                </c:pt>
                <c:pt idx="73">
                  <c:v>2.2496893426986922E-2</c:v>
                </c:pt>
                <c:pt idx="74">
                  <c:v>2.2407827832856598E-2</c:v>
                </c:pt>
                <c:pt idx="75">
                  <c:v>2.2322898071285954E-2</c:v>
                </c:pt>
                <c:pt idx="76">
                  <c:v>2.2241905955528569E-2</c:v>
                </c:pt>
                <c:pt idx="77">
                  <c:v>2.2164663860670963E-2</c:v>
                </c:pt>
                <c:pt idx="78">
                  <c:v>2.2090994050022232E-2</c:v>
                </c:pt>
                <c:pt idx="79">
                  <c:v>2.2020728053450372E-2</c:v>
                </c:pt>
                <c:pt idx="80">
                  <c:v>2.1953706093031034E-2</c:v>
                </c:pt>
                <c:pt idx="81">
                  <c:v>2.1889776551835174E-2</c:v>
                </c:pt>
                <c:pt idx="82">
                  <c:v>2.182879548209235E-2</c:v>
                </c:pt>
                <c:pt idx="83">
                  <c:v>2.1770626149332374E-2</c:v>
                </c:pt>
                <c:pt idx="84">
                  <c:v>2.1715138609435011E-2</c:v>
                </c:pt>
                <c:pt idx="85">
                  <c:v>2.1662209315809464E-2</c:v>
                </c:pt>
                <c:pt idx="86">
                  <c:v>2.1611720754187557E-2</c:v>
                </c:pt>
                <c:pt idx="87">
                  <c:v>2.1563561102748974E-2</c:v>
                </c:pt>
                <c:pt idx="88">
                  <c:v>2.1517623915507936E-2</c:v>
                </c:pt>
                <c:pt idx="89">
                  <c:v>2.1473807827079829E-2</c:v>
                </c:pt>
                <c:pt idx="90">
                  <c:v>2.1432016277117091E-2</c:v>
                </c:pt>
                <c:pt idx="91">
                  <c:v>2.1392157252857088E-2</c:v>
                </c:pt>
                <c:pt idx="92">
                  <c:v>2.1354143048363246E-2</c:v>
                </c:pt>
                <c:pt idx="93">
                  <c:v>2.1317890039165885E-2</c:v>
                </c:pt>
                <c:pt idx="94">
                  <c:v>2.1283318471122054E-2</c:v>
                </c:pt>
                <c:pt idx="95">
                  <c:v>2.1250352262416231E-2</c:v>
                </c:pt>
                <c:pt idx="96">
                  <c:v>2.1218918817716093E-2</c:v>
                </c:pt>
                <c:pt idx="97">
                  <c:v>2.118894885358167E-2</c:v>
                </c:pt>
                <c:pt idx="98">
                  <c:v>2.1160376234302298E-2</c:v>
                </c:pt>
                <c:pt idx="99">
                  <c:v>2.113313781740507E-2</c:v>
                </c:pt>
                <c:pt idx="100">
                  <c:v>2.1107173308141113E-2</c:v>
                </c:pt>
                <c:pt idx="101">
                  <c:v>2.1082425122313477E-2</c:v>
                </c:pt>
                <c:pt idx="102">
                  <c:v>2.1058838256862132E-2</c:v>
                </c:pt>
                <c:pt idx="103">
                  <c:v>2.1036360167669337E-2</c:v>
                </c:pt>
                <c:pt idx="104">
                  <c:v>2.1014940654091468E-2</c:v>
                </c:pt>
                <c:pt idx="105">
                  <c:v>2.0994531749763162E-2</c:v>
                </c:pt>
                <c:pt idx="106">
                  <c:v>2.0975087619255334E-2</c:v>
                </c:pt>
                <c:pt idx="107">
                  <c:v>2.0956564460201634E-2</c:v>
                </c:pt>
                <c:pt idx="108">
                  <c:v>2.0938920410537954E-2</c:v>
                </c:pt>
                <c:pt idx="109">
                  <c:v>2.0922115460526865E-2</c:v>
                </c:pt>
                <c:pt idx="110">
                  <c:v>2.0906111369264305E-2</c:v>
                </c:pt>
                <c:pt idx="111">
                  <c:v>2.0890871585388573E-2</c:v>
                </c:pt>
                <c:pt idx="112">
                  <c:v>2.0876361171732808E-2</c:v>
                </c:pt>
                <c:pt idx="113">
                  <c:v>2.0862546733681615E-2</c:v>
                </c:pt>
                <c:pt idx="114">
                  <c:v>2.0849396351009911E-2</c:v>
                </c:pt>
                <c:pt idx="115">
                  <c:v>2.083687951299858E-2</c:v>
                </c:pt>
                <c:pt idx="116">
                  <c:v>2.0824967056636272E-2</c:v>
                </c:pt>
                <c:pt idx="117">
                  <c:v>2.0813631107730352E-2</c:v>
                </c:pt>
                <c:pt idx="118">
                  <c:v>2.0802845024762696E-2</c:v>
                </c:pt>
                <c:pt idx="119">
                  <c:v>2.0792583345337477E-2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806-4EEA-A76E-5755B5C75C11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'Typ3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2x F12'!$N$131:$N$251</c:f>
              <c:numCache>
                <c:formatCode>0.0000</c:formatCode>
                <c:ptCount val="121"/>
                <c:pt idx="0">
                  <c:v>0.35374747085500446</c:v>
                </c:pt>
                <c:pt idx="1">
                  <c:v>0.31426860102097726</c:v>
                </c:pt>
                <c:pt idx="2">
                  <c:v>0.2687891199259535</c:v>
                </c:pt>
                <c:pt idx="3">
                  <c:v>0.22963120636153356</c:v>
                </c:pt>
                <c:pt idx="4">
                  <c:v>0.19775397481989113</c:v>
                </c:pt>
                <c:pt idx="5">
                  <c:v>0.17211640972306322</c:v>
                </c:pt>
                <c:pt idx="6">
                  <c:v>0.15143650091470273</c:v>
                </c:pt>
                <c:pt idx="7">
                  <c:v>0.13461180654502555</c:v>
                </c:pt>
                <c:pt idx="8">
                  <c:v>0.12077924863495546</c:v>
                </c:pt>
                <c:pt idx="9">
                  <c:v>0.10928314414202012</c:v>
                </c:pt>
                <c:pt idx="10">
                  <c:v>9.9628703815480654E-2</c:v>
                </c:pt>
                <c:pt idx="11">
                  <c:v>9.1441339016467879E-2</c:v>
                </c:pt>
                <c:pt idx="12">
                  <c:v>8.4435265641565921E-2</c:v>
                </c:pt>
                <c:pt idx="13">
                  <c:v>7.8390338207791802E-2</c:v>
                </c:pt>
                <c:pt idx="14">
                  <c:v>7.3135214450250521E-2</c:v>
                </c:pt>
                <c:pt idx="15">
                  <c:v>6.8535147324890772E-2</c:v>
                </c:pt>
                <c:pt idx="16">
                  <c:v>6.4483096100296733E-2</c:v>
                </c:pt>
                <c:pt idx="17">
                  <c:v>6.0893207028912412E-2</c:v>
                </c:pt>
                <c:pt idx="18">
                  <c:v>5.7695989728635794E-2</c:v>
                </c:pt>
                <c:pt idx="19">
                  <c:v>5.4834714356921763E-2</c:v>
                </c:pt>
                <c:pt idx="20">
                  <c:v>5.2262694634693595E-2</c:v>
                </c:pt>
                <c:pt idx="21">
                  <c:v>4.9941219362585082E-2</c:v>
                </c:pt>
                <c:pt idx="22">
                  <c:v>4.7837963046469173E-2</c:v>
                </c:pt>
                <c:pt idx="23">
                  <c:v>4.5925753769262528E-2</c:v>
                </c:pt>
                <c:pt idx="24">
                  <c:v>4.4181609869612656E-2</c:v>
                </c:pt>
                <c:pt idx="25">
                  <c:v>4.2585980672748304E-2</c:v>
                </c:pt>
                <c:pt idx="26">
                  <c:v>4.1122143439816329E-2</c:v>
                </c:pt>
                <c:pt idx="27">
                  <c:v>3.9775720893842376E-2</c:v>
                </c:pt>
                <c:pt idx="28">
                  <c:v>3.8534292540203761E-2</c:v>
                </c:pt>
                <c:pt idx="29">
                  <c:v>3.7387079492581896E-2</c:v>
                </c:pt>
                <c:pt idx="30">
                  <c:v>3.632468731357439E-2</c:v>
                </c:pt>
                <c:pt idx="31">
                  <c:v>3.5338894953569545E-2</c:v>
                </c:pt>
                <c:pt idx="32">
                  <c:v>3.4422480555075963E-2</c:v>
                </c:pt>
                <c:pt idx="33">
                  <c:v>3.3569076919649006E-2</c:v>
                </c:pt>
                <c:pt idx="34">
                  <c:v>3.2773050981198946E-2</c:v>
                </c:pt>
                <c:pt idx="35">
                  <c:v>3.2029402816064631E-2</c:v>
                </c:pt>
                <c:pt idx="36">
                  <c:v>3.1333680636678088E-2</c:v>
                </c:pt>
                <c:pt idx="37">
                  <c:v>3.0681908927962478E-2</c:v>
                </c:pt>
                <c:pt idx="38">
                  <c:v>3.0070527442655981E-2</c:v>
                </c:pt>
                <c:pt idx="39">
                  <c:v>2.9496339209939514E-2</c:v>
                </c:pt>
                <c:pt idx="40">
                  <c:v>2.895646605836677E-2</c:v>
                </c:pt>
                <c:pt idx="41">
                  <c:v>2.8448310429769127E-2</c:v>
                </c:pt>
                <c:pt idx="42">
                  <c:v>2.7969522481185137E-2</c:v>
                </c:pt>
                <c:pt idx="43">
                  <c:v>2.7517971648913737E-2</c:v>
                </c:pt>
                <c:pt idx="44">
                  <c:v>2.7091721991707573E-2</c:v>
                </c:pt>
                <c:pt idx="45">
                  <c:v>2.6689010746016248E-2</c:v>
                </c:pt>
                <c:pt idx="46">
                  <c:v>2.630822962057874E-2</c:v>
                </c:pt>
                <c:pt idx="47">
                  <c:v>2.594790843486942E-2</c:v>
                </c:pt>
                <c:pt idx="48">
                  <c:v>2.5606700769303471E-2</c:v>
                </c:pt>
                <c:pt idx="49">
                  <c:v>2.5283371347379385E-2</c:v>
                </c:pt>
                <c:pt idx="50">
                  <c:v>2.4976784913193942E-2</c:v>
                </c:pt>
                <c:pt idx="51">
                  <c:v>2.4685896403692273E-2</c:v>
                </c:pt>
                <c:pt idx="52">
                  <c:v>2.4409742244959912E-2</c:v>
                </c:pt>
                <c:pt idx="53">
                  <c:v>2.4147432626905004E-2</c:v>
                </c:pt>
                <c:pt idx="54">
                  <c:v>2.3898144631687927E-2</c:v>
                </c:pt>
                <c:pt idx="55">
                  <c:v>2.3661116108937747E-2</c:v>
                </c:pt>
                <c:pt idx="56">
                  <c:v>2.3435640205722027E-2</c:v>
                </c:pt>
                <c:pt idx="57">
                  <c:v>2.3221060471873511E-2</c:v>
                </c:pt>
                <c:pt idx="58">
                  <c:v>2.301676647200885E-2</c:v>
                </c:pt>
                <c:pt idx="59">
                  <c:v>2.2822189844709146E-2</c:v>
                </c:pt>
                <c:pt idx="60">
                  <c:v>2.2636800757131478E-2</c:v>
                </c:pt>
                <c:pt idx="61">
                  <c:v>2.2460104709995293E-2</c:v>
                </c:pt>
                <c:pt idx="62">
                  <c:v>2.2291639653613818E-2</c:v>
                </c:pt>
                <c:pt idx="63">
                  <c:v>2.2130973380566549E-2</c:v>
                </c:pt>
                <c:pt idx="64">
                  <c:v>2.1977701164854587E-2</c:v>
                </c:pt>
                <c:pt idx="65">
                  <c:v>2.1831443621049881E-2</c:v>
                </c:pt>
                <c:pt idx="66">
                  <c:v>2.1691844760125652E-2</c:v>
                </c:pt>
                <c:pt idx="67">
                  <c:v>2.1558570221413543E-2</c:v>
                </c:pt>
                <c:pt idx="68">
                  <c:v>2.1431305662529411E-2</c:v>
                </c:pt>
                <c:pt idx="69">
                  <c:v>2.1309755291199849E-2</c:v>
                </c:pt>
                <c:pt idx="70">
                  <c:v>2.1193640524745285E-2</c:v>
                </c:pt>
                <c:pt idx="71">
                  <c:v>2.1082698764571264E-2</c:v>
                </c:pt>
                <c:pt idx="72">
                  <c:v>2.0976682274418096E-2</c:v>
                </c:pt>
                <c:pt idx="73">
                  <c:v>2.0875357152347108E-2</c:v>
                </c:pt>
                <c:pt idx="74">
                  <c:v>2.0778502387521453E-2</c:v>
                </c:pt>
                <c:pt idx="75">
                  <c:v>2.0685908993791382E-2</c:v>
                </c:pt>
                <c:pt idx="76">
                  <c:v>2.0597379212933569E-2</c:v>
                </c:pt>
                <c:pt idx="77">
                  <c:v>2.0512725781136529E-2</c:v>
                </c:pt>
                <c:pt idx="78">
                  <c:v>2.0431771252981609E-2</c:v>
                </c:pt>
                <c:pt idx="79">
                  <c:v>2.0354347377752022E-2</c:v>
                </c:pt>
                <c:pt idx="80">
                  <c:v>2.0280294523420107E-2</c:v>
                </c:pt>
                <c:pt idx="81">
                  <c:v>2.0209461144123614E-2</c:v>
                </c:pt>
                <c:pt idx="82">
                  <c:v>2.014170328735208E-2</c:v>
                </c:pt>
                <c:pt idx="83">
                  <c:v>2.0076884137430213E-2</c:v>
                </c:pt>
                <c:pt idx="84">
                  <c:v>2.0014873592212382E-2</c:v>
                </c:pt>
                <c:pt idx="85">
                  <c:v>1.9955547870194247E-2</c:v>
                </c:pt>
                <c:pt idx="86">
                  <c:v>1.9898789145510038E-2</c:v>
                </c:pt>
                <c:pt idx="87">
                  <c:v>1.9844485208518343E-2</c:v>
                </c:pt>
                <c:pt idx="88">
                  <c:v>1.9792529149890593E-2</c:v>
                </c:pt>
                <c:pt idx="89">
                  <c:v>1.9742819066305668E-2</c:v>
                </c:pt>
                <c:pt idx="90">
                  <c:v>1.9695257786024965E-2</c:v>
                </c:pt>
                <c:pt idx="91">
                  <c:v>1.9649752612776093E-2</c:v>
                </c:pt>
                <c:pt idx="92">
                  <c:v>1.960621508651187E-2</c:v>
                </c:pt>
                <c:pt idx="93">
                  <c:v>1.9564560759736838E-2</c:v>
                </c:pt>
                <c:pt idx="94">
                  <c:v>1.9524708988206817E-2</c:v>
                </c:pt>
                <c:pt idx="95">
                  <c:v>1.9486582734909431E-2</c:v>
                </c:pt>
                <c:pt idx="96">
                  <c:v>1.9450108386326662E-2</c:v>
                </c:pt>
                <c:pt idx="97">
                  <c:v>1.9415215580064572E-2</c:v>
                </c:pt>
                <c:pt idx="98">
                  <c:v>1.9381837043012017E-2</c:v>
                </c:pt>
                <c:pt idx="99">
                  <c:v>1.9349908439259544E-2</c:v>
                </c:pt>
                <c:pt idx="100">
                  <c:v>1.9319368227073062E-2</c:v>
                </c:pt>
                <c:pt idx="101">
                  <c:v>1.9290157524274286E-2</c:v>
                </c:pt>
                <c:pt idx="102">
                  <c:v>1.9262219981432415E-2</c:v>
                </c:pt>
                <c:pt idx="103">
                  <c:v>1.9235501662319521E-2</c:v>
                </c:pt>
                <c:pt idx="104">
                  <c:v>1.9209950931125371E-2</c:v>
                </c:pt>
                <c:pt idx="105">
                  <c:v>1.9185518345967746E-2</c:v>
                </c:pt>
                <c:pt idx="106">
                  <c:v>1.9162156558270287E-2</c:v>
                </c:pt>
                <c:pt idx="107">
                  <c:v>1.9139820217613564E-2</c:v>
                </c:pt>
                <c:pt idx="108">
                  <c:v>1.9118465881695346E-2</c:v>
                </c:pt>
                <c:pt idx="109">
                  <c:v>1.9098051931064019E-2</c:v>
                </c:pt>
                <c:pt idx="110">
                  <c:v>1.9078538488314818E-2</c:v>
                </c:pt>
                <c:pt idx="111">
                  <c:v>1.9059887341461794E-2</c:v>
                </c:pt>
                <c:pt idx="112">
                  <c:v>1.9042061871220175E-2</c:v>
                </c:pt>
                <c:pt idx="113">
                  <c:v>1.9025026981953429E-2</c:v>
                </c:pt>
                <c:pt idx="114">
                  <c:v>1.9008749036057544E-2</c:v>
                </c:pt>
                <c:pt idx="115">
                  <c:v>1.8993195791571729E-2</c:v>
                </c:pt>
                <c:pt idx="116">
                  <c:v>1.8978336342820087E-2</c:v>
                </c:pt>
                <c:pt idx="117">
                  <c:v>1.896414106390297E-2</c:v>
                </c:pt>
                <c:pt idx="118">
                  <c:v>1.8950581554869641E-2</c:v>
                </c:pt>
                <c:pt idx="119">
                  <c:v>1.8937630590415946E-2</c:v>
                </c:pt>
                <c:pt idx="120">
                  <c:v>1.8925262070961645E-2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806-4EEA-A76E-5755B5C75C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96059376"/>
        <c:axId val="6397407"/>
      </c:scatterChart>
      <c:valAx>
        <c:axId val="2096059376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397407"/>
        <c:crosses val="autoZero"/>
        <c:crossBetween val="midCat"/>
        <c:majorUnit val="50"/>
      </c:valAx>
      <c:valAx>
        <c:axId val="6397407"/>
        <c:scaling>
          <c:orientation val="minMax"/>
          <c:max val="0.62500000000000011"/>
          <c:min val="2.5000000000000005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9605937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KM push/pull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'Typ3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'Typ3 2x F12'!$B$121:$B$251</c:f>
              <c:numCache>
                <c:formatCode>0</c:formatCode>
                <c:ptCount val="131"/>
                <c:pt idx="0">
                  <c:v>32.749965527599045</c:v>
                </c:pt>
                <c:pt idx="1">
                  <c:v>33.316655208023747</c:v>
                </c:pt>
                <c:pt idx="2">
                  <c:v>34.085161597524746</c:v>
                </c:pt>
                <c:pt idx="3">
                  <c:v>34.953259373645608</c:v>
                </c:pt>
                <c:pt idx="4">
                  <c:v>35.892348551034388</c:v>
                </c:pt>
                <c:pt idx="5">
                  <c:v>36.887391642445778</c:v>
                </c:pt>
                <c:pt idx="6">
                  <c:v>37.928864838739401</c:v>
                </c:pt>
                <c:pt idx="7">
                  <c:v>39.010098955361229</c:v>
                </c:pt>
                <c:pt idx="8">
                  <c:v>40.126115395402508</c:v>
                </c:pt>
                <c:pt idx="9">
                  <c:v>41.273028299481609</c:v>
                </c:pt>
                <c:pt idx="10">
                  <c:v>42.447703283752162</c:v>
                </c:pt>
                <c:pt idx="11">
                  <c:v>55.296346393999386</c:v>
                </c:pt>
                <c:pt idx="12">
                  <c:v>69.400804496075978</c:v>
                </c:pt>
                <c:pt idx="13">
                  <c:v>84.183422924175204</c:v>
                </c:pt>
                <c:pt idx="14">
                  <c:v>99.324178647632493</c:v>
                </c:pt>
                <c:pt idx="15">
                  <c:v>114.6139508253068</c:v>
                </c:pt>
                <c:pt idx="16">
                  <c:v>129.90456375163319</c:v>
                </c:pt>
                <c:pt idx="17">
                  <c:v>145.08617168534136</c:v>
                </c:pt>
                <c:pt idx="18">
                  <c:v>160.0751988272861</c:v>
                </c:pt>
                <c:pt idx="19">
                  <c:v>174.80716244128212</c:v>
                </c:pt>
                <c:pt idx="20">
                  <c:v>189.23204841343869</c:v>
                </c:pt>
                <c:pt idx="21">
                  <c:v>203.31114571802567</c:v>
                </c:pt>
                <c:pt idx="22">
                  <c:v>217.01477433369229</c:v>
                </c:pt>
                <c:pt idx="23">
                  <c:v>230.3205914475526</c:v>
                </c:pt>
                <c:pt idx="24">
                  <c:v>243.21228942671939</c:v>
                </c:pt>
                <c:pt idx="25">
                  <c:v>255.67856958329455</c:v>
                </c:pt>
                <c:pt idx="26">
                  <c:v>267.71231656254338</c:v>
                </c:pt>
                <c:pt idx="27">
                  <c:v>279.30992286281901</c:v>
                </c:pt>
                <c:pt idx="28">
                  <c:v>290.47072850187612</c:v>
                </c:pt>
                <c:pt idx="29">
                  <c:v>301.19655091367213</c:v>
                </c:pt>
                <c:pt idx="30">
                  <c:v>311.49128689076554</c:v>
                </c:pt>
                <c:pt idx="31">
                  <c:v>321.36057300375666</c:v>
                </c:pt>
                <c:pt idx="32">
                  <c:v>330.81149416905305</c:v>
                </c:pt>
                <c:pt idx="33">
                  <c:v>339.8523323578209</c:v>
                </c:pt>
                <c:pt idx="34">
                  <c:v>348.49234913461862</c:v>
                </c:pt>
                <c:pt idx="35">
                  <c:v>356.74159697451012</c:v>
                </c:pt>
                <c:pt idx="36">
                  <c:v>364.61075525956181</c:v>
                </c:pt>
                <c:pt idx="37">
                  <c:v>372.11098758588565</c:v>
                </c:pt>
                <c:pt idx="38">
                  <c:v>379.25381758049019</c:v>
                </c:pt>
                <c:pt idx="39">
                  <c:v>386.05102087508823</c:v>
                </c:pt>
                <c:pt idx="40">
                  <c:v>392.51453124161151</c:v>
                </c:pt>
                <c:pt idx="41">
                  <c:v>398.65635918304503</c:v>
                </c:pt>
                <c:pt idx="42">
                  <c:v>404.48852150921482</c:v>
                </c:pt>
                <c:pt idx="43">
                  <c:v>410.02298062198247</c:v>
                </c:pt>
                <c:pt idx="44">
                  <c:v>415.27159239673745</c:v>
                </c:pt>
                <c:pt idx="45">
                  <c:v>420.24606168374896</c:v>
                </c:pt>
                <c:pt idx="46">
                  <c:v>424.95790456892479</c:v>
                </c:pt>
                <c:pt idx="47">
                  <c:v>429.41841663273635</c:v>
                </c:pt>
                <c:pt idx="48">
                  <c:v>433.63864653154775</c:v>
                </c:pt>
                <c:pt idx="49">
                  <c:v>437.6293742997459</c:v>
                </c:pt>
                <c:pt idx="50">
                  <c:v>441.40109383577715</c:v>
                </c:pt>
                <c:pt idx="51">
                  <c:v>444.96399909198692</c:v>
                </c:pt>
                <c:pt idx="52">
                  <c:v>448.32797353824435</c:v>
                </c:pt>
                <c:pt idx="53">
                  <c:v>451.50258251370076</c:v>
                </c:pt>
                <c:pt idx="54">
                  <c:v>454.49706812049391</c:v>
                </c:pt>
                <c:pt idx="55">
                  <c:v>457.3203463484204</c:v>
                </c:pt>
                <c:pt idx="56">
                  <c:v>459.98100615113469</c:v>
                </c:pt>
                <c:pt idx="57">
                  <c:v>462.48731022272722</c:v>
                </c:pt>
                <c:pt idx="58">
                  <c:v>464.84719724899105</c:v>
                </c:pt>
                <c:pt idx="59">
                  <c:v>467.06828543064842</c:v>
                </c:pt>
                <c:pt idx="60">
                  <c:v>469.15787709651386</c:v>
                </c:pt>
                <c:pt idx="61">
                  <c:v>471.12296424332226</c:v>
                </c:pt>
                <c:pt idx="62">
                  <c:v>472.97023485589324</c:v>
                </c:pt>
                <c:pt idx="63">
                  <c:v>474.70607987667432</c:v>
                </c:pt>
                <c:pt idx="64">
                  <c:v>476.33660070762068</c:v>
                </c:pt>
                <c:pt idx="65">
                  <c:v>477.86761713999852</c:v>
                </c:pt>
                <c:pt idx="66">
                  <c:v>479.30467561914861</c:v>
                </c:pt>
                <c:pt idx="67">
                  <c:v>480.65305776162967</c:v>
                </c:pt>
                <c:pt idx="68">
                  <c:v>481.91778905158208</c:v>
                </c:pt>
                <c:pt idx="69">
                  <c:v>483.10364765168742</c:v>
                </c:pt>
                <c:pt idx="70">
                  <c:v>484.21517327183767</c:v>
                </c:pt>
                <c:pt idx="71">
                  <c:v>485.25667604563284</c:v>
                </c:pt>
                <c:pt idx="72">
                  <c:v>486.23224537116567</c:v>
                </c:pt>
                <c:pt idx="73">
                  <c:v>487.14575867828364</c:v>
                </c:pt>
                <c:pt idx="74">
                  <c:v>488.00089008969263</c:v>
                </c:pt>
                <c:pt idx="75">
                  <c:v>488.80111894793868</c:v>
                </c:pt>
                <c:pt idx="76">
                  <c:v>489.54973818450253</c:v>
                </c:pt>
                <c:pt idx="77">
                  <c:v>490.24986251103184</c:v>
                </c:pt>
                <c:pt idx="78">
                  <c:v>490.90443641612171</c:v>
                </c:pt>
                <c:pt idx="79">
                  <c:v>491.51624195410375</c:v>
                </c:pt>
                <c:pt idx="80">
                  <c:v>492.08790631501728</c:v>
                </c:pt>
                <c:pt idx="81">
                  <c:v>492.62190916736608</c:v>
                </c:pt>
                <c:pt idx="82">
                  <c:v>493.12058976741963</c:v>
                </c:pt>
                <c:pt idx="83">
                  <c:v>493.58615383073226</c:v>
                </c:pt>
                <c:pt idx="84">
                  <c:v>494.02068016324512</c:v>
                </c:pt>
                <c:pt idx="85">
                  <c:v>494.42612705082536</c:v>
                </c:pt>
                <c:pt idx="86">
                  <c:v>494.80433840740267</c:v>
                </c:pt>
                <c:pt idx="87">
                  <c:v>495.15704968300503</c:v>
                </c:pt>
                <c:pt idx="88">
                  <c:v>495.48589353398114</c:v>
                </c:pt>
                <c:pt idx="89">
                  <c:v>495.792405258553</c:v>
                </c:pt>
                <c:pt idx="90">
                  <c:v>496.07802800156963</c:v>
                </c:pt>
                <c:pt idx="91">
                  <c:v>496.34411773295068</c:v>
                </c:pt>
                <c:pt idx="92">
                  <c:v>496.59194800482925</c:v>
                </c:pt>
                <c:pt idx="93">
                  <c:v>496.82271449282797</c:v>
                </c:pt>
                <c:pt idx="94">
                  <c:v>497.03753932725374</c:v>
                </c:pt>
                <c:pt idx="95">
                  <c:v>497.23747522026883</c:v>
                </c:pt>
                <c:pt idx="96">
                  <c:v>497.42350939531104</c:v>
                </c:pt>
                <c:pt idx="97">
                  <c:v>497.59656732518511</c:v>
                </c:pt>
                <c:pt idx="98">
                  <c:v>497.7575162853567</c:v>
                </c:pt>
                <c:pt idx="99">
                  <c:v>497.90716872903408</c:v>
                </c:pt>
                <c:pt idx="100">
                  <c:v>498.04628549064512</c:v>
                </c:pt>
                <c:pt idx="101">
                  <c:v>498.17557882430123</c:v>
                </c:pt>
                <c:pt idx="102">
                  <c:v>498.29571528379432</c:v>
                </c:pt>
                <c:pt idx="103">
                  <c:v>498.40731845060276</c:v>
                </c:pt>
                <c:pt idx="104">
                  <c:v>498.51097151628841</c:v>
                </c:pt>
                <c:pt idx="105">
                  <c:v>498.60721972555342</c:v>
                </c:pt>
                <c:pt idx="106">
                  <c:v>498.69657268609922</c:v>
                </c:pt>
                <c:pt idx="107">
                  <c:v>498.7795065512849</c:v>
                </c:pt>
                <c:pt idx="108">
                  <c:v>498.85646608143225</c:v>
                </c:pt>
                <c:pt idx="109">
                  <c:v>498.92786658946068</c:v>
                </c:pt>
                <c:pt idx="110">
                  <c:v>498.99409577636686</c:v>
                </c:pt>
                <c:pt idx="111">
                  <c:v>499.05551546189065</c:v>
                </c:pt>
                <c:pt idx="112">
                  <c:v>499.11246321552932</c:v>
                </c:pt>
                <c:pt idx="113">
                  <c:v>499.16525389288427</c:v>
                </c:pt>
                <c:pt idx="114">
                  <c:v>499.21418108213959</c:v>
                </c:pt>
                <c:pt idx="115">
                  <c:v>499.25951846529404</c:v>
                </c:pt>
                <c:pt idx="116">
                  <c:v>499.30152109858392</c:v>
                </c:pt>
                <c:pt idx="117">
                  <c:v>499.34042661635721</c:v>
                </c:pt>
                <c:pt idx="118">
                  <c:v>499.37645636248095</c:v>
                </c:pt>
                <c:pt idx="119">
                  <c:v>499.40981645318982</c:v>
                </c:pt>
                <c:pt idx="120">
                  <c:v>499.44069877511407</c:v>
                </c:pt>
                <c:pt idx="121">
                  <c:v>499.46928192205542</c:v>
                </c:pt>
                <c:pt idx="122">
                  <c:v>499.49573207391887</c:v>
                </c:pt>
                <c:pt idx="123">
                  <c:v>499.5202038210474</c:v>
                </c:pt>
                <c:pt idx="124">
                  <c:v>499.54284093705422</c:v>
                </c:pt>
                <c:pt idx="125">
                  <c:v>499.56377710309539</c:v>
                </c:pt>
                <c:pt idx="126">
                  <c:v>499.58313658638372</c:v>
                </c:pt>
                <c:pt idx="127">
                  <c:v>499.60103487560269</c:v>
                </c:pt>
                <c:pt idx="128">
                  <c:v>499.61757927574627</c:v>
                </c:pt>
                <c:pt idx="129">
                  <c:v>499.63286946477905</c:v>
                </c:pt>
                <c:pt idx="130">
                  <c:v>499.64699801438883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212-46EB-9854-CF13CA013C53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'Typ3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2x F12'!$E$126:$E$251</c:f>
              <c:numCache>
                <c:formatCode>0</c:formatCode>
                <c:ptCount val="126"/>
                <c:pt idx="0">
                  <c:v>43.09881297641698</c:v>
                </c:pt>
                <c:pt idx="1">
                  <c:v>43.540310382469556</c:v>
                </c:pt>
                <c:pt idx="2">
                  <c:v>44.173686904629335</c:v>
                </c:pt>
                <c:pt idx="3">
                  <c:v>44.907174263401657</c:v>
                </c:pt>
                <c:pt idx="4">
                  <c:v>45.713919459288149</c:v>
                </c:pt>
                <c:pt idx="5">
                  <c:v>46.579575737564483</c:v>
                </c:pt>
                <c:pt idx="6">
                  <c:v>57.255085278650313</c:v>
                </c:pt>
                <c:pt idx="7">
                  <c:v>70.111684832693754</c:v>
                </c:pt>
                <c:pt idx="8">
                  <c:v>84.253792543145778</c:v>
                </c:pt>
                <c:pt idx="9">
                  <c:v>99.252672638567105</c:v>
                </c:pt>
                <c:pt idx="10">
                  <c:v>114.83991649463303</c:v>
                </c:pt>
                <c:pt idx="11">
                  <c:v>130.82633518079922</c:v>
                </c:pt>
                <c:pt idx="12">
                  <c:v>147.06941210220134</c:v>
                </c:pt>
                <c:pt idx="13">
                  <c:v>163.45726374709602</c:v>
                </c:pt>
                <c:pt idx="14">
                  <c:v>179.89964653139396</c:v>
                </c:pt>
                <c:pt idx="15">
                  <c:v>196.32243667269233</c:v>
                </c:pt>
                <c:pt idx="16">
                  <c:v>212.66400421939193</c:v>
                </c:pt>
                <c:pt idx="17">
                  <c:v>228.87270152520858</c:v>
                </c:pt>
                <c:pt idx="18">
                  <c:v>244.90504755159481</c:v>
                </c:pt>
                <c:pt idx="19">
                  <c:v>260.72436803424262</c:v>
                </c:pt>
                <c:pt idx="20">
                  <c:v>276.29974648571903</c:v>
                </c:pt>
                <c:pt idx="21">
                  <c:v>291.60519446172145</c:v>
                </c:pt>
                <c:pt idx="22">
                  <c:v>306.61898109684222</c:v>
                </c:pt>
                <c:pt idx="23">
                  <c:v>321.32308134082194</c:v>
                </c:pt>
                <c:pt idx="24">
                  <c:v>335.70271469655836</c:v>
                </c:pt>
                <c:pt idx="25">
                  <c:v>349.74595437879282</c:v>
                </c:pt>
                <c:pt idx="26">
                  <c:v>363.44339228119219</c:v>
                </c:pt>
                <c:pt idx="27">
                  <c:v>376.78784891046786</c:v>
                </c:pt>
                <c:pt idx="28">
                  <c:v>389.77412010068281</c:v>
                </c:pt>
                <c:pt idx="29">
                  <c:v>402.3987542246831</c:v>
                </c:pt>
                <c:pt idx="30">
                  <c:v>414.65985500806079</c:v>
                </c:pt>
                <c:pt idx="31">
                  <c:v>426.55690607940534</c:v>
                </c:pt>
                <c:pt idx="32">
                  <c:v>438.09061416302922</c:v>
                </c:pt>
                <c:pt idx="33">
                  <c:v>449.2627684081026</c:v>
                </c:pt>
                <c:pt idx="34">
                  <c:v>460.07611380084256</c:v>
                </c:pt>
                <c:pt idx="35">
                  <c:v>470.53423695906349</c:v>
                </c:pt>
                <c:pt idx="36">
                  <c:v>480.6414628860158</c:v>
                </c:pt>
                <c:pt idx="37">
                  <c:v>490.40276148128407</c:v>
                </c:pt>
                <c:pt idx="38">
                  <c:v>499.82366278380903</c:v>
                </c:pt>
                <c:pt idx="39">
                  <c:v>508.91018006581282</c:v>
                </c:pt>
                <c:pt idx="40">
                  <c:v>517.66874001390147</c:v>
                </c:pt>
                <c:pt idx="41">
                  <c:v>526.10611933050075</c:v>
                </c:pt>
                <c:pt idx="42">
                  <c:v>534.22938716936847</c:v>
                </c:pt>
                <c:pt idx="43">
                  <c:v>542.04585288643705</c:v>
                </c:pt>
                <c:pt idx="44">
                  <c:v>549.56301864429713</c:v>
                </c:pt>
                <c:pt idx="45">
                  <c:v>556.78853645718334</c:v>
                </c:pt>
                <c:pt idx="46">
                  <c:v>563.73016930494725</c:v>
                </c:pt>
                <c:pt idx="47">
                  <c:v>570.39575598043939</c:v>
                </c:pt>
                <c:pt idx="48">
                  <c:v>576.79317936597567</c:v>
                </c:pt>
                <c:pt idx="49">
                  <c:v>582.93033786188153</c:v>
                </c:pt>
                <c:pt idx="50">
                  <c:v>588.81511971419536</c:v>
                </c:pt>
                <c:pt idx="51">
                  <c:v>594.45538000990734</c:v>
                </c:pt>
                <c:pt idx="52">
                  <c:v>599.8589201271061</c:v>
                </c:pt>
                <c:pt idx="53">
                  <c:v>605.03346944439829</c:v>
                </c:pt>
                <c:pt idx="54">
                  <c:v>609.9866691292516</c:v>
                </c:pt>
                <c:pt idx="55">
                  <c:v>614.72605783874417</c:v>
                </c:pt>
                <c:pt idx="56">
                  <c:v>619.25905917873774</c:v>
                </c:pt>
                <c:pt idx="57">
                  <c:v>623.59297077892859</c:v>
                </c:pt>
                <c:pt idx="58">
                  <c:v>627.7349548516886</c:v>
                </c:pt>
                <c:pt idx="59">
                  <c:v>631.69203011219065</c:v>
                </c:pt>
                <c:pt idx="60">
                  <c:v>635.47106494614002</c:v>
                </c:pt>
                <c:pt idx="61">
                  <c:v>639.07877171958444</c:v>
                </c:pt>
                <c:pt idx="62">
                  <c:v>642.52170213278373</c:v>
                </c:pt>
                <c:pt idx="63">
                  <c:v>645.80624352711482</c:v>
                </c:pt>
                <c:pt idx="64">
                  <c:v>648.93861606045004</c:v>
                </c:pt>
                <c:pt idx="65">
                  <c:v>651.9248706724718</c:v>
                </c:pt>
                <c:pt idx="66">
                  <c:v>654.77088776698702</c:v>
                </c:pt>
                <c:pt idx="67">
                  <c:v>657.48237654353909</c:v>
                </c:pt>
                <c:pt idx="68">
                  <c:v>660.06487491547375</c:v>
                </c:pt>
                <c:pt idx="69">
                  <c:v>662.52374995617947</c:v>
                </c:pt>
                <c:pt idx="70">
                  <c:v>664.86419881946904</c:v>
                </c:pt>
                <c:pt idx="71">
                  <c:v>667.09125008404601</c:v>
                </c:pt>
                <c:pt idx="72">
                  <c:v>669.20976547571991</c:v>
                </c:pt>
                <c:pt idx="73">
                  <c:v>671.2244419245045</c:v>
                </c:pt>
                <c:pt idx="74">
                  <c:v>673.13981391699781</c:v>
                </c:pt>
                <c:pt idx="75">
                  <c:v>674.96025610747529</c:v>
                </c:pt>
                <c:pt idx="76">
                  <c:v>676.68998615398743</c:v>
                </c:pt>
                <c:pt idx="77">
                  <c:v>678.33306774840537</c:v>
                </c:pt>
                <c:pt idx="78">
                  <c:v>679.89341381185739</c:v>
                </c:pt>
                <c:pt idx="79">
                  <c:v>681.37478982932805</c:v>
                </c:pt>
                <c:pt idx="80">
                  <c:v>682.78081729936343</c:v>
                </c:pt>
                <c:pt idx="81">
                  <c:v>684.11497727686412</c:v>
                </c:pt>
                <c:pt idx="82">
                  <c:v>685.38061398884781</c:v>
                </c:pt>
                <c:pt idx="83">
                  <c:v>686.58093850482749</c:v>
                </c:pt>
                <c:pt idx="84">
                  <c:v>687.7190324451152</c:v>
                </c:pt>
                <c:pt idx="85">
                  <c:v>688.79785171188803</c:v>
                </c:pt>
                <c:pt idx="86">
                  <c:v>689.82023022929957</c:v>
                </c:pt>
                <c:pt idx="87">
                  <c:v>690.78888368024616</c:v>
                </c:pt>
                <c:pt idx="88">
                  <c:v>691.70641322863833</c:v>
                </c:pt>
                <c:pt idx="89">
                  <c:v>692.57530921718762</c:v>
                </c:pt>
                <c:pt idx="90">
                  <c:v>693.39795483177591</c:v>
                </c:pt>
                <c:pt idx="91">
                  <c:v>694.17662972447602</c:v>
                </c:pt>
                <c:pt idx="92">
                  <c:v>694.91351358820521</c:v>
                </c:pt>
                <c:pt idx="93">
                  <c:v>695.61068967683957</c:v>
                </c:pt>
                <c:pt idx="94">
                  <c:v>696.27014826540733</c:v>
                </c:pt>
                <c:pt idx="95">
                  <c:v>696.89379004569435</c:v>
                </c:pt>
                <c:pt idx="96">
                  <c:v>697.48342945326783</c:v>
                </c:pt>
                <c:pt idx="97">
                  <c:v>698.0407979225289</c:v>
                </c:pt>
                <c:pt idx="98">
                  <c:v>698.56754706697575</c:v>
                </c:pt>
                <c:pt idx="99">
                  <c:v>699.06525178236461</c:v>
                </c:pt>
                <c:pt idx="100">
                  <c:v>699.53541327093387</c:v>
                </c:pt>
                <c:pt idx="101">
                  <c:v>699.97946198528371</c:v>
                </c:pt>
                <c:pt idx="102">
                  <c:v>700.39876049089537</c:v>
                </c:pt>
                <c:pt idx="103">
                  <c:v>700.79460624662988</c:v>
                </c:pt>
                <c:pt idx="104">
                  <c:v>701.16823430287104</c:v>
                </c:pt>
                <c:pt idx="105">
                  <c:v>701.52081991726425</c:v>
                </c:pt>
                <c:pt idx="106">
                  <c:v>701.85348108826906</c:v>
                </c:pt>
                <c:pt idx="107">
                  <c:v>702.1672810069781</c:v>
                </c:pt>
                <c:pt idx="108">
                  <c:v>702.46323042786321</c:v>
                </c:pt>
                <c:pt idx="109">
                  <c:v>702.74228995930162</c:v>
                </c:pt>
                <c:pt idx="110">
                  <c:v>703.00537227489497</c:v>
                </c:pt>
                <c:pt idx="111">
                  <c:v>703.25334424674634</c:v>
                </c:pt>
                <c:pt idx="112">
                  <c:v>703.48702900198327</c:v>
                </c:pt>
                <c:pt idx="113">
                  <c:v>703.70720790392772</c:v>
                </c:pt>
                <c:pt idx="114">
                  <c:v>703.91462245941102</c:v>
                </c:pt>
                <c:pt idx="115">
                  <c:v>704.10997615380757</c:v>
                </c:pt>
                <c:pt idx="116">
                  <c:v>704.29393621543454</c:v>
                </c:pt>
                <c:pt idx="117">
                  <c:v>704.46713531101739</c:v>
                </c:pt>
                <c:pt idx="118">
                  <c:v>704.63017317396645</c:v>
                </c:pt>
                <c:pt idx="119">
                  <c:v>704.7836181672435</c:v>
                </c:pt>
                <c:pt idx="120">
                  <c:v>704.92800878262472</c:v>
                </c:pt>
                <c:pt idx="121">
                  <c:v>705.06385507818277</c:v>
                </c:pt>
                <c:pt idx="122">
                  <c:v>705.19164005581786</c:v>
                </c:pt>
                <c:pt idx="123">
                  <c:v>705.31182098067484</c:v>
                </c:pt>
                <c:pt idx="124">
                  <c:v>705.42483064427677</c:v>
                </c:pt>
                <c:pt idx="125">
                  <c:v>705.53107857319628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212-46EB-9854-CF13CA013C53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2x F12'!$H$128:$H$251</c:f>
              <c:numCache>
                <c:formatCode>0</c:formatCode>
                <c:ptCount val="124"/>
                <c:pt idx="0">
                  <c:v>49.729994404174022</c:v>
                </c:pt>
                <c:pt idx="1">
                  <c:v>50.106979469740281</c:v>
                </c:pt>
                <c:pt idx="2">
                  <c:v>50.666362341507579</c:v>
                </c:pt>
                <c:pt idx="3">
                  <c:v>51.323998025837113</c:v>
                </c:pt>
                <c:pt idx="4">
                  <c:v>60.598511473690451</c:v>
                </c:pt>
                <c:pt idx="5">
                  <c:v>72.547000358885498</c:v>
                </c:pt>
                <c:pt idx="6">
                  <c:v>86.06948804171725</c:v>
                </c:pt>
                <c:pt idx="7">
                  <c:v>100.68719264603203</c:v>
                </c:pt>
                <c:pt idx="8">
                  <c:v>116.10840338045148</c:v>
                </c:pt>
                <c:pt idx="9">
                  <c:v>132.12930475214262</c:v>
                </c:pt>
                <c:pt idx="10">
                  <c:v>148.59630096183264</c:v>
                </c:pt>
                <c:pt idx="11">
                  <c:v>165.38805191436995</c:v>
                </c:pt>
                <c:pt idx="12">
                  <c:v>182.40563979515093</c:v>
                </c:pt>
                <c:pt idx="13">
                  <c:v>199.56665012075314</c:v>
                </c:pt>
                <c:pt idx="14">
                  <c:v>216.8013498017076</c:v>
                </c:pt>
                <c:pt idx="15">
                  <c:v>234.05008093501715</c:v>
                </c:pt>
                <c:pt idx="16">
                  <c:v>251.26140390557464</c:v>
                </c:pt>
                <c:pt idx="17">
                  <c:v>268.39072555995438</c:v>
                </c:pt>
                <c:pt idx="18">
                  <c:v>285.39925435591363</c:v>
                </c:pt>
                <c:pt idx="19">
                  <c:v>302.25318355245361</c:v>
                </c:pt>
                <c:pt idx="20">
                  <c:v>318.92303815340267</c:v>
                </c:pt>
                <c:pt idx="21">
                  <c:v>335.38314247060441</c:v>
                </c:pt>
                <c:pt idx="22">
                  <c:v>351.61117855323204</c:v>
                </c:pt>
                <c:pt idx="23">
                  <c:v>367.58781445686577</c:v>
                </c:pt>
                <c:pt idx="24">
                  <c:v>383.29638717225674</c:v>
                </c:pt>
                <c:pt idx="25">
                  <c:v>398.7226290434466</c:v>
                </c:pt>
                <c:pt idx="26">
                  <c:v>413.85442931311451</c:v>
                </c:pt>
                <c:pt idx="27">
                  <c:v>428.68162443685014</c:v>
                </c:pt>
                <c:pt idx="28">
                  <c:v>443.19581226210477</c:v>
                </c:pt>
                <c:pt idx="29">
                  <c:v>457.39018623891963</c:v>
                </c:pt>
                <c:pt idx="30">
                  <c:v>471.25938662986187</c:v>
                </c:pt>
                <c:pt idx="31">
                  <c:v>484.7993662921163</c:v>
                </c:pt>
                <c:pt idx="32">
                  <c:v>498.0072690681971</c:v>
                </c:pt>
                <c:pt idx="33">
                  <c:v>510.88131918036112</c:v>
                </c:pt>
                <c:pt idx="34">
                  <c:v>523.42072030412214</c:v>
                </c:pt>
                <c:pt idx="35">
                  <c:v>535.62556321737259</c:v>
                </c:pt>
                <c:pt idx="36">
                  <c:v>547.49674109764067</c:v>
                </c:pt>
                <c:pt idx="37">
                  <c:v>559.03587168125443</c:v>
                </c:pt>
                <c:pt idx="38">
                  <c:v>570.2452256124559</c:v>
                </c:pt>
                <c:pt idx="39">
                  <c:v>581.12766040364625</c:v>
                </c:pt>
                <c:pt idx="40">
                  <c:v>591.68655950444872</c:v>
                </c:pt>
                <c:pt idx="41">
                  <c:v>601.92577604048574</c:v>
                </c:pt>
                <c:pt idx="42">
                  <c:v>611.849580835452</c:v>
                </c:pt>
                <c:pt idx="43">
                  <c:v>621.46261437419219</c:v>
                </c:pt>
                <c:pt idx="44">
                  <c:v>630.76984240173169</c:v>
                </c:pt>
                <c:pt idx="45">
                  <c:v>621.46261437419219</c:v>
                </c:pt>
                <c:pt idx="46">
                  <c:v>648.48812808968842</c:v>
                </c:pt>
                <c:pt idx="47">
                  <c:v>656.91038955256886</c:v>
                </c:pt>
                <c:pt idx="48">
                  <c:v>665.04918574040221</c:v>
                </c:pt>
                <c:pt idx="49">
                  <c:v>672.91055221572356</c:v>
                </c:pt>
                <c:pt idx="50">
                  <c:v>680.50064613578513</c:v>
                </c:pt>
                <c:pt idx="51">
                  <c:v>687.82572092912369</c:v>
                </c:pt>
                <c:pt idx="52">
                  <c:v>694.89210300483865</c:v>
                </c:pt>
                <c:pt idx="53">
                  <c:v>701.70617036049748</c:v>
                </c:pt>
                <c:pt idx="54">
                  <c:v>708.27433296413199</c:v>
                </c:pt>
                <c:pt idx="55">
                  <c:v>714.60301479438556</c:v>
                </c:pt>
                <c:pt idx="56">
                  <c:v>720.69863743064582</c:v>
                </c:pt>
                <c:pt idx="57">
                  <c:v>726.56760509206754</c:v>
                </c:pt>
                <c:pt idx="58">
                  <c:v>732.2162910308565</c:v>
                </c:pt>
                <c:pt idx="59">
                  <c:v>737.65102519109087</c:v>
                </c:pt>
                <c:pt idx="60">
                  <c:v>742.87808304981979</c:v>
                </c:pt>
                <c:pt idx="61">
                  <c:v>747.9036755622119</c:v>
                </c:pt>
                <c:pt idx="62">
                  <c:v>752.73394013719053</c:v>
                </c:pt>
                <c:pt idx="63">
                  <c:v>757.37493257434926</c:v>
                </c:pt>
                <c:pt idx="64">
                  <c:v>761.83261989697178</c:v>
                </c:pt>
                <c:pt idx="65">
                  <c:v>766.11287401978757</c:v>
                </c:pt>
                <c:pt idx="66">
                  <c:v>770.22146619362957</c:v>
                </c:pt>
                <c:pt idx="67">
                  <c:v>774.16406217249005</c:v>
                </c:pt>
                <c:pt idx="68">
                  <c:v>777.94621805162956</c:v>
                </c:pt>
                <c:pt idx="69">
                  <c:v>781.57337672831818</c:v>
                </c:pt>
                <c:pt idx="70">
                  <c:v>785.05086493958822</c:v>
                </c:pt>
                <c:pt idx="71">
                  <c:v>788.38389083402581</c:v>
                </c:pt>
                <c:pt idx="72">
                  <c:v>791.57754203709408</c:v>
                </c:pt>
                <c:pt idx="73">
                  <c:v>794.6367841718552</c:v>
                </c:pt>
                <c:pt idx="74">
                  <c:v>797.56645979918767</c:v>
                </c:pt>
                <c:pt idx="75">
                  <c:v>800.37128774371206</c:v>
                </c:pt>
                <c:pt idx="76">
                  <c:v>803.05586277364341</c:v>
                </c:pt>
                <c:pt idx="77">
                  <c:v>805.62465560469809</c:v>
                </c:pt>
                <c:pt idx="78">
                  <c:v>808.08201319998295</c:v>
                </c:pt>
                <c:pt idx="79">
                  <c:v>810.4321593395116</c:v>
                </c:pt>
                <c:pt idx="80">
                  <c:v>812.67919543462619</c:v>
                </c:pt>
                <c:pt idx="81">
                  <c:v>814.82710156413236</c:v>
                </c:pt>
                <c:pt idx="82">
                  <c:v>816.87973771043585</c:v>
                </c:pt>
                <c:pt idx="83">
                  <c:v>818.84084517534961</c:v>
                </c:pt>
                <c:pt idx="84">
                  <c:v>820.71404815656126</c:v>
                </c:pt>
                <c:pt idx="85">
                  <c:v>822.50285546700184</c:v>
                </c:pt>
                <c:pt idx="86">
                  <c:v>824.21066238054652</c:v>
                </c:pt>
                <c:pt idx="87">
                  <c:v>825.84075258858525</c:v>
                </c:pt>
                <c:pt idx="88">
                  <c:v>827.39630025309236</c:v>
                </c:pt>
                <c:pt idx="89">
                  <c:v>828.88037214280246</c:v>
                </c:pt>
                <c:pt idx="90">
                  <c:v>830.29592984007456</c:v>
                </c:pt>
                <c:pt idx="91">
                  <c:v>831.64583200691959</c:v>
                </c:pt>
                <c:pt idx="92">
                  <c:v>832.93283669951677</c:v>
                </c:pt>
                <c:pt idx="93">
                  <c:v>834.15960372135646</c:v>
                </c:pt>
                <c:pt idx="94">
                  <c:v>835.32869700589993</c:v>
                </c:pt>
                <c:pt idx="95">
                  <c:v>836.44258702037098</c:v>
                </c:pt>
                <c:pt idx="96">
                  <c:v>837.50365318296213</c:v>
                </c:pt>
                <c:pt idx="97">
                  <c:v>838.51418628638362</c:v>
                </c:pt>
                <c:pt idx="98">
                  <c:v>839.47639092127599</c:v>
                </c:pt>
                <c:pt idx="99">
                  <c:v>840.3923878935766</c:v>
                </c:pt>
                <c:pt idx="100">
                  <c:v>841.26421663045392</c:v>
                </c:pt>
                <c:pt idx="101">
                  <c:v>842.09383756992963</c:v>
                </c:pt>
                <c:pt idx="102">
                  <c:v>842.88313452976388</c:v>
                </c:pt>
                <c:pt idx="103">
                  <c:v>843.63391705162996</c:v>
                </c:pt>
                <c:pt idx="104">
                  <c:v>844.34792271699951</c:v>
                </c:pt>
                <c:pt idx="105">
                  <c:v>845.02681943155494</c:v>
                </c:pt>
                <c:pt idx="106">
                  <c:v>845.672207675295</c:v>
                </c:pt>
                <c:pt idx="107">
                  <c:v>846.28562271583701</c:v>
                </c:pt>
                <c:pt idx="108">
                  <c:v>846.86853678272735</c:v>
                </c:pt>
                <c:pt idx="109">
                  <c:v>847.42236120086568</c:v>
                </c:pt>
                <c:pt idx="110">
                  <c:v>847.94844848141042</c:v>
                </c:pt>
                <c:pt idx="111">
                  <c:v>848.44809436879075</c:v>
                </c:pt>
                <c:pt idx="112">
                  <c:v>848.92253984267256</c:v>
                </c:pt>
                <c:pt idx="113">
                  <c:v>849.37297307394851</c:v>
                </c:pt>
                <c:pt idx="114">
                  <c:v>849.80053133401361</c:v>
                </c:pt>
                <c:pt idx="115">
                  <c:v>850.20630285677157</c:v>
                </c:pt>
                <c:pt idx="116">
                  <c:v>850.59132865298625</c:v>
                </c:pt>
                <c:pt idx="117">
                  <c:v>850.95660427674443</c:v>
                </c:pt>
                <c:pt idx="118">
                  <c:v>851.30308154393754</c:v>
                </c:pt>
                <c:pt idx="119">
                  <c:v>851.631670202799</c:v>
                </c:pt>
                <c:pt idx="120">
                  <c:v>851.94323955665072</c:v>
                </c:pt>
                <c:pt idx="121">
                  <c:v>852.2386200391187</c:v>
                </c:pt>
                <c:pt idx="122">
                  <c:v>852.51860474217403</c:v>
                </c:pt>
                <c:pt idx="123">
                  <c:v>852.78395089744424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212-46EB-9854-CF13CA013C53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'Typ3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2x F12'!$K$131:$K$251</c:f>
              <c:numCache>
                <c:formatCode>0</c:formatCode>
                <c:ptCount val="121"/>
                <c:pt idx="0">
                  <c:v>53.486124059499957</c:v>
                </c:pt>
                <c:pt idx="1">
                  <c:v>60.813401463923924</c:v>
                </c:pt>
                <c:pt idx="2">
                  <c:v>71.802019972474</c:v>
                </c:pt>
                <c:pt idx="3">
                  <c:v>84.674902487010741</c:v>
                </c:pt>
                <c:pt idx="4">
                  <c:v>98.854196737408984</c:v>
                </c:pt>
                <c:pt idx="5">
                  <c:v>114.00888272787017</c:v>
                </c:pt>
                <c:pt idx="6">
                  <c:v>129.91410314941243</c:v>
                </c:pt>
                <c:pt idx="7">
                  <c:v>146.40280400401036</c:v>
                </c:pt>
                <c:pt idx="8">
                  <c:v>163.34388941260499</c:v>
                </c:pt>
                <c:pt idx="9">
                  <c:v>180.63068351222034</c:v>
                </c:pt>
                <c:pt idx="10">
                  <c:v>198.17416667414886</c:v>
                </c:pt>
                <c:pt idx="11">
                  <c:v>215.89869927915686</c:v>
                </c:pt>
                <c:pt idx="12">
                  <c:v>233.73915718830642</c:v>
                </c:pt>
                <c:pt idx="13">
                  <c:v>251.63892243342298</c:v>
                </c:pt>
                <c:pt idx="14">
                  <c:v>269.548419557329</c:v>
                </c:pt>
                <c:pt idx="15">
                  <c:v>287.4240151203494</c:v>
                </c:pt>
                <c:pt idx="16">
                  <c:v>305.22716759590867</c:v>
                </c:pt>
                <c:pt idx="17">
                  <c:v>322.92375515729827</c:v>
                </c:pt>
                <c:pt idx="18">
                  <c:v>340.4835331696986</c:v>
                </c:pt>
                <c:pt idx="19">
                  <c:v>357.87968842952534</c:v>
                </c:pt>
                <c:pt idx="20">
                  <c:v>375.08846704015582</c:v>
                </c:pt>
                <c:pt idx="21">
                  <c:v>392.08885935959518</c:v>
                </c:pt>
                <c:pt idx="22">
                  <c:v>408.86232991516624</c:v>
                </c:pt>
                <c:pt idx="23">
                  <c:v>425.39258328436517</c:v>
                </c:pt>
                <c:pt idx="24">
                  <c:v>441.6653591435354</c:v>
                </c:pt>
                <c:pt idx="25">
                  <c:v>457.66825127600544</c:v>
                </c:pt>
                <c:pt idx="26">
                  <c:v>473.39054649710823</c:v>
                </c:pt>
                <c:pt idx="27">
                  <c:v>488.8230803204126</c:v>
                </c:pt>
                <c:pt idx="28">
                  <c:v>503.95810684250444</c:v>
                </c:pt>
                <c:pt idx="29">
                  <c:v>518.78918082129212</c:v>
                </c:pt>
                <c:pt idx="30">
                  <c:v>533.311050306271</c:v>
                </c:pt>
                <c:pt idx="31">
                  <c:v>547.51955847753732</c:v>
                </c:pt>
                <c:pt idx="32">
                  <c:v>561.41155358467995</c:v>
                </c:pt>
                <c:pt idx="33">
                  <c:v>574.98480606234443</c:v>
                </c:pt>
                <c:pt idx="34">
                  <c:v>588.23793204751587</c:v>
                </c:pt>
                <c:pt idx="35">
                  <c:v>601.17032264290174</c:v>
                </c:pt>
                <c:pt idx="36">
                  <c:v>613.78207836749084</c:v>
                </c:pt>
                <c:pt idx="37">
                  <c:v>626.07394831431634</c:v>
                </c:pt>
                <c:pt idx="38">
                  <c:v>638.04727360026163</c:v>
                </c:pt>
                <c:pt idx="39">
                  <c:v>649.7039347463591</c:v>
                </c:pt>
                <c:pt idx="40">
                  <c:v>661.04630267160894</c:v>
                </c:pt>
                <c:pt idx="41">
                  <c:v>672.07719302061355</c:v>
                </c:pt>
                <c:pt idx="42">
                  <c:v>682.79982357672634</c:v>
                </c:pt>
                <c:pt idx="43">
                  <c:v>693.21777453894447</c:v>
                </c:pt>
                <c:pt idx="44">
                  <c:v>703.33495146338828</c:v>
                </c:pt>
                <c:pt idx="45">
                  <c:v>713.15555068951596</c:v>
                </c:pt>
                <c:pt idx="46">
                  <c:v>722.68402708789006</c:v>
                </c:pt>
                <c:pt idx="47">
                  <c:v>731.92506398067678</c:v>
                </c:pt>
                <c:pt idx="48">
                  <c:v>740.8835450985855</c:v>
                </c:pt>
                <c:pt idx="49">
                  <c:v>749.56452844890703</c:v>
                </c:pt>
                <c:pt idx="50">
                  <c:v>757.97322197892697</c:v>
                </c:pt>
                <c:pt idx="51">
                  <c:v>766.11496092750667</c:v>
                </c:pt>
                <c:pt idx="52">
                  <c:v>773.99518676518358</c:v>
                </c:pt>
                <c:pt idx="53">
                  <c:v>781.61942762989884</c:v>
                </c:pt>
                <c:pt idx="54">
                  <c:v>788.99328017152629</c:v>
                </c:pt>
                <c:pt idx="55">
                  <c:v>796.12239272386216</c:v>
                </c:pt>
                <c:pt idx="56">
                  <c:v>803.01244972768063</c:v>
                </c:pt>
                <c:pt idx="57">
                  <c:v>809.66915733300891</c:v>
                </c:pt>
                <c:pt idx="58">
                  <c:v>816.09823011291007</c:v>
                </c:pt>
                <c:pt idx="59">
                  <c:v>822.30537882485021</c:v>
                </c:pt>
                <c:pt idx="60">
                  <c:v>828.29629915928979</c:v>
                </c:pt>
                <c:pt idx="61">
                  <c:v>834.07666141834147</c:v>
                </c:pt>
                <c:pt idx="62">
                  <c:v>839.65210107041003</c:v>
                </c:pt>
                <c:pt idx="63">
                  <c:v>845.02821012954178</c:v>
                </c:pt>
                <c:pt idx="64">
                  <c:v>850.21052931086058</c:v>
                </c:pt>
                <c:pt idx="65">
                  <c:v>855.20454091594502</c:v>
                </c:pt>
                <c:pt idx="66">
                  <c:v>860.01566240437558</c:v>
                </c:pt>
                <c:pt idx="67">
                  <c:v>864.64924060983265</c:v>
                </c:pt>
                <c:pt idx="68">
                  <c:v>869.11054656127465</c:v>
                </c:pt>
                <c:pt idx="69">
                  <c:v>873.40477087165982</c:v>
                </c:pt>
                <c:pt idx="70">
                  <c:v>877.53701965857749</c:v>
                </c:pt>
                <c:pt idx="71">
                  <c:v>881.51231096292463</c:v>
                </c:pt>
                <c:pt idx="72">
                  <c:v>885.33557163347223</c:v>
                </c:pt>
                <c:pt idx="73">
                  <c:v>889.01163464677802</c:v>
                </c:pt>
                <c:pt idx="74">
                  <c:v>892.54523683344269</c:v>
                </c:pt>
                <c:pt idx="75">
                  <c:v>895.94101698318877</c:v>
                </c:pt>
                <c:pt idx="76">
                  <c:v>899.2035143026352</c:v>
                </c:pt>
                <c:pt idx="77">
                  <c:v>902.33716720099028</c:v>
                </c:pt>
                <c:pt idx="78">
                  <c:v>905.34631238017437</c:v>
                </c:pt>
                <c:pt idx="79">
                  <c:v>908.23518420710207</c:v>
                </c:pt>
                <c:pt idx="80">
                  <c:v>911.00791434703513</c:v>
                </c:pt>
                <c:pt idx="81">
                  <c:v>913.66853163803808</c:v>
                </c:pt>
                <c:pt idx="82">
                  <c:v>916.22096218764636</c:v>
                </c:pt>
                <c:pt idx="83">
                  <c:v>918.66902967388137</c:v>
                </c:pt>
                <c:pt idx="84">
                  <c:v>921.01645583372874</c:v>
                </c:pt>
                <c:pt idx="85">
                  <c:v>923.26686112314712</c:v>
                </c:pt>
                <c:pt idx="86">
                  <c:v>925.42376553355825</c:v>
                </c:pt>
                <c:pt idx="87">
                  <c:v>927.49058955064481</c:v>
                </c:pt>
                <c:pt idx="88">
                  <c:v>929.4706552420887</c:v>
                </c:pt>
                <c:pt idx="89">
                  <c:v>931.36718746168231</c:v>
                </c:pt>
                <c:pt idx="90">
                  <c:v>933.18331515798388</c:v>
                </c:pt>
                <c:pt idx="91">
                  <c:v>934.92207277640716</c:v>
                </c:pt>
                <c:pt idx="92">
                  <c:v>936.58640174431912</c:v>
                </c:pt>
                <c:pt idx="93">
                  <c:v>938.1791520293699</c:v>
                </c:pt>
                <c:pt idx="94">
                  <c:v>939.70308376189996</c:v>
                </c:pt>
                <c:pt idx="95">
                  <c:v>941.16086891285897</c:v>
                </c:pt>
                <c:pt idx="96">
                  <c:v>942.55509301923553</c:v>
                </c:pt>
                <c:pt idx="97">
                  <c:v>943.88825694953266</c:v>
                </c:pt>
                <c:pt idx="98">
                  <c:v>945.16277870233444</c:v>
                </c:pt>
                <c:pt idx="99">
                  <c:v>946.38099523148765</c:v>
                </c:pt>
                <c:pt idx="100">
                  <c:v>947.54516429189164</c:v>
                </c:pt>
                <c:pt idx="101">
                  <c:v>948.65746630031447</c:v>
                </c:pt>
                <c:pt idx="102">
                  <c:v>949.72000620608287</c:v>
                </c:pt>
                <c:pt idx="103">
                  <c:v>950.73481536686597</c:v>
                </c:pt>
                <c:pt idx="104">
                  <c:v>951.70385342516465</c:v>
                </c:pt>
                <c:pt idx="105">
                  <c:v>952.62901018145442</c:v>
                </c:pt>
                <c:pt idx="106">
                  <c:v>953.51210746027141</c:v>
                </c:pt>
                <c:pt idx="107">
                  <c:v>954.35490096584124</c:v>
                </c:pt>
                <c:pt idx="108">
                  <c:v>955.15908212414706</c:v>
                </c:pt>
                <c:pt idx="109">
                  <c:v>955.92627990861672</c:v>
                </c:pt>
                <c:pt idx="110">
                  <c:v>956.65806264686557</c:v>
                </c:pt>
                <c:pt idx="111">
                  <c:v>957.35593980618478</c:v>
                </c:pt>
                <c:pt idx="112">
                  <c:v>958.02136375569955</c:v>
                </c:pt>
                <c:pt idx="113">
                  <c:v>958.65573150333205</c:v>
                </c:pt>
                <c:pt idx="114">
                  <c:v>959.26038640592265</c:v>
                </c:pt>
                <c:pt idx="115">
                  <c:v>959.83661985104277</c:v>
                </c:pt>
                <c:pt idx="116">
                  <c:v>960.38567290922163</c:v>
                </c:pt>
                <c:pt idx="117">
                  <c:v>960.90873795547566</c:v>
                </c:pt>
                <c:pt idx="118">
                  <c:v>961.4069602591843</c:v>
                </c:pt>
                <c:pt idx="119">
                  <c:v>961.88143954150814</c:v>
                </c:pt>
                <c:pt idx="120">
                  <c:v>962.33323149967634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212-46EB-9854-CF13CA013C53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'Typ3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2x F12'!$M$131:$M$251</c:f>
              <c:numCache>
                <c:formatCode>0</c:formatCode>
                <c:ptCount val="121"/>
                <c:pt idx="0">
                  <c:v>56.537506689899942</c:v>
                </c:pt>
                <c:pt idx="1">
                  <c:v>63.639828907581546</c:v>
                </c:pt>
                <c:pt idx="2">
                  <c:v>74.407773668478967</c:v>
                </c:pt>
                <c:pt idx="3">
                  <c:v>87.09617615522086</c:v>
                </c:pt>
                <c:pt idx="4">
                  <c:v>101.13576740096096</c:v>
                </c:pt>
                <c:pt idx="5">
                  <c:v>116.20042523650227</c:v>
                </c:pt>
                <c:pt idx="6">
                  <c:v>132.06855599011158</c:v>
                </c:pt>
                <c:pt idx="7">
                  <c:v>148.57537769772307</c:v>
                </c:pt>
                <c:pt idx="8">
                  <c:v>165.59135965854716</c:v>
                </c:pt>
                <c:pt idx="9">
                  <c:v>183.0108399334556</c:v>
                </c:pt>
                <c:pt idx="10">
                  <c:v>200.74535986176636</c:v>
                </c:pt>
                <c:pt idx="11">
                  <c:v>218.71945681370823</c:v>
                </c:pt>
                <c:pt idx="12">
                  <c:v>236.86785193406638</c:v>
                </c:pt>
                <c:pt idx="13">
                  <c:v>255.13348273846395</c:v>
                </c:pt>
                <c:pt idx="14">
                  <c:v>273.46607445315954</c:v>
                </c:pt>
                <c:pt idx="15">
                  <c:v>291.82106963584727</c:v>
                </c:pt>
                <c:pt idx="16">
                  <c:v>310.15880454766136</c:v>
                </c:pt>
                <c:pt idx="17">
                  <c:v>328.44386058536702</c:v>
                </c:pt>
                <c:pt idx="18">
                  <c:v>346.6445431314537</c:v>
                </c:pt>
                <c:pt idx="19">
                  <c:v>364.73245524393633</c:v>
                </c:pt>
                <c:pt idx="20">
                  <c:v>382.68214334902245</c:v>
                </c:pt>
                <c:pt idx="21">
                  <c:v>400.47079857612732</c:v>
                </c:pt>
                <c:pt idx="22">
                  <c:v>418.07800178641094</c:v>
                </c:pt>
                <c:pt idx="23">
                  <c:v>435.48550341672831</c:v>
                </c:pt>
                <c:pt idx="24">
                  <c:v>452.6770314396274</c:v>
                </c:pt>
                <c:pt idx="25">
                  <c:v>469.63812231283043</c:v>
                </c:pt>
                <c:pt idx="26">
                  <c:v>486.355970944722</c:v>
                </c:pt>
                <c:pt idx="27">
                  <c:v>502.81929655978081</c:v>
                </c:pt>
                <c:pt idx="28">
                  <c:v>519.01822199365711</c:v>
                </c:pt>
                <c:pt idx="29">
                  <c:v>534.94416443970363</c:v>
                </c:pt>
                <c:pt idx="30">
                  <c:v>550.58973604780567</c:v>
                </c:pt>
                <c:pt idx="31">
                  <c:v>565.94865307127611</c:v>
                </c:pt>
                <c:pt idx="32">
                  <c:v>581.01565248907627</c:v>
                </c:pt>
                <c:pt idx="33">
                  <c:v>595.7864152139789</c:v>
                </c:pt>
                <c:pt idx="34">
                  <c:v>610.25749514360086</c:v>
                </c:pt>
                <c:pt idx="35">
                  <c:v>624.42625342889073</c:v>
                </c:pt>
                <c:pt idx="36">
                  <c:v>638.29079742992951</c:v>
                </c:pt>
                <c:pt idx="37">
                  <c:v>651.84992390654872</c:v>
                </c:pt>
                <c:pt idx="38">
                  <c:v>665.10306605494975</c:v>
                </c:pt>
                <c:pt idx="39">
                  <c:v>678.05024405403196</c:v>
                </c:pt>
                <c:pt idx="40">
                  <c:v>690.69201882876655</c:v>
                </c:pt>
                <c:pt idx="41">
                  <c:v>703.02944877427331</c:v>
                </c:pt>
                <c:pt idx="42">
                  <c:v>715.0640492147777</c:v>
                </c:pt>
                <c:pt idx="43">
                  <c:v>726.79775439733373</c:v>
                </c:pt>
                <c:pt idx="44">
                  <c:v>738.23288184197895</c:v>
                </c:pt>
                <c:pt idx="45">
                  <c:v>749.37209888850271</c:v>
                </c:pt>
                <c:pt idx="46">
                  <c:v>760.21839129591842</c:v>
                </c:pt>
                <c:pt idx="47">
                  <c:v>770.77503376432151</c:v>
                </c:pt>
                <c:pt idx="48">
                  <c:v>781.04556226061686</c:v>
                </c:pt>
                <c:pt idx="49">
                  <c:v>791.03374803981569</c:v>
                </c:pt>
                <c:pt idx="50">
                  <c:v>800.74357326250731</c:v>
                </c:pt>
                <c:pt idx="51">
                  <c:v>810.17920811693102</c:v>
                </c:pt>
                <c:pt idx="52">
                  <c:v>819.34498936094133</c:v>
                </c:pt>
                <c:pt idx="53">
                  <c:v>828.24540020523978</c:v>
                </c:pt>
                <c:pt idx="54">
                  <c:v>836.88505146465832</c:v>
                </c:pt>
                <c:pt idx="55">
                  <c:v>845.26866390910459</c:v>
                </c:pt>
                <c:pt idx="56">
                  <c:v>853.40105175009546</c:v>
                </c:pt>
                <c:pt idx="57">
                  <c:v>861.28710720274739</c:v>
                </c:pt>
                <c:pt idx="58">
                  <c:v>868.93178606657887</c:v>
                </c:pt>
                <c:pt idx="59">
                  <c:v>876.34009427174169</c:v>
                </c:pt>
                <c:pt idx="60">
                  <c:v>883.51707534021637</c:v>
                </c:pt>
                <c:pt idx="61">
                  <c:v>890.46779871420244</c:v>
                </c:pt>
                <c:pt idx="62">
                  <c:v>897.19734890644042</c:v>
                </c:pt>
                <c:pt idx="63">
                  <c:v>903.710815429484</c:v>
                </c:pt>
                <c:pt idx="64">
                  <c:v>910.01328346309458</c:v>
                </c:pt>
                <c:pt idx="65">
                  <c:v>916.10982522090285</c:v>
                </c:pt>
                <c:pt idx="66">
                  <c:v>922.00549197938062</c:v>
                </c:pt>
                <c:pt idx="67">
                  <c:v>927.70530673386406</c:v>
                </c:pt>
                <c:pt idx="68">
                  <c:v>933.21425744806993</c:v>
                </c:pt>
                <c:pt idx="69">
                  <c:v>938.53729086505609</c:v>
                </c:pt>
                <c:pt idx="70">
                  <c:v>943.67930684907049</c:v>
                </c:pt>
                <c:pt idx="71">
                  <c:v>948.64515322911586</c:v>
                </c:pt>
                <c:pt idx="72">
                  <c:v>953.43962111638598</c:v>
                </c:pt>
                <c:pt idx="73">
                  <c:v>958.06744066897625</c:v>
                </c:pt>
                <c:pt idx="74">
                  <c:v>962.53327727849216</c:v>
                </c:pt>
                <c:pt idx="75">
                  <c:v>966.84172815430782</c:v>
                </c:pt>
                <c:pt idx="76">
                  <c:v>970.99731928232598</c:v>
                </c:pt>
                <c:pt idx="77">
                  <c:v>975.00450273614877</c:v>
                </c:pt>
                <c:pt idx="78">
                  <c:v>978.8676543195636</c:v>
                </c:pt>
                <c:pt idx="79">
                  <c:v>982.59107152021318</c:v>
                </c:pt>
                <c:pt idx="80">
                  <c:v>986.17897175524661</c:v>
                </c:pt>
                <c:pt idx="81">
                  <c:v>989.63549089063565</c:v>
                </c:pt>
                <c:pt idx="82">
                  <c:v>992.9646820166862</c:v>
                </c:pt>
                <c:pt idx="83">
                  <c:v>996.17051446310472</c:v>
                </c:pt>
                <c:pt idx="84">
                  <c:v>999.25687303775078</c:v>
                </c:pt>
                <c:pt idx="85">
                  <c:v>1002.2275574739867</c:v>
                </c:pt>
                <c:pt idx="86">
                  <c:v>1005.0862820722334</c:v>
                </c:pt>
                <c:pt idx="87">
                  <c:v>1007.836675522069</c:v>
                </c:pt>
                <c:pt idx="88">
                  <c:v>1010.4822808918562</c:v>
                </c:pt>
                <c:pt idx="89">
                  <c:v>1013.0265557735497</c:v>
                </c:pt>
                <c:pt idx="90">
                  <c:v>1015.472872570943</c:v>
                </c:pt>
                <c:pt idx="91">
                  <c:v>1017.8245189202116</c:v>
                </c:pt>
                <c:pt idx="92">
                  <c:v>1020.0846982321965</c:v>
                </c:pt>
                <c:pt idx="93">
                  <c:v>1022.2565303464048</c:v>
                </c:pt>
                <c:pt idx="94">
                  <c:v>1024.3430522872461</c:v>
                </c:pt>
                <c:pt idx="95">
                  <c:v>1026.347219113529</c:v>
                </c:pt>
                <c:pt idx="96">
                  <c:v>1028.271904852721</c:v>
                </c:pt>
                <c:pt idx="97">
                  <c:v>1030.1199035119589</c:v>
                </c:pt>
                <c:pt idx="98">
                  <c:v>1031.8939301582282</c:v>
                </c:pt>
                <c:pt idx="99">
                  <c:v>1033.596622060571</c:v>
                </c:pt>
                <c:pt idx="100">
                  <c:v>1035.2305398875901</c:v>
                </c:pt>
                <c:pt idx="101">
                  <c:v>1036.7981689539065</c:v>
                </c:pt>
                <c:pt idx="102">
                  <c:v>1038.3019205096173</c:v>
                </c:pt>
                <c:pt idx="103">
                  <c:v>1039.7441330671431</c:v>
                </c:pt>
                <c:pt idx="104">
                  <c:v>1041.1270737602215</c:v>
                </c:pt>
                <c:pt idx="105">
                  <c:v>1042.4529397301083</c:v>
                </c:pt>
                <c:pt idx="106">
                  <c:v>1043.7238595343854</c:v>
                </c:pt>
                <c:pt idx="107">
                  <c:v>1044.9418945740592</c:v>
                </c:pt>
                <c:pt idx="108">
                  <c:v>1046.1090405349241</c:v>
                </c:pt>
                <c:pt idx="109">
                  <c:v>1047.2272288394458</c:v>
                </c:pt>
                <c:pt idx="110">
                  <c:v>1048.2983281056647</c:v>
                </c:pt>
                <c:pt idx="111">
                  <c:v>1049.324145609882</c:v>
                </c:pt>
                <c:pt idx="112">
                  <c:v>1050.3064287501154</c:v>
                </c:pt>
                <c:pt idx="113">
                  <c:v>1051.246866507543</c:v>
                </c:pt>
                <c:pt idx="114">
                  <c:v>1052.1470909033603</c:v>
                </c:pt>
                <c:pt idx="115">
                  <c:v>1053.0086784486812</c:v>
                </c:pt>
                <c:pt idx="116">
                  <c:v>1053.8331515853038</c:v>
                </c:pt>
                <c:pt idx="117">
                  <c:v>1054.6219801153411</c:v>
                </c:pt>
                <c:pt idx="118">
                  <c:v>1055.3765826178931</c:v>
                </c:pt>
                <c:pt idx="119">
                  <c:v>1056.0983278510937</c:v>
                </c:pt>
                <c:pt idx="120">
                  <c:v>1056.7885361380227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F212-46EB-9854-CF13CA013C5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15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50"/>
      </c:valAx>
      <c:valAx>
        <c:axId val="6439423"/>
        <c:scaling>
          <c:orientation val="minMax"/>
          <c:max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Leistung </a:t>
            </a:r>
            <a:r>
              <a:rPr lang="de-DE" sz="1400" b="0" i="0" u="none" strike="noStrike" baseline="0">
                <a:effectLst/>
              </a:rPr>
              <a:t>@dT 20 K; Einlass 315 KM push/pull</a:t>
            </a:r>
            <a:endParaRPr lang="en-US"/>
          </a:p>
        </c:rich>
      </c:tx>
      <c:layout>
        <c:manualLayout>
          <c:xMode val="edge"/>
          <c:yMode val="edge"/>
          <c:x val="0.47951958744868478"/>
          <c:y val="1.02171122954499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'Typ3 2x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'Typ3 2x F12'!$B$121:$B$251</c:f>
              <c:numCache>
                <c:formatCode>0</c:formatCode>
                <c:ptCount val="131"/>
                <c:pt idx="0">
                  <c:v>32.749965527599045</c:v>
                </c:pt>
                <c:pt idx="1">
                  <c:v>33.316655208023747</c:v>
                </c:pt>
                <c:pt idx="2">
                  <c:v>34.085161597524746</c:v>
                </c:pt>
                <c:pt idx="3">
                  <c:v>34.953259373645608</c:v>
                </c:pt>
                <c:pt idx="4">
                  <c:v>35.892348551034388</c:v>
                </c:pt>
                <c:pt idx="5">
                  <c:v>36.887391642445778</c:v>
                </c:pt>
                <c:pt idx="6">
                  <c:v>37.928864838739401</c:v>
                </c:pt>
                <c:pt idx="7">
                  <c:v>39.010098955361229</c:v>
                </c:pt>
                <c:pt idx="8">
                  <c:v>40.126115395402508</c:v>
                </c:pt>
                <c:pt idx="9">
                  <c:v>41.273028299481609</c:v>
                </c:pt>
                <c:pt idx="10">
                  <c:v>42.447703283752162</c:v>
                </c:pt>
                <c:pt idx="11">
                  <c:v>55.296346393999386</c:v>
                </c:pt>
                <c:pt idx="12">
                  <c:v>69.400804496075978</c:v>
                </c:pt>
                <c:pt idx="13">
                  <c:v>84.183422924175204</c:v>
                </c:pt>
                <c:pt idx="14">
                  <c:v>99.324178647632493</c:v>
                </c:pt>
                <c:pt idx="15">
                  <c:v>114.6139508253068</c:v>
                </c:pt>
                <c:pt idx="16">
                  <c:v>129.90456375163319</c:v>
                </c:pt>
                <c:pt idx="17">
                  <c:v>145.08617168534136</c:v>
                </c:pt>
                <c:pt idx="18">
                  <c:v>160.0751988272861</c:v>
                </c:pt>
                <c:pt idx="19">
                  <c:v>174.80716244128212</c:v>
                </c:pt>
                <c:pt idx="20">
                  <c:v>189.23204841343869</c:v>
                </c:pt>
                <c:pt idx="21">
                  <c:v>203.31114571802567</c:v>
                </c:pt>
                <c:pt idx="22">
                  <c:v>217.01477433369229</c:v>
                </c:pt>
                <c:pt idx="23">
                  <c:v>230.3205914475526</c:v>
                </c:pt>
                <c:pt idx="24">
                  <c:v>243.21228942671939</c:v>
                </c:pt>
                <c:pt idx="25">
                  <c:v>255.67856958329455</c:v>
                </c:pt>
                <c:pt idx="26">
                  <c:v>267.71231656254338</c:v>
                </c:pt>
                <c:pt idx="27">
                  <c:v>279.30992286281901</c:v>
                </c:pt>
                <c:pt idx="28">
                  <c:v>290.47072850187612</c:v>
                </c:pt>
                <c:pt idx="29">
                  <c:v>301.19655091367213</c:v>
                </c:pt>
                <c:pt idx="30">
                  <c:v>311.49128689076554</c:v>
                </c:pt>
                <c:pt idx="31">
                  <c:v>321.36057300375666</c:v>
                </c:pt>
                <c:pt idx="32">
                  <c:v>330.81149416905305</c:v>
                </c:pt>
                <c:pt idx="33">
                  <c:v>339.8523323578209</c:v>
                </c:pt>
                <c:pt idx="34">
                  <c:v>348.49234913461862</c:v>
                </c:pt>
                <c:pt idx="35">
                  <c:v>356.74159697451012</c:v>
                </c:pt>
                <c:pt idx="36">
                  <c:v>364.61075525956181</c:v>
                </c:pt>
                <c:pt idx="37">
                  <c:v>372.11098758588565</c:v>
                </c:pt>
                <c:pt idx="38">
                  <c:v>379.25381758049019</c:v>
                </c:pt>
                <c:pt idx="39">
                  <c:v>386.05102087508823</c:v>
                </c:pt>
                <c:pt idx="40">
                  <c:v>392.51453124161151</c:v>
                </c:pt>
                <c:pt idx="41">
                  <c:v>398.65635918304503</c:v>
                </c:pt>
                <c:pt idx="42">
                  <c:v>404.48852150921482</c:v>
                </c:pt>
                <c:pt idx="43">
                  <c:v>410.02298062198247</c:v>
                </c:pt>
                <c:pt idx="44">
                  <c:v>415.27159239673745</c:v>
                </c:pt>
                <c:pt idx="45">
                  <c:v>420.24606168374896</c:v>
                </c:pt>
                <c:pt idx="46">
                  <c:v>424.95790456892479</c:v>
                </c:pt>
                <c:pt idx="47">
                  <c:v>429.41841663273635</c:v>
                </c:pt>
                <c:pt idx="48">
                  <c:v>433.63864653154775</c:v>
                </c:pt>
                <c:pt idx="49">
                  <c:v>437.6293742997459</c:v>
                </c:pt>
                <c:pt idx="50">
                  <c:v>441.40109383577715</c:v>
                </c:pt>
                <c:pt idx="51">
                  <c:v>444.96399909198692</c:v>
                </c:pt>
                <c:pt idx="52">
                  <c:v>448.32797353824435</c:v>
                </c:pt>
                <c:pt idx="53">
                  <c:v>451.50258251370076</c:v>
                </c:pt>
                <c:pt idx="54">
                  <c:v>454.49706812049391</c:v>
                </c:pt>
                <c:pt idx="55">
                  <c:v>457.3203463484204</c:v>
                </c:pt>
                <c:pt idx="56">
                  <c:v>459.98100615113469</c:v>
                </c:pt>
                <c:pt idx="57">
                  <c:v>462.48731022272722</c:v>
                </c:pt>
                <c:pt idx="58">
                  <c:v>464.84719724899105</c:v>
                </c:pt>
                <c:pt idx="59">
                  <c:v>467.06828543064842</c:v>
                </c:pt>
                <c:pt idx="60">
                  <c:v>469.15787709651386</c:v>
                </c:pt>
                <c:pt idx="61">
                  <c:v>471.12296424332226</c:v>
                </c:pt>
                <c:pt idx="62">
                  <c:v>472.97023485589324</c:v>
                </c:pt>
                <c:pt idx="63">
                  <c:v>474.70607987667432</c:v>
                </c:pt>
                <c:pt idx="64">
                  <c:v>476.33660070762068</c:v>
                </c:pt>
                <c:pt idx="65">
                  <c:v>477.86761713999852</c:v>
                </c:pt>
                <c:pt idx="66">
                  <c:v>479.30467561914861</c:v>
                </c:pt>
                <c:pt idx="67">
                  <c:v>480.65305776162967</c:v>
                </c:pt>
                <c:pt idx="68">
                  <c:v>481.91778905158208</c:v>
                </c:pt>
                <c:pt idx="69">
                  <c:v>483.10364765168742</c:v>
                </c:pt>
                <c:pt idx="70">
                  <c:v>484.21517327183767</c:v>
                </c:pt>
                <c:pt idx="71">
                  <c:v>485.25667604563284</c:v>
                </c:pt>
                <c:pt idx="72">
                  <c:v>486.23224537116567</c:v>
                </c:pt>
                <c:pt idx="73">
                  <c:v>487.14575867828364</c:v>
                </c:pt>
                <c:pt idx="74">
                  <c:v>488.00089008969263</c:v>
                </c:pt>
                <c:pt idx="75">
                  <c:v>488.80111894793868</c:v>
                </c:pt>
                <c:pt idx="76">
                  <c:v>489.54973818450253</c:v>
                </c:pt>
                <c:pt idx="77">
                  <c:v>490.24986251103184</c:v>
                </c:pt>
                <c:pt idx="78">
                  <c:v>490.90443641612171</c:v>
                </c:pt>
                <c:pt idx="79">
                  <c:v>491.51624195410375</c:v>
                </c:pt>
                <c:pt idx="80">
                  <c:v>492.08790631501728</c:v>
                </c:pt>
                <c:pt idx="81">
                  <c:v>492.62190916736608</c:v>
                </c:pt>
                <c:pt idx="82">
                  <c:v>493.12058976741963</c:v>
                </c:pt>
                <c:pt idx="83">
                  <c:v>493.58615383073226</c:v>
                </c:pt>
                <c:pt idx="84">
                  <c:v>494.02068016324512</c:v>
                </c:pt>
                <c:pt idx="85">
                  <c:v>494.42612705082536</c:v>
                </c:pt>
                <c:pt idx="86">
                  <c:v>494.80433840740267</c:v>
                </c:pt>
                <c:pt idx="87">
                  <c:v>495.15704968300503</c:v>
                </c:pt>
                <c:pt idx="88">
                  <c:v>495.48589353398114</c:v>
                </c:pt>
                <c:pt idx="89">
                  <c:v>495.792405258553</c:v>
                </c:pt>
                <c:pt idx="90">
                  <c:v>496.07802800156963</c:v>
                </c:pt>
                <c:pt idx="91">
                  <c:v>496.34411773295068</c:v>
                </c:pt>
                <c:pt idx="92">
                  <c:v>496.59194800482925</c:v>
                </c:pt>
                <c:pt idx="93">
                  <c:v>496.82271449282797</c:v>
                </c:pt>
                <c:pt idx="94">
                  <c:v>497.03753932725374</c:v>
                </c:pt>
                <c:pt idx="95">
                  <c:v>497.23747522026883</c:v>
                </c:pt>
                <c:pt idx="96">
                  <c:v>497.42350939531104</c:v>
                </c:pt>
                <c:pt idx="97">
                  <c:v>497.59656732518511</c:v>
                </c:pt>
                <c:pt idx="98">
                  <c:v>497.7575162853567</c:v>
                </c:pt>
                <c:pt idx="99">
                  <c:v>497.90716872903408</c:v>
                </c:pt>
                <c:pt idx="100">
                  <c:v>498.04628549064512</c:v>
                </c:pt>
                <c:pt idx="101">
                  <c:v>498.17557882430123</c:v>
                </c:pt>
                <c:pt idx="102">
                  <c:v>498.29571528379432</c:v>
                </c:pt>
                <c:pt idx="103">
                  <c:v>498.40731845060276</c:v>
                </c:pt>
                <c:pt idx="104">
                  <c:v>498.51097151628841</c:v>
                </c:pt>
                <c:pt idx="105">
                  <c:v>498.60721972555342</c:v>
                </c:pt>
                <c:pt idx="106">
                  <c:v>498.69657268609922</c:v>
                </c:pt>
                <c:pt idx="107">
                  <c:v>498.7795065512849</c:v>
                </c:pt>
                <c:pt idx="108">
                  <c:v>498.85646608143225</c:v>
                </c:pt>
                <c:pt idx="109">
                  <c:v>498.92786658946068</c:v>
                </c:pt>
                <c:pt idx="110">
                  <c:v>498.99409577636686</c:v>
                </c:pt>
                <c:pt idx="111">
                  <c:v>499.05551546189065</c:v>
                </c:pt>
                <c:pt idx="112">
                  <c:v>499.11246321552932</c:v>
                </c:pt>
                <c:pt idx="113">
                  <c:v>499.16525389288427</c:v>
                </c:pt>
                <c:pt idx="114">
                  <c:v>499.21418108213959</c:v>
                </c:pt>
                <c:pt idx="115">
                  <c:v>499.25951846529404</c:v>
                </c:pt>
                <c:pt idx="116">
                  <c:v>499.30152109858392</c:v>
                </c:pt>
                <c:pt idx="117">
                  <c:v>499.34042661635721</c:v>
                </c:pt>
                <c:pt idx="118">
                  <c:v>499.37645636248095</c:v>
                </c:pt>
                <c:pt idx="119">
                  <c:v>499.40981645318982</c:v>
                </c:pt>
                <c:pt idx="120">
                  <c:v>499.44069877511407</c:v>
                </c:pt>
                <c:pt idx="121">
                  <c:v>499.46928192205542</c:v>
                </c:pt>
                <c:pt idx="122">
                  <c:v>499.49573207391887</c:v>
                </c:pt>
                <c:pt idx="123">
                  <c:v>499.5202038210474</c:v>
                </c:pt>
                <c:pt idx="124">
                  <c:v>499.54284093705422</c:v>
                </c:pt>
                <c:pt idx="125">
                  <c:v>499.56377710309539</c:v>
                </c:pt>
                <c:pt idx="126">
                  <c:v>499.58313658638372</c:v>
                </c:pt>
                <c:pt idx="127">
                  <c:v>499.60103487560269</c:v>
                </c:pt>
                <c:pt idx="128">
                  <c:v>499.61757927574627</c:v>
                </c:pt>
                <c:pt idx="129">
                  <c:v>499.63286946477905</c:v>
                </c:pt>
                <c:pt idx="130">
                  <c:v>499.64699801438883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1B1-48DE-A93C-36677EE1C09D}"/>
            </c:ext>
          </c:extLst>
        </c:ser>
        <c:ser>
          <c:idx val="1"/>
          <c:order val="1"/>
          <c:tx>
            <c:v>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'Typ3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2x F12'!$E$126:$E$251</c:f>
              <c:numCache>
                <c:formatCode>0</c:formatCode>
                <c:ptCount val="126"/>
                <c:pt idx="0">
                  <c:v>43.09881297641698</c:v>
                </c:pt>
                <c:pt idx="1">
                  <c:v>43.540310382469556</c:v>
                </c:pt>
                <c:pt idx="2">
                  <c:v>44.173686904629335</c:v>
                </c:pt>
                <c:pt idx="3">
                  <c:v>44.907174263401657</c:v>
                </c:pt>
                <c:pt idx="4">
                  <c:v>45.713919459288149</c:v>
                </c:pt>
                <c:pt idx="5">
                  <c:v>46.579575737564483</c:v>
                </c:pt>
                <c:pt idx="6">
                  <c:v>57.255085278650313</c:v>
                </c:pt>
                <c:pt idx="7">
                  <c:v>70.111684832693754</c:v>
                </c:pt>
                <c:pt idx="8">
                  <c:v>84.253792543145778</c:v>
                </c:pt>
                <c:pt idx="9">
                  <c:v>99.252672638567105</c:v>
                </c:pt>
                <c:pt idx="10">
                  <c:v>114.83991649463303</c:v>
                </c:pt>
                <c:pt idx="11">
                  <c:v>130.82633518079922</c:v>
                </c:pt>
                <c:pt idx="12">
                  <c:v>147.06941210220134</c:v>
                </c:pt>
                <c:pt idx="13">
                  <c:v>163.45726374709602</c:v>
                </c:pt>
                <c:pt idx="14">
                  <c:v>179.89964653139396</c:v>
                </c:pt>
                <c:pt idx="15">
                  <c:v>196.32243667269233</c:v>
                </c:pt>
                <c:pt idx="16">
                  <c:v>212.66400421939193</c:v>
                </c:pt>
                <c:pt idx="17">
                  <c:v>228.87270152520858</c:v>
                </c:pt>
                <c:pt idx="18">
                  <c:v>244.90504755159481</c:v>
                </c:pt>
                <c:pt idx="19">
                  <c:v>260.72436803424262</c:v>
                </c:pt>
                <c:pt idx="20">
                  <c:v>276.29974648571903</c:v>
                </c:pt>
                <c:pt idx="21">
                  <c:v>291.60519446172145</c:v>
                </c:pt>
                <c:pt idx="22">
                  <c:v>306.61898109684222</c:v>
                </c:pt>
                <c:pt idx="23">
                  <c:v>321.32308134082194</c:v>
                </c:pt>
                <c:pt idx="24">
                  <c:v>335.70271469655836</c:v>
                </c:pt>
                <c:pt idx="25">
                  <c:v>349.74595437879282</c:v>
                </c:pt>
                <c:pt idx="26">
                  <c:v>363.44339228119219</c:v>
                </c:pt>
                <c:pt idx="27">
                  <c:v>376.78784891046786</c:v>
                </c:pt>
                <c:pt idx="28">
                  <c:v>389.77412010068281</c:v>
                </c:pt>
                <c:pt idx="29">
                  <c:v>402.3987542246831</c:v>
                </c:pt>
                <c:pt idx="30">
                  <c:v>414.65985500806079</c:v>
                </c:pt>
                <c:pt idx="31">
                  <c:v>426.55690607940534</c:v>
                </c:pt>
                <c:pt idx="32">
                  <c:v>438.09061416302922</c:v>
                </c:pt>
                <c:pt idx="33">
                  <c:v>449.2627684081026</c:v>
                </c:pt>
                <c:pt idx="34">
                  <c:v>460.07611380084256</c:v>
                </c:pt>
                <c:pt idx="35">
                  <c:v>470.53423695906349</c:v>
                </c:pt>
                <c:pt idx="36">
                  <c:v>480.6414628860158</c:v>
                </c:pt>
                <c:pt idx="37">
                  <c:v>490.40276148128407</c:v>
                </c:pt>
                <c:pt idx="38">
                  <c:v>499.82366278380903</c:v>
                </c:pt>
                <c:pt idx="39">
                  <c:v>508.91018006581282</c:v>
                </c:pt>
                <c:pt idx="40">
                  <c:v>517.66874001390147</c:v>
                </c:pt>
                <c:pt idx="41">
                  <c:v>526.10611933050075</c:v>
                </c:pt>
                <c:pt idx="42">
                  <c:v>534.22938716936847</c:v>
                </c:pt>
                <c:pt idx="43">
                  <c:v>542.04585288643705</c:v>
                </c:pt>
                <c:pt idx="44">
                  <c:v>549.56301864429713</c:v>
                </c:pt>
                <c:pt idx="45">
                  <c:v>556.78853645718334</c:v>
                </c:pt>
                <c:pt idx="46">
                  <c:v>563.73016930494725</c:v>
                </c:pt>
                <c:pt idx="47">
                  <c:v>570.39575598043939</c:v>
                </c:pt>
                <c:pt idx="48">
                  <c:v>576.79317936597567</c:v>
                </c:pt>
                <c:pt idx="49">
                  <c:v>582.93033786188153</c:v>
                </c:pt>
                <c:pt idx="50">
                  <c:v>588.81511971419536</c:v>
                </c:pt>
                <c:pt idx="51">
                  <c:v>594.45538000990734</c:v>
                </c:pt>
                <c:pt idx="52">
                  <c:v>599.8589201271061</c:v>
                </c:pt>
                <c:pt idx="53">
                  <c:v>605.03346944439829</c:v>
                </c:pt>
                <c:pt idx="54">
                  <c:v>609.9866691292516</c:v>
                </c:pt>
                <c:pt idx="55">
                  <c:v>614.72605783874417</c:v>
                </c:pt>
                <c:pt idx="56">
                  <c:v>619.25905917873774</c:v>
                </c:pt>
                <c:pt idx="57">
                  <c:v>623.59297077892859</c:v>
                </c:pt>
                <c:pt idx="58">
                  <c:v>627.7349548516886</c:v>
                </c:pt>
                <c:pt idx="59">
                  <c:v>631.69203011219065</c:v>
                </c:pt>
                <c:pt idx="60">
                  <c:v>635.47106494614002</c:v>
                </c:pt>
                <c:pt idx="61">
                  <c:v>639.07877171958444</c:v>
                </c:pt>
                <c:pt idx="62">
                  <c:v>642.52170213278373</c:v>
                </c:pt>
                <c:pt idx="63">
                  <c:v>645.80624352711482</c:v>
                </c:pt>
                <c:pt idx="64">
                  <c:v>648.93861606045004</c:v>
                </c:pt>
                <c:pt idx="65">
                  <c:v>651.9248706724718</c:v>
                </c:pt>
                <c:pt idx="66">
                  <c:v>654.77088776698702</c:v>
                </c:pt>
                <c:pt idx="67">
                  <c:v>657.48237654353909</c:v>
                </c:pt>
                <c:pt idx="68">
                  <c:v>660.06487491547375</c:v>
                </c:pt>
                <c:pt idx="69">
                  <c:v>662.52374995617947</c:v>
                </c:pt>
                <c:pt idx="70">
                  <c:v>664.86419881946904</c:v>
                </c:pt>
                <c:pt idx="71">
                  <c:v>667.09125008404601</c:v>
                </c:pt>
                <c:pt idx="72">
                  <c:v>669.20976547571991</c:v>
                </c:pt>
                <c:pt idx="73">
                  <c:v>671.2244419245045</c:v>
                </c:pt>
                <c:pt idx="74">
                  <c:v>673.13981391699781</c:v>
                </c:pt>
                <c:pt idx="75">
                  <c:v>674.96025610747529</c:v>
                </c:pt>
                <c:pt idx="76">
                  <c:v>676.68998615398743</c:v>
                </c:pt>
                <c:pt idx="77">
                  <c:v>678.33306774840537</c:v>
                </c:pt>
                <c:pt idx="78">
                  <c:v>679.89341381185739</c:v>
                </c:pt>
                <c:pt idx="79">
                  <c:v>681.37478982932805</c:v>
                </c:pt>
                <c:pt idx="80">
                  <c:v>682.78081729936343</c:v>
                </c:pt>
                <c:pt idx="81">
                  <c:v>684.11497727686412</c:v>
                </c:pt>
                <c:pt idx="82">
                  <c:v>685.38061398884781</c:v>
                </c:pt>
                <c:pt idx="83">
                  <c:v>686.58093850482749</c:v>
                </c:pt>
                <c:pt idx="84">
                  <c:v>687.7190324451152</c:v>
                </c:pt>
                <c:pt idx="85">
                  <c:v>688.79785171188803</c:v>
                </c:pt>
                <c:pt idx="86">
                  <c:v>689.82023022929957</c:v>
                </c:pt>
                <c:pt idx="87">
                  <c:v>690.78888368024616</c:v>
                </c:pt>
                <c:pt idx="88">
                  <c:v>691.70641322863833</c:v>
                </c:pt>
                <c:pt idx="89">
                  <c:v>692.57530921718762</c:v>
                </c:pt>
                <c:pt idx="90">
                  <c:v>693.39795483177591</c:v>
                </c:pt>
                <c:pt idx="91">
                  <c:v>694.17662972447602</c:v>
                </c:pt>
                <c:pt idx="92">
                  <c:v>694.91351358820521</c:v>
                </c:pt>
                <c:pt idx="93">
                  <c:v>695.61068967683957</c:v>
                </c:pt>
                <c:pt idx="94">
                  <c:v>696.27014826540733</c:v>
                </c:pt>
                <c:pt idx="95">
                  <c:v>696.89379004569435</c:v>
                </c:pt>
                <c:pt idx="96">
                  <c:v>697.48342945326783</c:v>
                </c:pt>
                <c:pt idx="97">
                  <c:v>698.0407979225289</c:v>
                </c:pt>
                <c:pt idx="98">
                  <c:v>698.56754706697575</c:v>
                </c:pt>
                <c:pt idx="99">
                  <c:v>699.06525178236461</c:v>
                </c:pt>
                <c:pt idx="100">
                  <c:v>699.53541327093387</c:v>
                </c:pt>
                <c:pt idx="101">
                  <c:v>699.97946198528371</c:v>
                </c:pt>
                <c:pt idx="102">
                  <c:v>700.39876049089537</c:v>
                </c:pt>
                <c:pt idx="103">
                  <c:v>700.79460624662988</c:v>
                </c:pt>
                <c:pt idx="104">
                  <c:v>701.16823430287104</c:v>
                </c:pt>
                <c:pt idx="105">
                  <c:v>701.52081991726425</c:v>
                </c:pt>
                <c:pt idx="106">
                  <c:v>701.85348108826906</c:v>
                </c:pt>
                <c:pt idx="107">
                  <c:v>702.1672810069781</c:v>
                </c:pt>
                <c:pt idx="108">
                  <c:v>702.46323042786321</c:v>
                </c:pt>
                <c:pt idx="109">
                  <c:v>702.74228995930162</c:v>
                </c:pt>
                <c:pt idx="110">
                  <c:v>703.00537227489497</c:v>
                </c:pt>
                <c:pt idx="111">
                  <c:v>703.25334424674634</c:v>
                </c:pt>
                <c:pt idx="112">
                  <c:v>703.48702900198327</c:v>
                </c:pt>
                <c:pt idx="113">
                  <c:v>703.70720790392772</c:v>
                </c:pt>
                <c:pt idx="114">
                  <c:v>703.91462245941102</c:v>
                </c:pt>
                <c:pt idx="115">
                  <c:v>704.10997615380757</c:v>
                </c:pt>
                <c:pt idx="116">
                  <c:v>704.29393621543454</c:v>
                </c:pt>
                <c:pt idx="117">
                  <c:v>704.46713531101739</c:v>
                </c:pt>
                <c:pt idx="118">
                  <c:v>704.63017317396645</c:v>
                </c:pt>
                <c:pt idx="119">
                  <c:v>704.7836181672435</c:v>
                </c:pt>
                <c:pt idx="120">
                  <c:v>704.92800878262472</c:v>
                </c:pt>
                <c:pt idx="121">
                  <c:v>705.06385507818277</c:v>
                </c:pt>
                <c:pt idx="122">
                  <c:v>705.19164005581786</c:v>
                </c:pt>
                <c:pt idx="123">
                  <c:v>705.31182098067484</c:v>
                </c:pt>
                <c:pt idx="124">
                  <c:v>705.42483064427677</c:v>
                </c:pt>
                <c:pt idx="125">
                  <c:v>705.53107857319628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1B1-48DE-A93C-36677EE1C09D}"/>
            </c:ext>
          </c:extLst>
        </c:ser>
        <c:ser>
          <c:idx val="2"/>
          <c:order val="2"/>
          <c:tx>
            <c:v>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2x F12'!$H$128:$H$251</c:f>
              <c:numCache>
                <c:formatCode>0</c:formatCode>
                <c:ptCount val="124"/>
                <c:pt idx="0">
                  <c:v>49.729994404174022</c:v>
                </c:pt>
                <c:pt idx="1">
                  <c:v>50.106979469740281</c:v>
                </c:pt>
                <c:pt idx="2">
                  <c:v>50.666362341507579</c:v>
                </c:pt>
                <c:pt idx="3">
                  <c:v>51.323998025837113</c:v>
                </c:pt>
                <c:pt idx="4">
                  <c:v>60.598511473690451</c:v>
                </c:pt>
                <c:pt idx="5">
                  <c:v>72.547000358885498</c:v>
                </c:pt>
                <c:pt idx="6">
                  <c:v>86.06948804171725</c:v>
                </c:pt>
                <c:pt idx="7">
                  <c:v>100.68719264603203</c:v>
                </c:pt>
                <c:pt idx="8">
                  <c:v>116.10840338045148</c:v>
                </c:pt>
                <c:pt idx="9">
                  <c:v>132.12930475214262</c:v>
                </c:pt>
                <c:pt idx="10">
                  <c:v>148.59630096183264</c:v>
                </c:pt>
                <c:pt idx="11">
                  <c:v>165.38805191436995</c:v>
                </c:pt>
                <c:pt idx="12">
                  <c:v>182.40563979515093</c:v>
                </c:pt>
                <c:pt idx="13">
                  <c:v>199.56665012075314</c:v>
                </c:pt>
                <c:pt idx="14">
                  <c:v>216.8013498017076</c:v>
                </c:pt>
                <c:pt idx="15">
                  <c:v>234.05008093501715</c:v>
                </c:pt>
                <c:pt idx="16">
                  <c:v>251.26140390557464</c:v>
                </c:pt>
                <c:pt idx="17">
                  <c:v>268.39072555995438</c:v>
                </c:pt>
                <c:pt idx="18">
                  <c:v>285.39925435591363</c:v>
                </c:pt>
                <c:pt idx="19">
                  <c:v>302.25318355245361</c:v>
                </c:pt>
                <c:pt idx="20">
                  <c:v>318.92303815340267</c:v>
                </c:pt>
                <c:pt idx="21">
                  <c:v>335.38314247060441</c:v>
                </c:pt>
                <c:pt idx="22">
                  <c:v>351.61117855323204</c:v>
                </c:pt>
                <c:pt idx="23">
                  <c:v>367.58781445686577</c:v>
                </c:pt>
                <c:pt idx="24">
                  <c:v>383.29638717225674</c:v>
                </c:pt>
                <c:pt idx="25">
                  <c:v>398.7226290434466</c:v>
                </c:pt>
                <c:pt idx="26">
                  <c:v>413.85442931311451</c:v>
                </c:pt>
                <c:pt idx="27">
                  <c:v>428.68162443685014</c:v>
                </c:pt>
                <c:pt idx="28">
                  <c:v>443.19581226210477</c:v>
                </c:pt>
                <c:pt idx="29">
                  <c:v>457.39018623891963</c:v>
                </c:pt>
                <c:pt idx="30">
                  <c:v>471.25938662986187</c:v>
                </c:pt>
                <c:pt idx="31">
                  <c:v>484.7993662921163</c:v>
                </c:pt>
                <c:pt idx="32">
                  <c:v>498.0072690681971</c:v>
                </c:pt>
                <c:pt idx="33">
                  <c:v>510.88131918036112</c:v>
                </c:pt>
                <c:pt idx="34">
                  <c:v>523.42072030412214</c:v>
                </c:pt>
                <c:pt idx="35">
                  <c:v>535.62556321737259</c:v>
                </c:pt>
                <c:pt idx="36">
                  <c:v>547.49674109764067</c:v>
                </c:pt>
                <c:pt idx="37">
                  <c:v>559.03587168125443</c:v>
                </c:pt>
                <c:pt idx="38">
                  <c:v>570.2452256124559</c:v>
                </c:pt>
                <c:pt idx="39">
                  <c:v>581.12766040364625</c:v>
                </c:pt>
                <c:pt idx="40">
                  <c:v>591.68655950444872</c:v>
                </c:pt>
                <c:pt idx="41">
                  <c:v>601.92577604048574</c:v>
                </c:pt>
                <c:pt idx="42">
                  <c:v>611.849580835452</c:v>
                </c:pt>
                <c:pt idx="43">
                  <c:v>621.46261437419219</c:v>
                </c:pt>
                <c:pt idx="44">
                  <c:v>630.76984240173169</c:v>
                </c:pt>
                <c:pt idx="45">
                  <c:v>621.46261437419219</c:v>
                </c:pt>
                <c:pt idx="46">
                  <c:v>648.48812808968842</c:v>
                </c:pt>
                <c:pt idx="47">
                  <c:v>656.91038955256886</c:v>
                </c:pt>
                <c:pt idx="48">
                  <c:v>665.04918574040221</c:v>
                </c:pt>
                <c:pt idx="49">
                  <c:v>672.91055221572356</c:v>
                </c:pt>
                <c:pt idx="50">
                  <c:v>680.50064613578513</c:v>
                </c:pt>
                <c:pt idx="51">
                  <c:v>687.82572092912369</c:v>
                </c:pt>
                <c:pt idx="52">
                  <c:v>694.89210300483865</c:v>
                </c:pt>
                <c:pt idx="53">
                  <c:v>701.70617036049748</c:v>
                </c:pt>
                <c:pt idx="54">
                  <c:v>708.27433296413199</c:v>
                </c:pt>
                <c:pt idx="55">
                  <c:v>714.60301479438556</c:v>
                </c:pt>
                <c:pt idx="56">
                  <c:v>720.69863743064582</c:v>
                </c:pt>
                <c:pt idx="57">
                  <c:v>726.56760509206754</c:v>
                </c:pt>
                <c:pt idx="58">
                  <c:v>732.2162910308565</c:v>
                </c:pt>
                <c:pt idx="59">
                  <c:v>737.65102519109087</c:v>
                </c:pt>
                <c:pt idx="60">
                  <c:v>742.87808304981979</c:v>
                </c:pt>
                <c:pt idx="61">
                  <c:v>747.9036755622119</c:v>
                </c:pt>
                <c:pt idx="62">
                  <c:v>752.73394013719053</c:v>
                </c:pt>
                <c:pt idx="63">
                  <c:v>757.37493257434926</c:v>
                </c:pt>
                <c:pt idx="64">
                  <c:v>761.83261989697178</c:v>
                </c:pt>
                <c:pt idx="65">
                  <c:v>766.11287401978757</c:v>
                </c:pt>
                <c:pt idx="66">
                  <c:v>770.22146619362957</c:v>
                </c:pt>
                <c:pt idx="67">
                  <c:v>774.16406217249005</c:v>
                </c:pt>
                <c:pt idx="68">
                  <c:v>777.94621805162956</c:v>
                </c:pt>
                <c:pt idx="69">
                  <c:v>781.57337672831818</c:v>
                </c:pt>
                <c:pt idx="70">
                  <c:v>785.05086493958822</c:v>
                </c:pt>
                <c:pt idx="71">
                  <c:v>788.38389083402581</c:v>
                </c:pt>
                <c:pt idx="72">
                  <c:v>791.57754203709408</c:v>
                </c:pt>
                <c:pt idx="73">
                  <c:v>794.6367841718552</c:v>
                </c:pt>
                <c:pt idx="74">
                  <c:v>797.56645979918767</c:v>
                </c:pt>
                <c:pt idx="75">
                  <c:v>800.37128774371206</c:v>
                </c:pt>
                <c:pt idx="76">
                  <c:v>803.05586277364341</c:v>
                </c:pt>
                <c:pt idx="77">
                  <c:v>805.62465560469809</c:v>
                </c:pt>
                <c:pt idx="78">
                  <c:v>808.08201319998295</c:v>
                </c:pt>
                <c:pt idx="79">
                  <c:v>810.4321593395116</c:v>
                </c:pt>
                <c:pt idx="80">
                  <c:v>812.67919543462619</c:v>
                </c:pt>
                <c:pt idx="81">
                  <c:v>814.82710156413236</c:v>
                </c:pt>
                <c:pt idx="82">
                  <c:v>816.87973771043585</c:v>
                </c:pt>
                <c:pt idx="83">
                  <c:v>818.84084517534961</c:v>
                </c:pt>
                <c:pt idx="84">
                  <c:v>820.71404815656126</c:v>
                </c:pt>
                <c:pt idx="85">
                  <c:v>822.50285546700184</c:v>
                </c:pt>
                <c:pt idx="86">
                  <c:v>824.21066238054652</c:v>
                </c:pt>
                <c:pt idx="87">
                  <c:v>825.84075258858525</c:v>
                </c:pt>
                <c:pt idx="88">
                  <c:v>827.39630025309236</c:v>
                </c:pt>
                <c:pt idx="89">
                  <c:v>828.88037214280246</c:v>
                </c:pt>
                <c:pt idx="90">
                  <c:v>830.29592984007456</c:v>
                </c:pt>
                <c:pt idx="91">
                  <c:v>831.64583200691959</c:v>
                </c:pt>
                <c:pt idx="92">
                  <c:v>832.93283669951677</c:v>
                </c:pt>
                <c:pt idx="93">
                  <c:v>834.15960372135646</c:v>
                </c:pt>
                <c:pt idx="94">
                  <c:v>835.32869700589993</c:v>
                </c:pt>
                <c:pt idx="95">
                  <c:v>836.44258702037098</c:v>
                </c:pt>
                <c:pt idx="96">
                  <c:v>837.50365318296213</c:v>
                </c:pt>
                <c:pt idx="97">
                  <c:v>838.51418628638362</c:v>
                </c:pt>
                <c:pt idx="98">
                  <c:v>839.47639092127599</c:v>
                </c:pt>
                <c:pt idx="99">
                  <c:v>840.3923878935766</c:v>
                </c:pt>
                <c:pt idx="100">
                  <c:v>841.26421663045392</c:v>
                </c:pt>
                <c:pt idx="101">
                  <c:v>842.09383756992963</c:v>
                </c:pt>
                <c:pt idx="102">
                  <c:v>842.88313452976388</c:v>
                </c:pt>
                <c:pt idx="103">
                  <c:v>843.63391705162996</c:v>
                </c:pt>
                <c:pt idx="104">
                  <c:v>844.34792271699951</c:v>
                </c:pt>
                <c:pt idx="105">
                  <c:v>845.02681943155494</c:v>
                </c:pt>
                <c:pt idx="106">
                  <c:v>845.672207675295</c:v>
                </c:pt>
                <c:pt idx="107">
                  <c:v>846.28562271583701</c:v>
                </c:pt>
                <c:pt idx="108">
                  <c:v>846.86853678272735</c:v>
                </c:pt>
                <c:pt idx="109">
                  <c:v>847.42236120086568</c:v>
                </c:pt>
                <c:pt idx="110">
                  <c:v>847.94844848141042</c:v>
                </c:pt>
                <c:pt idx="111">
                  <c:v>848.44809436879075</c:v>
                </c:pt>
                <c:pt idx="112">
                  <c:v>848.92253984267256</c:v>
                </c:pt>
                <c:pt idx="113">
                  <c:v>849.37297307394851</c:v>
                </c:pt>
                <c:pt idx="114">
                  <c:v>849.80053133401361</c:v>
                </c:pt>
                <c:pt idx="115">
                  <c:v>850.20630285677157</c:v>
                </c:pt>
                <c:pt idx="116">
                  <c:v>850.59132865298625</c:v>
                </c:pt>
                <c:pt idx="117">
                  <c:v>850.95660427674443</c:v>
                </c:pt>
                <c:pt idx="118">
                  <c:v>851.30308154393754</c:v>
                </c:pt>
                <c:pt idx="119">
                  <c:v>851.631670202799</c:v>
                </c:pt>
                <c:pt idx="120">
                  <c:v>851.94323955665072</c:v>
                </c:pt>
                <c:pt idx="121">
                  <c:v>852.2386200391187</c:v>
                </c:pt>
                <c:pt idx="122">
                  <c:v>852.51860474217403</c:v>
                </c:pt>
                <c:pt idx="123">
                  <c:v>852.78395089744424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1B1-48DE-A93C-36677EE1C09D}"/>
            </c:ext>
          </c:extLst>
        </c:ser>
        <c:ser>
          <c:idx val="3"/>
          <c:order val="3"/>
          <c:tx>
            <c:v>94,4 L/h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'Typ3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2x F12'!$K$131:$K$251</c:f>
              <c:numCache>
                <c:formatCode>0</c:formatCode>
                <c:ptCount val="121"/>
                <c:pt idx="0">
                  <c:v>53.486124059499957</c:v>
                </c:pt>
                <c:pt idx="1">
                  <c:v>60.813401463923924</c:v>
                </c:pt>
                <c:pt idx="2">
                  <c:v>71.802019972474</c:v>
                </c:pt>
                <c:pt idx="3">
                  <c:v>84.674902487010741</c:v>
                </c:pt>
                <c:pt idx="4">
                  <c:v>98.854196737408984</c:v>
                </c:pt>
                <c:pt idx="5">
                  <c:v>114.00888272787017</c:v>
                </c:pt>
                <c:pt idx="6">
                  <c:v>129.91410314941243</c:v>
                </c:pt>
                <c:pt idx="7">
                  <c:v>146.40280400401036</c:v>
                </c:pt>
                <c:pt idx="8">
                  <c:v>163.34388941260499</c:v>
                </c:pt>
                <c:pt idx="9">
                  <c:v>180.63068351222034</c:v>
                </c:pt>
                <c:pt idx="10">
                  <c:v>198.17416667414886</c:v>
                </c:pt>
                <c:pt idx="11">
                  <c:v>215.89869927915686</c:v>
                </c:pt>
                <c:pt idx="12">
                  <c:v>233.73915718830642</c:v>
                </c:pt>
                <c:pt idx="13">
                  <c:v>251.63892243342298</c:v>
                </c:pt>
                <c:pt idx="14">
                  <c:v>269.548419557329</c:v>
                </c:pt>
                <c:pt idx="15">
                  <c:v>287.4240151203494</c:v>
                </c:pt>
                <c:pt idx="16">
                  <c:v>305.22716759590867</c:v>
                </c:pt>
                <c:pt idx="17">
                  <c:v>322.92375515729827</c:v>
                </c:pt>
                <c:pt idx="18">
                  <c:v>340.4835331696986</c:v>
                </c:pt>
                <c:pt idx="19">
                  <c:v>357.87968842952534</c:v>
                </c:pt>
                <c:pt idx="20">
                  <c:v>375.08846704015582</c:v>
                </c:pt>
                <c:pt idx="21">
                  <c:v>392.08885935959518</c:v>
                </c:pt>
                <c:pt idx="22">
                  <c:v>408.86232991516624</c:v>
                </c:pt>
                <c:pt idx="23">
                  <c:v>425.39258328436517</c:v>
                </c:pt>
                <c:pt idx="24">
                  <c:v>441.6653591435354</c:v>
                </c:pt>
                <c:pt idx="25">
                  <c:v>457.66825127600544</c:v>
                </c:pt>
                <c:pt idx="26">
                  <c:v>473.39054649710823</c:v>
                </c:pt>
                <c:pt idx="27">
                  <c:v>488.8230803204126</c:v>
                </c:pt>
                <c:pt idx="28">
                  <c:v>503.95810684250444</c:v>
                </c:pt>
                <c:pt idx="29">
                  <c:v>518.78918082129212</c:v>
                </c:pt>
                <c:pt idx="30">
                  <c:v>533.311050306271</c:v>
                </c:pt>
                <c:pt idx="31">
                  <c:v>547.51955847753732</c:v>
                </c:pt>
                <c:pt idx="32">
                  <c:v>561.41155358467995</c:v>
                </c:pt>
                <c:pt idx="33">
                  <c:v>574.98480606234443</c:v>
                </c:pt>
                <c:pt idx="34">
                  <c:v>588.23793204751587</c:v>
                </c:pt>
                <c:pt idx="35">
                  <c:v>601.17032264290174</c:v>
                </c:pt>
                <c:pt idx="36">
                  <c:v>613.78207836749084</c:v>
                </c:pt>
                <c:pt idx="37">
                  <c:v>626.07394831431634</c:v>
                </c:pt>
                <c:pt idx="38">
                  <c:v>638.04727360026163</c:v>
                </c:pt>
                <c:pt idx="39">
                  <c:v>649.7039347463591</c:v>
                </c:pt>
                <c:pt idx="40">
                  <c:v>661.04630267160894</c:v>
                </c:pt>
                <c:pt idx="41">
                  <c:v>672.07719302061355</c:v>
                </c:pt>
                <c:pt idx="42">
                  <c:v>682.79982357672634</c:v>
                </c:pt>
                <c:pt idx="43">
                  <c:v>693.21777453894447</c:v>
                </c:pt>
                <c:pt idx="44">
                  <c:v>703.33495146338828</c:v>
                </c:pt>
                <c:pt idx="45">
                  <c:v>713.15555068951596</c:v>
                </c:pt>
                <c:pt idx="46">
                  <c:v>722.68402708789006</c:v>
                </c:pt>
                <c:pt idx="47">
                  <c:v>731.92506398067678</c:v>
                </c:pt>
                <c:pt idx="48">
                  <c:v>740.8835450985855</c:v>
                </c:pt>
                <c:pt idx="49">
                  <c:v>749.56452844890703</c:v>
                </c:pt>
                <c:pt idx="50">
                  <c:v>757.97322197892697</c:v>
                </c:pt>
                <c:pt idx="51">
                  <c:v>766.11496092750667</c:v>
                </c:pt>
                <c:pt idx="52">
                  <c:v>773.99518676518358</c:v>
                </c:pt>
                <c:pt idx="53">
                  <c:v>781.61942762989884</c:v>
                </c:pt>
                <c:pt idx="54">
                  <c:v>788.99328017152629</c:v>
                </c:pt>
                <c:pt idx="55">
                  <c:v>796.12239272386216</c:v>
                </c:pt>
                <c:pt idx="56">
                  <c:v>803.01244972768063</c:v>
                </c:pt>
                <c:pt idx="57">
                  <c:v>809.66915733300891</c:v>
                </c:pt>
                <c:pt idx="58">
                  <c:v>816.09823011291007</c:v>
                </c:pt>
                <c:pt idx="59">
                  <c:v>822.30537882485021</c:v>
                </c:pt>
                <c:pt idx="60">
                  <c:v>828.29629915928979</c:v>
                </c:pt>
                <c:pt idx="61">
                  <c:v>834.07666141834147</c:v>
                </c:pt>
                <c:pt idx="62">
                  <c:v>839.65210107041003</c:v>
                </c:pt>
                <c:pt idx="63">
                  <c:v>845.02821012954178</c:v>
                </c:pt>
                <c:pt idx="64">
                  <c:v>850.21052931086058</c:v>
                </c:pt>
                <c:pt idx="65">
                  <c:v>855.20454091594502</c:v>
                </c:pt>
                <c:pt idx="66">
                  <c:v>860.01566240437558</c:v>
                </c:pt>
                <c:pt idx="67">
                  <c:v>864.64924060983265</c:v>
                </c:pt>
                <c:pt idx="68">
                  <c:v>869.11054656127465</c:v>
                </c:pt>
                <c:pt idx="69">
                  <c:v>873.40477087165982</c:v>
                </c:pt>
                <c:pt idx="70">
                  <c:v>877.53701965857749</c:v>
                </c:pt>
                <c:pt idx="71">
                  <c:v>881.51231096292463</c:v>
                </c:pt>
                <c:pt idx="72">
                  <c:v>885.33557163347223</c:v>
                </c:pt>
                <c:pt idx="73">
                  <c:v>889.01163464677802</c:v>
                </c:pt>
                <c:pt idx="74">
                  <c:v>892.54523683344269</c:v>
                </c:pt>
                <c:pt idx="75">
                  <c:v>895.94101698318877</c:v>
                </c:pt>
                <c:pt idx="76">
                  <c:v>899.2035143026352</c:v>
                </c:pt>
                <c:pt idx="77">
                  <c:v>902.33716720099028</c:v>
                </c:pt>
                <c:pt idx="78">
                  <c:v>905.34631238017437</c:v>
                </c:pt>
                <c:pt idx="79">
                  <c:v>908.23518420710207</c:v>
                </c:pt>
                <c:pt idx="80">
                  <c:v>911.00791434703513</c:v>
                </c:pt>
                <c:pt idx="81">
                  <c:v>913.66853163803808</c:v>
                </c:pt>
                <c:pt idx="82">
                  <c:v>916.22096218764636</c:v>
                </c:pt>
                <c:pt idx="83">
                  <c:v>918.66902967388137</c:v>
                </c:pt>
                <c:pt idx="84">
                  <c:v>921.01645583372874</c:v>
                </c:pt>
                <c:pt idx="85">
                  <c:v>923.26686112314712</c:v>
                </c:pt>
                <c:pt idx="86">
                  <c:v>925.42376553355825</c:v>
                </c:pt>
                <c:pt idx="87">
                  <c:v>927.49058955064481</c:v>
                </c:pt>
                <c:pt idx="88">
                  <c:v>929.4706552420887</c:v>
                </c:pt>
                <c:pt idx="89">
                  <c:v>931.36718746168231</c:v>
                </c:pt>
                <c:pt idx="90">
                  <c:v>933.18331515798388</c:v>
                </c:pt>
                <c:pt idx="91">
                  <c:v>934.92207277640716</c:v>
                </c:pt>
                <c:pt idx="92">
                  <c:v>936.58640174431912</c:v>
                </c:pt>
                <c:pt idx="93">
                  <c:v>938.1791520293699</c:v>
                </c:pt>
                <c:pt idx="94">
                  <c:v>939.70308376189996</c:v>
                </c:pt>
                <c:pt idx="95">
                  <c:v>941.16086891285897</c:v>
                </c:pt>
                <c:pt idx="96">
                  <c:v>942.55509301923553</c:v>
                </c:pt>
                <c:pt idx="97">
                  <c:v>943.88825694953266</c:v>
                </c:pt>
                <c:pt idx="98">
                  <c:v>945.16277870233444</c:v>
                </c:pt>
                <c:pt idx="99">
                  <c:v>946.38099523148765</c:v>
                </c:pt>
                <c:pt idx="100">
                  <c:v>947.54516429189164</c:v>
                </c:pt>
                <c:pt idx="101">
                  <c:v>948.65746630031447</c:v>
                </c:pt>
                <c:pt idx="102">
                  <c:v>949.72000620608287</c:v>
                </c:pt>
                <c:pt idx="103">
                  <c:v>950.73481536686597</c:v>
                </c:pt>
                <c:pt idx="104">
                  <c:v>951.70385342516465</c:v>
                </c:pt>
                <c:pt idx="105">
                  <c:v>952.62901018145442</c:v>
                </c:pt>
                <c:pt idx="106">
                  <c:v>953.51210746027141</c:v>
                </c:pt>
                <c:pt idx="107">
                  <c:v>954.35490096584124</c:v>
                </c:pt>
                <c:pt idx="108">
                  <c:v>955.15908212414706</c:v>
                </c:pt>
                <c:pt idx="109">
                  <c:v>955.92627990861672</c:v>
                </c:pt>
                <c:pt idx="110">
                  <c:v>956.65806264686557</c:v>
                </c:pt>
                <c:pt idx="111">
                  <c:v>957.35593980618478</c:v>
                </c:pt>
                <c:pt idx="112">
                  <c:v>958.02136375569955</c:v>
                </c:pt>
                <c:pt idx="113">
                  <c:v>958.65573150333205</c:v>
                </c:pt>
                <c:pt idx="114">
                  <c:v>959.26038640592265</c:v>
                </c:pt>
                <c:pt idx="115">
                  <c:v>959.83661985104277</c:v>
                </c:pt>
                <c:pt idx="116">
                  <c:v>960.38567290922163</c:v>
                </c:pt>
                <c:pt idx="117">
                  <c:v>960.90873795547566</c:v>
                </c:pt>
                <c:pt idx="118">
                  <c:v>961.4069602591843</c:v>
                </c:pt>
                <c:pt idx="119">
                  <c:v>961.88143954150814</c:v>
                </c:pt>
                <c:pt idx="120">
                  <c:v>962.33323149967634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1B1-48DE-A93C-36677EE1C09D}"/>
            </c:ext>
          </c:extLst>
        </c:ser>
        <c:ser>
          <c:idx val="4"/>
          <c:order val="4"/>
          <c:tx>
            <c:v>116,2 L/h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'Typ3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2x F12'!$M$131:$M$251</c:f>
              <c:numCache>
                <c:formatCode>0</c:formatCode>
                <c:ptCount val="121"/>
                <c:pt idx="0">
                  <c:v>56.537506689899942</c:v>
                </c:pt>
                <c:pt idx="1">
                  <c:v>63.639828907581546</c:v>
                </c:pt>
                <c:pt idx="2">
                  <c:v>74.407773668478967</c:v>
                </c:pt>
                <c:pt idx="3">
                  <c:v>87.09617615522086</c:v>
                </c:pt>
                <c:pt idx="4">
                  <c:v>101.13576740096096</c:v>
                </c:pt>
                <c:pt idx="5">
                  <c:v>116.20042523650227</c:v>
                </c:pt>
                <c:pt idx="6">
                  <c:v>132.06855599011158</c:v>
                </c:pt>
                <c:pt idx="7">
                  <c:v>148.57537769772307</c:v>
                </c:pt>
                <c:pt idx="8">
                  <c:v>165.59135965854716</c:v>
                </c:pt>
                <c:pt idx="9">
                  <c:v>183.0108399334556</c:v>
                </c:pt>
                <c:pt idx="10">
                  <c:v>200.74535986176636</c:v>
                </c:pt>
                <c:pt idx="11">
                  <c:v>218.71945681370823</c:v>
                </c:pt>
                <c:pt idx="12">
                  <c:v>236.86785193406638</c:v>
                </c:pt>
                <c:pt idx="13">
                  <c:v>255.13348273846395</c:v>
                </c:pt>
                <c:pt idx="14">
                  <c:v>273.46607445315954</c:v>
                </c:pt>
                <c:pt idx="15">
                  <c:v>291.82106963584727</c:v>
                </c:pt>
                <c:pt idx="16">
                  <c:v>310.15880454766136</c:v>
                </c:pt>
                <c:pt idx="17">
                  <c:v>328.44386058536702</c:v>
                </c:pt>
                <c:pt idx="18">
                  <c:v>346.6445431314537</c:v>
                </c:pt>
                <c:pt idx="19">
                  <c:v>364.73245524393633</c:v>
                </c:pt>
                <c:pt idx="20">
                  <c:v>382.68214334902245</c:v>
                </c:pt>
                <c:pt idx="21">
                  <c:v>400.47079857612732</c:v>
                </c:pt>
                <c:pt idx="22">
                  <c:v>418.07800178641094</c:v>
                </c:pt>
                <c:pt idx="23">
                  <c:v>435.48550341672831</c:v>
                </c:pt>
                <c:pt idx="24">
                  <c:v>452.6770314396274</c:v>
                </c:pt>
                <c:pt idx="25">
                  <c:v>469.63812231283043</c:v>
                </c:pt>
                <c:pt idx="26">
                  <c:v>486.355970944722</c:v>
                </c:pt>
                <c:pt idx="27">
                  <c:v>502.81929655978081</c:v>
                </c:pt>
                <c:pt idx="28">
                  <c:v>519.01822199365711</c:v>
                </c:pt>
                <c:pt idx="29">
                  <c:v>534.94416443970363</c:v>
                </c:pt>
                <c:pt idx="30">
                  <c:v>550.58973604780567</c:v>
                </c:pt>
                <c:pt idx="31">
                  <c:v>565.94865307127611</c:v>
                </c:pt>
                <c:pt idx="32">
                  <c:v>581.01565248907627</c:v>
                </c:pt>
                <c:pt idx="33">
                  <c:v>595.7864152139789</c:v>
                </c:pt>
                <c:pt idx="34">
                  <c:v>610.25749514360086</c:v>
                </c:pt>
                <c:pt idx="35">
                  <c:v>624.42625342889073</c:v>
                </c:pt>
                <c:pt idx="36">
                  <c:v>638.29079742992951</c:v>
                </c:pt>
                <c:pt idx="37">
                  <c:v>651.84992390654872</c:v>
                </c:pt>
                <c:pt idx="38">
                  <c:v>665.10306605494975</c:v>
                </c:pt>
                <c:pt idx="39">
                  <c:v>678.05024405403196</c:v>
                </c:pt>
                <c:pt idx="40">
                  <c:v>690.69201882876655</c:v>
                </c:pt>
                <c:pt idx="41">
                  <c:v>703.02944877427331</c:v>
                </c:pt>
                <c:pt idx="42">
                  <c:v>715.0640492147777</c:v>
                </c:pt>
                <c:pt idx="43">
                  <c:v>726.79775439733373</c:v>
                </c:pt>
                <c:pt idx="44">
                  <c:v>738.23288184197895</c:v>
                </c:pt>
                <c:pt idx="45">
                  <c:v>749.37209888850271</c:v>
                </c:pt>
                <c:pt idx="46">
                  <c:v>760.21839129591842</c:v>
                </c:pt>
                <c:pt idx="47">
                  <c:v>770.77503376432151</c:v>
                </c:pt>
                <c:pt idx="48">
                  <c:v>781.04556226061686</c:v>
                </c:pt>
                <c:pt idx="49">
                  <c:v>791.03374803981569</c:v>
                </c:pt>
                <c:pt idx="50">
                  <c:v>800.74357326250731</c:v>
                </c:pt>
                <c:pt idx="51">
                  <c:v>810.17920811693102</c:v>
                </c:pt>
                <c:pt idx="52">
                  <c:v>819.34498936094133</c:v>
                </c:pt>
                <c:pt idx="53">
                  <c:v>828.24540020523978</c:v>
                </c:pt>
                <c:pt idx="54">
                  <c:v>836.88505146465832</c:v>
                </c:pt>
                <c:pt idx="55">
                  <c:v>845.26866390910459</c:v>
                </c:pt>
                <c:pt idx="56">
                  <c:v>853.40105175009546</c:v>
                </c:pt>
                <c:pt idx="57">
                  <c:v>861.28710720274739</c:v>
                </c:pt>
                <c:pt idx="58">
                  <c:v>868.93178606657887</c:v>
                </c:pt>
                <c:pt idx="59">
                  <c:v>876.34009427174169</c:v>
                </c:pt>
                <c:pt idx="60">
                  <c:v>883.51707534021637</c:v>
                </c:pt>
                <c:pt idx="61">
                  <c:v>890.46779871420244</c:v>
                </c:pt>
                <c:pt idx="62">
                  <c:v>897.19734890644042</c:v>
                </c:pt>
                <c:pt idx="63">
                  <c:v>903.710815429484</c:v>
                </c:pt>
                <c:pt idx="64">
                  <c:v>910.01328346309458</c:v>
                </c:pt>
                <c:pt idx="65">
                  <c:v>916.10982522090285</c:v>
                </c:pt>
                <c:pt idx="66">
                  <c:v>922.00549197938062</c:v>
                </c:pt>
                <c:pt idx="67">
                  <c:v>927.70530673386406</c:v>
                </c:pt>
                <c:pt idx="68">
                  <c:v>933.21425744806993</c:v>
                </c:pt>
                <c:pt idx="69">
                  <c:v>938.53729086505609</c:v>
                </c:pt>
                <c:pt idx="70">
                  <c:v>943.67930684907049</c:v>
                </c:pt>
                <c:pt idx="71">
                  <c:v>948.64515322911586</c:v>
                </c:pt>
                <c:pt idx="72">
                  <c:v>953.43962111638598</c:v>
                </c:pt>
                <c:pt idx="73">
                  <c:v>958.06744066897625</c:v>
                </c:pt>
                <c:pt idx="74">
                  <c:v>962.53327727849216</c:v>
                </c:pt>
                <c:pt idx="75">
                  <c:v>966.84172815430782</c:v>
                </c:pt>
                <c:pt idx="76">
                  <c:v>970.99731928232598</c:v>
                </c:pt>
                <c:pt idx="77">
                  <c:v>975.00450273614877</c:v>
                </c:pt>
                <c:pt idx="78">
                  <c:v>978.8676543195636</c:v>
                </c:pt>
                <c:pt idx="79">
                  <c:v>982.59107152021318</c:v>
                </c:pt>
                <c:pt idx="80">
                  <c:v>986.17897175524661</c:v>
                </c:pt>
                <c:pt idx="81">
                  <c:v>989.63549089063565</c:v>
                </c:pt>
                <c:pt idx="82">
                  <c:v>992.9646820166862</c:v>
                </c:pt>
                <c:pt idx="83">
                  <c:v>996.17051446310472</c:v>
                </c:pt>
                <c:pt idx="84">
                  <c:v>999.25687303775078</c:v>
                </c:pt>
                <c:pt idx="85">
                  <c:v>1002.2275574739867</c:v>
                </c:pt>
                <c:pt idx="86">
                  <c:v>1005.0862820722334</c:v>
                </c:pt>
                <c:pt idx="87">
                  <c:v>1007.836675522069</c:v>
                </c:pt>
                <c:pt idx="88">
                  <c:v>1010.4822808918562</c:v>
                </c:pt>
                <c:pt idx="89">
                  <c:v>1013.0265557735497</c:v>
                </c:pt>
                <c:pt idx="90">
                  <c:v>1015.472872570943</c:v>
                </c:pt>
                <c:pt idx="91">
                  <c:v>1017.8245189202116</c:v>
                </c:pt>
                <c:pt idx="92">
                  <c:v>1020.0846982321965</c:v>
                </c:pt>
                <c:pt idx="93">
                  <c:v>1022.2565303464048</c:v>
                </c:pt>
                <c:pt idx="94">
                  <c:v>1024.3430522872461</c:v>
                </c:pt>
                <c:pt idx="95">
                  <c:v>1026.347219113529</c:v>
                </c:pt>
                <c:pt idx="96">
                  <c:v>1028.271904852721</c:v>
                </c:pt>
                <c:pt idx="97">
                  <c:v>1030.1199035119589</c:v>
                </c:pt>
                <c:pt idx="98">
                  <c:v>1031.8939301582282</c:v>
                </c:pt>
                <c:pt idx="99">
                  <c:v>1033.596622060571</c:v>
                </c:pt>
                <c:pt idx="100">
                  <c:v>1035.2305398875901</c:v>
                </c:pt>
                <c:pt idx="101">
                  <c:v>1036.7981689539065</c:v>
                </c:pt>
                <c:pt idx="102">
                  <c:v>1038.3019205096173</c:v>
                </c:pt>
                <c:pt idx="103">
                  <c:v>1039.7441330671431</c:v>
                </c:pt>
                <c:pt idx="104">
                  <c:v>1041.1270737602215</c:v>
                </c:pt>
                <c:pt idx="105">
                  <c:v>1042.4529397301083</c:v>
                </c:pt>
                <c:pt idx="106">
                  <c:v>1043.7238595343854</c:v>
                </c:pt>
                <c:pt idx="107">
                  <c:v>1044.9418945740592</c:v>
                </c:pt>
                <c:pt idx="108">
                  <c:v>1046.1090405349241</c:v>
                </c:pt>
                <c:pt idx="109">
                  <c:v>1047.2272288394458</c:v>
                </c:pt>
                <c:pt idx="110">
                  <c:v>1048.2983281056647</c:v>
                </c:pt>
                <c:pt idx="111">
                  <c:v>1049.324145609882</c:v>
                </c:pt>
                <c:pt idx="112">
                  <c:v>1050.3064287501154</c:v>
                </c:pt>
                <c:pt idx="113">
                  <c:v>1051.246866507543</c:v>
                </c:pt>
                <c:pt idx="114">
                  <c:v>1052.1470909033603</c:v>
                </c:pt>
                <c:pt idx="115">
                  <c:v>1053.0086784486812</c:v>
                </c:pt>
                <c:pt idx="116">
                  <c:v>1053.8331515853038</c:v>
                </c:pt>
                <c:pt idx="117">
                  <c:v>1054.6219801153411</c:v>
                </c:pt>
                <c:pt idx="118">
                  <c:v>1055.3765826178931</c:v>
                </c:pt>
                <c:pt idx="119">
                  <c:v>1056.0983278510937</c:v>
                </c:pt>
                <c:pt idx="120">
                  <c:v>1056.7885361380227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1B1-48DE-A93C-36677EE1C0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1968032"/>
        <c:axId val="6439423"/>
      </c:scatterChart>
      <c:valAx>
        <c:axId val="581968032"/>
        <c:scaling>
          <c:orientation val="minMax"/>
          <c:max val="300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439423"/>
        <c:crosses val="autoZero"/>
        <c:crossBetween val="midCat"/>
        <c:majorUnit val="100"/>
      </c:valAx>
      <c:valAx>
        <c:axId val="6439423"/>
        <c:scaling>
          <c:orientation val="minMax"/>
          <c:max val="9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581968032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Typ 1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Noctua F12'!$C$121:$C$251</c:f>
              <c:numCache>
                <c:formatCode>0.0000</c:formatCode>
                <c:ptCount val="131"/>
                <c:pt idx="0">
                  <c:v>0.54126052500029787</c:v>
                </c:pt>
                <c:pt idx="1">
                  <c:v>0.53821498539356749</c:v>
                </c:pt>
                <c:pt idx="2">
                  <c:v>0.53307726027912539</c:v>
                </c:pt>
                <c:pt idx="3">
                  <c:v>0.52676686974965892</c:v>
                </c:pt>
                <c:pt idx="4">
                  <c:v>0.51963501321003325</c:v>
                </c:pt>
                <c:pt idx="5">
                  <c:v>0.51190025982120635</c:v>
                </c:pt>
                <c:pt idx="6">
                  <c:v>0.50371937741271111</c:v>
                </c:pt>
                <c:pt idx="7">
                  <c:v>0.49521270452535726</c:v>
                </c:pt>
                <c:pt idx="8">
                  <c:v>0.48647608082958022</c:v>
                </c:pt>
                <c:pt idx="9">
                  <c:v>0.47758745323258761</c:v>
                </c:pt>
                <c:pt idx="10">
                  <c:v>0.4686109764042628</c:v>
                </c:pt>
                <c:pt idx="11">
                  <c:v>0.38220044496756117</c:v>
                </c:pt>
                <c:pt idx="12">
                  <c:v>0.31175889194812284</c:v>
                </c:pt>
                <c:pt idx="13">
                  <c:v>0.25815623267278265</c:v>
                </c:pt>
                <c:pt idx="14">
                  <c:v>0.21772116784735432</c:v>
                </c:pt>
                <c:pt idx="15">
                  <c:v>0.18691024467473338</c:v>
                </c:pt>
                <c:pt idx="16">
                  <c:v>0.16305877971740529</c:v>
                </c:pt>
                <c:pt idx="17">
                  <c:v>0.14428205443115613</c:v>
                </c:pt>
                <c:pt idx="18">
                  <c:v>0.12926157050977599</c:v>
                </c:pt>
                <c:pt idx="19">
                  <c:v>0.11706856085187257</c:v>
                </c:pt>
                <c:pt idx="20">
                  <c:v>0.10703979388426065</c:v>
                </c:pt>
                <c:pt idx="21">
                  <c:v>9.869404613982706E-2</c:v>
                </c:pt>
                <c:pt idx="22">
                  <c:v>9.1676423956607314E-2</c:v>
                </c:pt>
                <c:pt idx="23">
                  <c:v>8.5721043407613898E-2</c:v>
                </c:pt>
                <c:pt idx="24">
                  <c:v>8.0625721960468466E-2</c:v>
                </c:pt>
                <c:pt idx="25">
                  <c:v>7.6234570944817559E-2</c:v>
                </c:pt>
                <c:pt idx="26">
                  <c:v>7.2425842062149373E-2</c:v>
                </c:pt>
                <c:pt idx="27">
                  <c:v>6.9103315015302758E-2</c:v>
                </c:pt>
                <c:pt idx="28">
                  <c:v>6.6190106137261381E-2</c:v>
                </c:pt>
                <c:pt idx="29">
                  <c:v>6.3624156155444964E-2</c:v>
                </c:pt>
                <c:pt idx="30">
                  <c:v>6.1354898987702862E-2</c:v>
                </c:pt>
                <c:pt idx="31">
                  <c:v>5.9340772472040622E-2</c:v>
                </c:pt>
                <c:pt idx="32">
                  <c:v>5.7547337019076369E-2</c:v>
                </c:pt>
                <c:pt idx="33">
                  <c:v>5.5945838560111191E-2</c:v>
                </c:pt>
                <c:pt idx="34">
                  <c:v>5.4512099929715958E-2</c:v>
                </c:pt>
                <c:pt idx="35">
                  <c:v>5.3225657655875593E-2</c:v>
                </c:pt>
                <c:pt idx="36">
                  <c:v>5.2069083980525496E-2</c:v>
                </c:pt>
                <c:pt idx="37">
                  <c:v>5.102745002327843E-2</c:v>
                </c:pt>
                <c:pt idx="38">
                  <c:v>5.00878974589559E-2</c:v>
                </c:pt>
                <c:pt idx="39">
                  <c:v>4.9239294326270576E-2</c:v>
                </c:pt>
                <c:pt idx="40">
                  <c:v>4.8471956581001951E-2</c:v>
                </c:pt>
                <c:pt idx="41">
                  <c:v>4.7777421408676787E-2</c:v>
                </c:pt>
                <c:pt idx="42">
                  <c:v>4.7148261572663427E-2</c:v>
                </c:pt>
                <c:pt idx="43">
                  <c:v>4.6577932510411639E-2</c:v>
                </c:pt>
                <c:pt idx="44">
                  <c:v>4.6060645726644027E-2</c:v>
                </c:pt>
                <c:pt idx="45">
                  <c:v>4.5591263426633361E-2</c:v>
                </c:pt>
                <c:pt idx="46">
                  <c:v>4.5165210399510561E-2</c:v>
                </c:pt>
                <c:pt idx="47">
                  <c:v>4.4778399983617524E-2</c:v>
                </c:pt>
                <c:pt idx="48">
                  <c:v>4.4427171583729497E-2</c:v>
                </c:pt>
                <c:pt idx="49">
                  <c:v>4.4108237708059411E-2</c:v>
                </c:pt>
                <c:pt idx="50">
                  <c:v>4.3818638884370181E-2</c:v>
                </c:pt>
                <c:pt idx="51">
                  <c:v>4.3555705123949066E-2</c:v>
                </c:pt>
                <c:pt idx="52">
                  <c:v>4.331702284822174E-2</c:v>
                </c:pt>
                <c:pt idx="53">
                  <c:v>4.3100406389468819E-2</c:v>
                </c:pt>
                <c:pt idx="54">
                  <c:v>4.290387333517677E-2</c:v>
                </c:pt>
                <c:pt idx="55">
                  <c:v>4.2725623113223428E-2</c:v>
                </c:pt>
                <c:pt idx="56">
                  <c:v>4.2564018318704447E-2</c:v>
                </c:pt>
                <c:pt idx="57">
                  <c:v>4.2417568367661952E-2</c:v>
                </c:pt>
                <c:pt idx="58">
                  <c:v>4.2284915132109691E-2</c:v>
                </c:pt>
                <c:pt idx="59">
                  <c:v>4.2164820267562464E-2</c:v>
                </c:pt>
                <c:pt idx="60">
                  <c:v>4.2056153991133889E-2</c:v>
                </c:pt>
                <c:pt idx="61">
                  <c:v>4.1957885107038823E-2</c:v>
                </c:pt>
                <c:pt idx="62">
                  <c:v>4.186907210851494E-2</c:v>
                </c:pt>
                <c:pt idx="63">
                  <c:v>4.1788855211952525E-2</c:v>
                </c:pt>
                <c:pt idx="64">
                  <c:v>4.1716449201352521E-2</c:v>
                </c:pt>
                <c:pt idx="65">
                  <c:v>4.1651136979893685E-2</c:v>
                </c:pt>
                <c:pt idx="66">
                  <c:v>4.159226374100914E-2</c:v>
                </c:pt>
                <c:pt idx="67">
                  <c:v>4.1539231684464765E-2</c:v>
                </c:pt>
                <c:pt idx="68">
                  <c:v>4.1491495213917248E-2</c:v>
                </c:pt>
                <c:pt idx="69">
                  <c:v>4.1448556561655261E-2</c:v>
                </c:pt>
                <c:pt idx="70">
                  <c:v>4.1409961793980363E-2</c:v>
                </c:pt>
                <c:pt idx="71">
                  <c:v>4.1375297157203277E-2</c:v>
                </c:pt>
                <c:pt idx="72">
                  <c:v>4.1344185729715502E-2</c:v>
                </c:pt>
                <c:pt idx="73">
                  <c:v>4.1316284350211757E-2</c:v>
                </c:pt>
                <c:pt idx="74">
                  <c:v>4.1291280796025794E-2</c:v>
                </c:pt>
                <c:pt idx="75">
                  <c:v>4.1268891188817769E-2</c:v>
                </c:pt>
                <c:pt idx="76">
                  <c:v>4.1248857607614632E-2</c:v>
                </c:pt>
                <c:pt idx="77">
                  <c:v>4.1230945891539382E-2</c:v>
                </c:pt>
                <c:pt idx="78">
                  <c:v>4.1214943616540559E-2</c:v>
                </c:pt>
                <c:pt idx="79">
                  <c:v>4.1200658232109652E-2</c:v>
                </c:pt>
                <c:pt idx="80">
                  <c:v>4.1187915345400644E-2</c:v>
                </c:pt>
                <c:pt idx="81">
                  <c:v>4.1176557141385198E-2</c:v>
                </c:pt>
                <c:pt idx="82">
                  <c:v>4.1166440928723493E-2</c:v>
                </c:pt>
                <c:pt idx="83">
                  <c:v>4.1157437801934614E-2</c:v>
                </c:pt>
                <c:pt idx="84">
                  <c:v>4.1149431411235921E-2</c:v>
                </c:pt>
                <c:pt idx="85">
                  <c:v>4.1142316832108339E-2</c:v>
                </c:pt>
                <c:pt idx="86">
                  <c:v>4.1135999527251096E-2</c:v>
                </c:pt>
                <c:pt idx="87">
                  <c:v>4.1130394394129015E-2</c:v>
                </c:pt>
                <c:pt idx="88">
                  <c:v>4.112542489179942E-2</c:v>
                </c:pt>
                <c:pt idx="89">
                  <c:v>4.1121022241143321E-2</c:v>
                </c:pt>
                <c:pt idx="90">
                  <c:v>4.1117124693024608E-2</c:v>
                </c:pt>
                <c:pt idx="91">
                  <c:v>4.1113676859267208E-2</c:v>
                </c:pt>
                <c:pt idx="92">
                  <c:v>4.1110629101679015E-2</c:v>
                </c:pt>
                <c:pt idx="93">
                  <c:v>4.1107936974665971E-2</c:v>
                </c:pt>
                <c:pt idx="94">
                  <c:v>4.1105560717274232E-2</c:v>
                </c:pt>
                <c:pt idx="95">
                  <c:v>4.1103464790773911E-2</c:v>
                </c:pt>
                <c:pt idx="96">
                  <c:v>4.1101617458157678E-2</c:v>
                </c:pt>
                <c:pt idx="97">
                  <c:v>4.1099990402172284E-2</c:v>
                </c:pt>
                <c:pt idx="98">
                  <c:v>4.1098558378732108E-2</c:v>
                </c:pt>
                <c:pt idx="99">
                  <c:v>4.1097298902782277E-2</c:v>
                </c:pt>
                <c:pt idx="100">
                  <c:v>4.10961919638856E-2</c:v>
                </c:pt>
                <c:pt idx="101">
                  <c:v>4.1095219769002433E-2</c:v>
                </c:pt>
                <c:pt idx="102">
                  <c:v>4.1094366510117157E-2</c:v>
                </c:pt>
                <c:pt idx="103">
                  <c:v>4.10936181545387E-2</c:v>
                </c:pt>
                <c:pt idx="104">
                  <c:v>4.1092962255866748E-2</c:v>
                </c:pt>
                <c:pt idx="105">
                  <c:v>4.1092387783769078E-2</c:v>
                </c:pt>
                <c:pt idx="106">
                  <c:v>4.109188497086104E-2</c:v>
                </c:pt>
                <c:pt idx="107">
                  <c:v>4.1091445175113601E-2</c:v>
                </c:pt>
                <c:pt idx="108">
                  <c:v>4.1091060756344167E-2</c:v>
                </c:pt>
                <c:pt idx="109">
                  <c:v>4.109072496546308E-2</c:v>
                </c:pt>
                <c:pt idx="110">
                  <c:v>4.1090431845259942E-2</c:v>
                </c:pt>
                <c:pt idx="111">
                  <c:v>4.1090176141617293E-2</c:v>
                </c:pt>
                <c:pt idx="112">
                  <c:v>4.1089953224134987E-2</c:v>
                </c:pt>
                <c:pt idx="113">
                  <c:v>4.1089759015238252E-2</c:v>
                </c:pt>
                <c:pt idx="114">
                  <c:v>4.108958992692438E-2</c:v>
                </c:pt>
                <c:pt idx="115">
                  <c:v>4.108944280437974E-2</c:v>
                </c:pt>
                <c:pt idx="116">
                  <c:v>4.1089314875768869E-2</c:v>
                </c:pt>
                <c:pt idx="117">
                  <c:v>4.1089203707562236E-2</c:v>
                </c:pt>
                <c:pt idx="118">
                  <c:v>4.1089107164828997E-2</c:v>
                </c:pt>
                <c:pt idx="119">
                  <c:v>4.1089023375975371E-2</c:v>
                </c:pt>
                <c:pt idx="120">
                  <c:v>4.1088950701459639E-2</c:v>
                </c:pt>
                <c:pt idx="121">
                  <c:v>4.1088887706060333E-2</c:v>
                </c:pt>
                <c:pt idx="122">
                  <c:v>4.1088833134315973E-2</c:v>
                </c:pt>
                <c:pt idx="123">
                  <c:v>4.1088785888792952E-2</c:v>
                </c:pt>
                <c:pt idx="124">
                  <c:v>4.1088745010872618E-2</c:v>
                </c:pt>
                <c:pt idx="125">
                  <c:v>4.1088709663780212E-2</c:v>
                </c:pt>
                <c:pt idx="126">
                  <c:v>4.1088679117606983E-2</c:v>
                </c:pt>
                <c:pt idx="127">
                  <c:v>4.1088652736102398E-2</c:v>
                </c:pt>
                <c:pt idx="128">
                  <c:v>4.1088629965037149E-2</c:v>
                </c:pt>
                <c:pt idx="129">
                  <c:v>4.1088610321958569E-2</c:v>
                </c:pt>
                <c:pt idx="130">
                  <c:v>4.108859338717924E-2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648-4EF7-9A26-583A8F2B2CF5}"/>
            </c:ext>
          </c:extLst>
        </c:ser>
        <c:ser>
          <c:idx val="1"/>
          <c:order val="1"/>
          <c:tx>
            <c:v>Typ 2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'Typ2 Noctua F12'!$C$121:$C$251</c:f>
              <c:numCache>
                <c:formatCode>0.0000</c:formatCode>
                <c:ptCount val="131"/>
                <c:pt idx="0">
                  <c:v>0.53806444786565299</c:v>
                </c:pt>
                <c:pt idx="1">
                  <c:v>0.53086722531101249</c:v>
                </c:pt>
                <c:pt idx="2">
                  <c:v>0.52127669752061245</c:v>
                </c:pt>
                <c:pt idx="3">
                  <c:v>0.51078865567787612</c:v>
                </c:pt>
                <c:pt idx="4">
                  <c:v>0.49986459173168352</c:v>
                </c:pt>
                <c:pt idx="5">
                  <c:v>0.48875495942350494</c:v>
                </c:pt>
                <c:pt idx="6">
                  <c:v>0.47761701370587623</c:v>
                </c:pt>
                <c:pt idx="7">
                  <c:v>0.46655612778971084</c:v>
                </c:pt>
                <c:pt idx="8">
                  <c:v>0.4556450875973927</c:v>
                </c:pt>
                <c:pt idx="9">
                  <c:v>0.44493469084918502</c:v>
                </c:pt>
                <c:pt idx="10">
                  <c:v>0.43446021254566253</c:v>
                </c:pt>
                <c:pt idx="11">
                  <c:v>0.34507964612144004</c:v>
                </c:pt>
                <c:pt idx="12">
                  <c:v>0.2811320129891029</c:v>
                </c:pt>
                <c:pt idx="13">
                  <c:v>0.2352160540721894</c:v>
                </c:pt>
                <c:pt idx="14">
                  <c:v>0.20139147828062332</c:v>
                </c:pt>
                <c:pt idx="15">
                  <c:v>0.17577899292736007</c:v>
                </c:pt>
                <c:pt idx="16">
                  <c:v>0.15589332482980009</c:v>
                </c:pt>
                <c:pt idx="17">
                  <c:v>0.14011400867993176</c:v>
                </c:pt>
                <c:pt idx="18">
                  <c:v>0.12735634455025047</c:v>
                </c:pt>
                <c:pt idx="19">
                  <c:v>0.11687432741128018</c:v>
                </c:pt>
                <c:pt idx="20">
                  <c:v>0.10814164966935766</c:v>
                </c:pt>
                <c:pt idx="21">
                  <c:v>0.10077828360825747</c:v>
                </c:pt>
                <c:pt idx="22">
                  <c:v>9.4504035276818221E-2</c:v>
                </c:pt>
                <c:pt idx="23">
                  <c:v>8.9108414183874191E-2</c:v>
                </c:pt>
                <c:pt idx="24">
                  <c:v>8.4430615681292717E-2</c:v>
                </c:pt>
                <c:pt idx="25">
                  <c:v>8.0345924240816075E-2</c:v>
                </c:pt>
                <c:pt idx="26">
                  <c:v>7.6756288210521786E-2</c:v>
                </c:pt>
                <c:pt idx="27">
                  <c:v>7.3583663383951781E-2</c:v>
                </c:pt>
                <c:pt idx="28">
                  <c:v>7.0765231203933437E-2</c:v>
                </c:pt>
                <c:pt idx="29">
                  <c:v>6.8249909647094653E-2</c:v>
                </c:pt>
                <c:pt idx="30">
                  <c:v>6.5995770660742095E-2</c:v>
                </c:pt>
                <c:pt idx="31">
                  <c:v>6.3968103325926243E-2</c:v>
                </c:pt>
                <c:pt idx="32">
                  <c:v>6.2137943611914347E-2</c:v>
                </c:pt>
                <c:pt idx="33">
                  <c:v>6.0480945784610385E-2</c:v>
                </c:pt>
                <c:pt idx="34">
                  <c:v>5.8976507077952406E-2</c:v>
                </c:pt>
                <c:pt idx="35">
                  <c:v>5.7607082257910988E-2</c:v>
                </c:pt>
                <c:pt idx="36">
                  <c:v>5.6357642082245973E-2</c:v>
                </c:pt>
                <c:pt idx="37">
                  <c:v>5.5215241883021716E-2</c:v>
                </c:pt>
                <c:pt idx="38">
                  <c:v>5.4168675206150596E-2</c:v>
                </c:pt>
                <c:pt idx="39">
                  <c:v>5.320819371655984E-2</c:v>
                </c:pt>
                <c:pt idx="40">
                  <c:v>5.2325279147925965E-2</c:v>
                </c:pt>
                <c:pt idx="41">
                  <c:v>5.1512456439036305E-2</c:v>
                </c:pt>
                <c:pt idx="42">
                  <c:v>5.0763139697339282E-2</c:v>
                </c:pt>
                <c:pt idx="43">
                  <c:v>5.0071504503184594E-2</c:v>
                </c:pt>
                <c:pt idx="44">
                  <c:v>4.9432381484207734E-2</c:v>
                </c:pt>
                <c:pt idx="45">
                  <c:v>4.8841167168395108E-2</c:v>
                </c:pt>
                <c:pt idx="46">
                  <c:v>4.8293748952973121E-2</c:v>
                </c:pt>
                <c:pt idx="47">
                  <c:v>4.7786441667121295E-2</c:v>
                </c:pt>
                <c:pt idx="48">
                  <c:v>4.7315933705542143E-2</c:v>
                </c:pt>
                <c:pt idx="49">
                  <c:v>4.6879241101034641E-2</c:v>
                </c:pt>
                <c:pt idx="50">
                  <c:v>4.6473668212643697E-2</c:v>
                </c:pt>
                <c:pt idx="51">
                  <c:v>4.6096773950603437E-2</c:v>
                </c:pt>
                <c:pt idx="52">
                  <c:v>4.57463426544319E-2</c:v>
                </c:pt>
                <c:pt idx="53">
                  <c:v>4.5420358897018287E-2</c:v>
                </c:pt>
                <c:pt idx="54">
                  <c:v>4.5116985613668774E-2</c:v>
                </c:pt>
                <c:pt idx="55">
                  <c:v>4.4834545057226186E-2</c:v>
                </c:pt>
                <c:pt idx="56">
                  <c:v>4.4571502163498596E-2</c:v>
                </c:pt>
                <c:pt idx="57">
                  <c:v>4.4326449979167397E-2</c:v>
                </c:pt>
                <c:pt idx="58">
                  <c:v>4.4098096860108411E-2</c:v>
                </c:pt>
                <c:pt idx="59">
                  <c:v>4.3885255194019437E-2</c:v>
                </c:pt>
                <c:pt idx="60">
                  <c:v>4.3686831439276645E-2</c:v>
                </c:pt>
                <c:pt idx="61">
                  <c:v>4.3501817303526952E-2</c:v>
                </c:pt>
                <c:pt idx="62">
                  <c:v>4.3329281911853472E-2</c:v>
                </c:pt>
                <c:pt idx="63">
                  <c:v>4.3168364836373804E-2</c:v>
                </c:pt>
                <c:pt idx="64">
                  <c:v>4.3018269877615492E-2</c:v>
                </c:pt>
                <c:pt idx="65">
                  <c:v>4.2878259503576231E-2</c:v>
                </c:pt>
                <c:pt idx="66">
                  <c:v>4.2747649865520265E-2</c:v>
                </c:pt>
                <c:pt idx="67">
                  <c:v>4.2625806320697172E-2</c:v>
                </c:pt>
                <c:pt idx="68">
                  <c:v>4.2512139401627035E-2</c:v>
                </c:pt>
                <c:pt idx="69">
                  <c:v>4.2406101179652982E-2</c:v>
                </c:pt>
                <c:pt idx="70">
                  <c:v>4.2307181977342435E-2</c:v>
                </c:pt>
                <c:pt idx="71">
                  <c:v>4.2214907390209264E-2</c:v>
                </c:pt>
                <c:pt idx="72">
                  <c:v>4.2128835583284487E-2</c:v>
                </c:pt>
                <c:pt idx="73">
                  <c:v>4.2048554832412204E-2</c:v>
                </c:pt>
                <c:pt idx="74">
                  <c:v>4.1973681283895926E-2</c:v>
                </c:pt>
                <c:pt idx="75">
                  <c:v>4.1903856909359265E-2</c:v>
                </c:pt>
                <c:pt idx="76">
                  <c:v>4.1838747635488345E-2</c:v>
                </c:pt>
                <c:pt idx="77">
                  <c:v>4.177804163075418E-2</c:v>
                </c:pt>
                <c:pt idx="78">
                  <c:v>4.1721447733326179E-2</c:v>
                </c:pt>
                <c:pt idx="79">
                  <c:v>4.1668694006226047E-2</c:v>
                </c:pt>
                <c:pt idx="80">
                  <c:v>4.1619526407374714E-2</c:v>
                </c:pt>
                <c:pt idx="81">
                  <c:v>4.1573707563584694E-2</c:v>
                </c:pt>
                <c:pt idx="82">
                  <c:v>4.1531015638774399E-2</c:v>
                </c:pt>
                <c:pt idx="83">
                  <c:v>4.1491243287753679E-2</c:v>
                </c:pt>
                <c:pt idx="84">
                  <c:v>4.1454196687870454E-2</c:v>
                </c:pt>
                <c:pt idx="85">
                  <c:v>4.1419694641634683E-2</c:v>
                </c:pt>
                <c:pt idx="86">
                  <c:v>4.1387567744163065E-2</c:v>
                </c:pt>
                <c:pt idx="87">
                  <c:v>4.1357657609928017E-2</c:v>
                </c:pt>
                <c:pt idx="88">
                  <c:v>4.13298161538595E-2</c:v>
                </c:pt>
                <c:pt idx="89">
                  <c:v>4.1303904922347076E-2</c:v>
                </c:pt>
                <c:pt idx="90">
                  <c:v>4.1279794470130748E-2</c:v>
                </c:pt>
                <c:pt idx="91">
                  <c:v>4.1257363779459905E-2</c:v>
                </c:pt>
                <c:pt idx="92">
                  <c:v>4.123649971824634E-2</c:v>
                </c:pt>
                <c:pt idx="93">
                  <c:v>4.1217096534244879E-2</c:v>
                </c:pt>
                <c:pt idx="94">
                  <c:v>4.1199055382568711E-2</c:v>
                </c:pt>
                <c:pt idx="95">
                  <c:v>4.1182283884090697E-2</c:v>
                </c:pt>
                <c:pt idx="96">
                  <c:v>4.116669571249866E-2</c:v>
                </c:pt>
                <c:pt idx="97">
                  <c:v>4.1152210207967464E-2</c:v>
                </c:pt>
                <c:pt idx="98">
                  <c:v>4.1138752015584056E-2</c:v>
                </c:pt>
                <c:pt idx="99">
                  <c:v>4.1126250746817535E-2</c:v>
                </c:pt>
                <c:pt idx="100">
                  <c:v>4.1114640662466145E-2</c:v>
                </c:pt>
                <c:pt idx="101">
                  <c:v>4.1103860375638783E-2</c:v>
                </c:pt>
                <c:pt idx="102">
                  <c:v>4.1093852573442009E-2</c:v>
                </c:pt>
                <c:pt idx="103">
                  <c:v>4.1084563756145748E-2</c:v>
                </c:pt>
                <c:pt idx="104">
                  <c:v>4.1075943992693507E-2</c:v>
                </c:pt>
                <c:pt idx="105">
                  <c:v>4.1067946691506832E-2</c:v>
                </c:pt>
                <c:pt idx="106">
                  <c:v>4.1060528385609717E-2</c:v>
                </c:pt>
                <c:pt idx="107">
                  <c:v>4.1053648531168288E-2</c:v>
                </c:pt>
                <c:pt idx="108">
                  <c:v>4.1047269318604092E-2</c:v>
                </c:pt>
                <c:pt idx="109">
                  <c:v>4.1041355495497187E-2</c:v>
                </c:pt>
                <c:pt idx="110">
                  <c:v>4.10358742005483E-2</c:v>
                </c:pt>
                <c:pt idx="111">
                  <c:v>4.1030794807917541E-2</c:v>
                </c:pt>
                <c:pt idx="112">
                  <c:v>4.102608878130231E-2</c:v>
                </c:pt>
                <c:pt idx="113">
                  <c:v>4.1021729537157728E-2</c:v>
                </c:pt>
                <c:pt idx="114">
                  <c:v>4.1017692316501389E-2</c:v>
                </c:pt>
                <c:pt idx="115">
                  <c:v>4.1013954064778951E-2</c:v>
                </c:pt>
                <c:pt idx="116">
                  <c:v>4.1010493319300199E-2</c:v>
                </c:pt>
                <c:pt idx="117">
                  <c:v>4.1007290103784844E-2</c:v>
                </c:pt>
                <c:pt idx="118">
                  <c:v>4.1004325829586151E-2</c:v>
                </c:pt>
                <c:pt idx="119">
                  <c:v>4.1001583203186233E-2</c:v>
                </c:pt>
                <c:pt idx="120">
                  <c:v>4.0999046139581462E-2</c:v>
                </c:pt>
                <c:pt idx="121">
                  <c:v>4.0996699681199351E-2</c:v>
                </c:pt>
                <c:pt idx="122">
                  <c:v>4.09945299220097E-2</c:v>
                </c:pt>
                <c:pt idx="123">
                  <c:v>4.0992523936512565E-2</c:v>
                </c:pt>
                <c:pt idx="124">
                  <c:v>4.0990669713304721E-2</c:v>
                </c:pt>
                <c:pt idx="125">
                  <c:v>4.0988956092943681E-2</c:v>
                </c:pt>
                <c:pt idx="126">
                  <c:v>4.0987372709845066E-2</c:v>
                </c:pt>
                <c:pt idx="127">
                  <c:v>4.0985909937964408E-2</c:v>
                </c:pt>
                <c:pt idx="128">
                  <c:v>4.0984558840029564E-2</c:v>
                </c:pt>
                <c:pt idx="129">
                  <c:v>4.0983311120103186E-2</c:v>
                </c:pt>
                <c:pt idx="130">
                  <c:v>4.0982159079268131E-2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648-4EF7-9A26-583A8F2B2CF5}"/>
            </c:ext>
          </c:extLst>
        </c:ser>
        <c:ser>
          <c:idx val="2"/>
          <c:order val="2"/>
          <c:tx>
            <c:v>Typ 3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'Typ3 Noctua F12'!$C$121:$C$251</c:f>
              <c:numCache>
                <c:formatCode>0.0000</c:formatCode>
                <c:ptCount val="131"/>
                <c:pt idx="0">
                  <c:v>0.59577022156968584</c:v>
                </c:pt>
                <c:pt idx="1">
                  <c:v>0.5895930563581836</c:v>
                </c:pt>
                <c:pt idx="2">
                  <c:v>0.58082111172424911</c:v>
                </c:pt>
                <c:pt idx="3">
                  <c:v>0.57091939483875775</c:v>
                </c:pt>
                <c:pt idx="4">
                  <c:v>0.56036768610536902</c:v>
                </c:pt>
                <c:pt idx="5">
                  <c:v>0.54943780356238947</c:v>
                </c:pt>
                <c:pt idx="6">
                  <c:v>0.53830832980985677</c:v>
                </c:pt>
                <c:pt idx="7">
                  <c:v>0.5271050114967667</c:v>
                </c:pt>
                <c:pt idx="8">
                  <c:v>0.51591966983271564</c:v>
                </c:pt>
                <c:pt idx="9">
                  <c:v>0.50482063362449892</c:v>
                </c:pt>
                <c:pt idx="10">
                  <c:v>0.49385915437862987</c:v>
                </c:pt>
                <c:pt idx="11">
                  <c:v>0.39671998045767221</c:v>
                </c:pt>
                <c:pt idx="12">
                  <c:v>0.32406364164469637</c:v>
                </c:pt>
                <c:pt idx="13">
                  <c:v>0.27068302583677073</c:v>
                </c:pt>
                <c:pt idx="14">
                  <c:v>0.23087100753698481</c:v>
                </c:pt>
                <c:pt idx="15">
                  <c:v>0.20052344636117744</c:v>
                </c:pt>
                <c:pt idx="16">
                  <c:v>0.17688022706129422</c:v>
                </c:pt>
                <c:pt idx="17">
                  <c:v>0.15808992680823977</c:v>
                </c:pt>
                <c:pt idx="18">
                  <c:v>0.14289105372462399</c:v>
                </c:pt>
                <c:pt idx="19">
                  <c:v>0.13040595090543791</c:v>
                </c:pt>
                <c:pt idx="20">
                  <c:v>0.12001069217240302</c:v>
                </c:pt>
                <c:pt idx="21">
                  <c:v>0.11125248423680273</c:v>
                </c:pt>
                <c:pt idx="22">
                  <c:v>0.10379638500419501</c:v>
                </c:pt>
                <c:pt idx="23">
                  <c:v>9.739025984254425E-2</c:v>
                </c:pt>
                <c:pt idx="24">
                  <c:v>9.1841266607366301E-2</c:v>
                </c:pt>
                <c:pt idx="25">
                  <c:v>8.6999766126076919E-2</c:v>
                </c:pt>
                <c:pt idx="26">
                  <c:v>8.2748108383230393E-2</c:v>
                </c:pt>
                <c:pt idx="27">
                  <c:v>7.8992681048815655E-2</c:v>
                </c:pt>
                <c:pt idx="28">
                  <c:v>7.5658180372544792E-2</c:v>
                </c:pt>
                <c:pt idx="29">
                  <c:v>7.2683421771739698E-2</c:v>
                </c:pt>
                <c:pt idx="30">
                  <c:v>7.0018234115591854E-2</c:v>
                </c:pt>
                <c:pt idx="31">
                  <c:v>6.7621128058229243E-2</c:v>
                </c:pt>
                <c:pt idx="32">
                  <c:v>6.5457524869513922E-2</c:v>
                </c:pt>
                <c:pt idx="33">
                  <c:v>6.3498396332086343E-2</c:v>
                </c:pt>
                <c:pt idx="34">
                  <c:v>6.1719209709966437E-2</c:v>
                </c:pt>
                <c:pt idx="35">
                  <c:v>6.0099101642717846E-2</c:v>
                </c:pt>
                <c:pt idx="36">
                  <c:v>5.862022560766357E-2</c:v>
                </c:pt>
                <c:pt idx="37">
                  <c:v>5.7267232254826911E-2</c:v>
                </c:pt>
                <c:pt idx="38">
                  <c:v>5.6026852383873428E-2</c:v>
                </c:pt>
                <c:pt idx="39">
                  <c:v>5.4887559884773528E-2</c:v>
                </c:pt>
                <c:pt idx="40">
                  <c:v>5.3839297472075172E-2</c:v>
                </c:pt>
                <c:pt idx="41">
                  <c:v>5.2873252099796195E-2</c:v>
                </c:pt>
                <c:pt idx="42">
                  <c:v>5.1981669960238432E-2</c:v>
                </c:pt>
                <c:pt idx="43">
                  <c:v>5.1157703232323687E-2</c:v>
                </c:pt>
                <c:pt idx="44">
                  <c:v>5.0395282455990426E-2</c:v>
                </c:pt>
                <c:pt idx="45">
                  <c:v>4.9689009713366816E-2</c:v>
                </c:pt>
                <c:pt idx="46">
                  <c:v>4.9034068798990881E-2</c:v>
                </c:pt>
                <c:pt idx="47">
                  <c:v>4.8426149335959422E-2</c:v>
                </c:pt>
                <c:pt idx="48">
                  <c:v>4.7861382398013269E-2</c:v>
                </c:pt>
                <c:pt idx="49">
                  <c:v>4.7336285670178349E-2</c:v>
                </c:pt>
                <c:pt idx="50">
                  <c:v>4.6847716553182678E-2</c:v>
                </c:pt>
                <c:pt idx="51">
                  <c:v>4.6392831912324399E-2</c:v>
                </c:pt>
                <c:pt idx="52">
                  <c:v>4.5969053407049952E-2</c:v>
                </c:pt>
                <c:pt idx="53">
                  <c:v>4.5574037526339074E-2</c:v>
                </c:pt>
                <c:pt idx="54">
                  <c:v>4.5205649607124268E-2</c:v>
                </c:pt>
                <c:pt idx="55">
                  <c:v>4.4861941236129049E-2</c:v>
                </c:pt>
                <c:pt idx="56">
                  <c:v>4.4541130535665871E-2</c:v>
                </c:pt>
                <c:pt idx="57">
                  <c:v>4.4241584915755625E-2</c:v>
                </c:pt>
                <c:pt idx="58">
                  <c:v>4.3961805942051325E-2</c:v>
                </c:pt>
                <c:pt idx="59">
                  <c:v>4.3700416024339141E-2</c:v>
                </c:pt>
                <c:pt idx="60">
                  <c:v>4.3456146676114228E-2</c:v>
                </c:pt>
                <c:pt idx="61">
                  <c:v>4.3227828133683234E-2</c:v>
                </c:pt>
                <c:pt idx="62">
                  <c:v>4.3014380154866985E-2</c:v>
                </c:pt>
                <c:pt idx="63">
                  <c:v>4.2814803843813594E-2</c:v>
                </c:pt>
                <c:pt idx="64">
                  <c:v>4.2628174370608278E-2</c:v>
                </c:pt>
                <c:pt idx="65">
                  <c:v>4.2453634473030459E-2</c:v>
                </c:pt>
                <c:pt idx="66">
                  <c:v>4.229038864356395E-2</c:v>
                </c:pt>
                <c:pt idx="67">
                  <c:v>4.2137697918108223E-2</c:v>
                </c:pt>
                <c:pt idx="68">
                  <c:v>4.1994875194168536E-2</c:v>
                </c:pt>
                <c:pt idx="69">
                  <c:v>4.1861281015951143E-2</c:v>
                </c:pt>
                <c:pt idx="70">
                  <c:v>4.1736319772028595E-2</c:v>
                </c:pt>
                <c:pt idx="71">
                  <c:v>4.1619436258293258E-2</c:v>
                </c:pt>
                <c:pt idx="72">
                  <c:v>4.1510112564969913E-2</c:v>
                </c:pt>
                <c:pt idx="73">
                  <c:v>4.1407865251665885E-2</c:v>
                </c:pt>
                <c:pt idx="74">
                  <c:v>4.1312242778926658E-2</c:v>
                </c:pt>
                <c:pt idx="75">
                  <c:v>4.1222823168644444E-2</c:v>
                </c:pt>
                <c:pt idx="76">
                  <c:v>4.1139211869027525E-2</c:v>
                </c:pt>
                <c:pt idx="77">
                  <c:v>4.1061039802751741E-2</c:v>
                </c:pt>
                <c:pt idx="78">
                  <c:v>4.0987961579451136E-2</c:v>
                </c:pt>
                <c:pt idx="79">
                  <c:v>4.0919653855910142E-2</c:v>
                </c:pt>
                <c:pt idx="80">
                  <c:v>4.0855813829246267E-2</c:v>
                </c:pt>
                <c:pt idx="81">
                  <c:v>4.079615785005386E-2</c:v>
                </c:pt>
                <c:pt idx="82">
                  <c:v>4.0740420143952655E-2</c:v>
                </c:pt>
                <c:pt idx="83">
                  <c:v>4.0688351631275342E-2</c:v>
                </c:pt>
                <c:pt idx="84">
                  <c:v>4.0639718835761486E-2</c:v>
                </c:pt>
                <c:pt idx="85">
                  <c:v>4.0594302874121274E-2</c:v>
                </c:pt>
                <c:pt idx="86">
                  <c:v>4.0551898519208901E-2</c:v>
                </c:pt>
                <c:pt idx="87">
                  <c:v>4.0512313330318059E-2</c:v>
                </c:pt>
                <c:pt idx="88">
                  <c:v>4.0475366844793401E-2</c:v>
                </c:pt>
                <c:pt idx="89">
                  <c:v>4.0440889825754028E-2</c:v>
                </c:pt>
                <c:pt idx="90">
                  <c:v>4.0408723561257132E-2</c:v>
                </c:pt>
                <c:pt idx="91">
                  <c:v>4.0378719210701339E-2</c:v>
                </c:pt>
                <c:pt idx="92">
                  <c:v>4.0350737194686778E-2</c:v>
                </c:pt>
                <c:pt idx="93">
                  <c:v>4.0324646624919497E-2</c:v>
                </c:pt>
                <c:pt idx="94">
                  <c:v>4.0300324771076507E-2</c:v>
                </c:pt>
                <c:pt idx="95">
                  <c:v>4.0277656561840521E-2</c:v>
                </c:pt>
                <c:pt idx="96">
                  <c:v>4.0256534117573496E-2</c:v>
                </c:pt>
                <c:pt idx="97">
                  <c:v>4.0236856312329886E-2</c:v>
                </c:pt>
                <c:pt idx="98">
                  <c:v>4.0218528363117498E-2</c:v>
                </c:pt>
                <c:pt idx="99">
                  <c:v>4.0201461444498258E-2</c:v>
                </c:pt>
                <c:pt idx="100">
                  <c:v>4.0185572326786406E-2</c:v>
                </c:pt>
                <c:pt idx="101">
                  <c:v>4.0170783036249394E-2</c:v>
                </c:pt>
                <c:pt idx="102">
                  <c:v>4.0157020535849131E-2</c:v>
                </c:pt>
                <c:pt idx="103">
                  <c:v>4.0144216425180242E-2</c:v>
                </c:pt>
                <c:pt idx="104">
                  <c:v>4.0132306658368741E-2</c:v>
                </c:pt>
                <c:pt idx="105">
                  <c:v>4.0121231278790928E-2</c:v>
                </c:pt>
                <c:pt idx="106">
                  <c:v>4.0110934169558972E-2</c:v>
                </c:pt>
                <c:pt idx="107">
                  <c:v>4.0101362818798184E-2</c:v>
                </c:pt>
                <c:pt idx="108">
                  <c:v>4.0092468098811861E-2</c:v>
                </c:pt>
                <c:pt idx="109">
                  <c:v>4.0084204058294028E-2</c:v>
                </c:pt>
                <c:pt idx="110">
                  <c:v>4.0076527726808933E-2</c:v>
                </c:pt>
                <c:pt idx="111">
                  <c:v>4.0069398930809248E-2</c:v>
                </c:pt>
                <c:pt idx="112">
                  <c:v>4.0062780120513793E-2</c:v>
                </c:pt>
                <c:pt idx="113">
                  <c:v>4.0056636207009708E-2</c:v>
                </c:pt>
                <c:pt idx="114">
                  <c:v>4.0050934408985141E-2</c:v>
                </c:pt>
                <c:pt idx="115">
                  <c:v>4.0045644108535533E-2</c:v>
                </c:pt>
                <c:pt idx="116">
                  <c:v>4.0040736715521288E-2</c:v>
                </c:pt>
                <c:pt idx="117">
                  <c:v>4.003618553998628E-2</c:v>
                </c:pt>
                <c:pt idx="118">
                  <c:v>4.0031965672176137E-2</c:v>
                </c:pt>
                <c:pt idx="119">
                  <c:v>4.0028053869722302E-2</c:v>
                </c:pt>
                <c:pt idx="120">
                  <c:v>4.002442845158332E-2</c:v>
                </c:pt>
                <c:pt idx="121">
                  <c:v>4.0021069198358322E-2</c:v>
                </c:pt>
                <c:pt idx="122">
                  <c:v>4.0017957258609453E-2</c:v>
                </c:pt>
                <c:pt idx="123">
                  <c:v>4.0015075060850773E-2</c:v>
                </c:pt>
                <c:pt idx="124">
                  <c:v>4.0012406230879982E-2</c:v>
                </c:pt>
                <c:pt idx="125">
                  <c:v>4.0009935514147735E-2</c:v>
                </c:pt>
                <c:pt idx="126">
                  <c:v>4.0007648702875757E-2</c:v>
                </c:pt>
                <c:pt idx="127">
                  <c:v>4.0005532567651186E-2</c:v>
                </c:pt>
                <c:pt idx="128">
                  <c:v>4.0003574793239328E-2</c:v>
                </c:pt>
                <c:pt idx="129">
                  <c:v>4.0001763918371146E-2</c:v>
                </c:pt>
                <c:pt idx="130">
                  <c:v>4.000008927927514E-2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648-4EF7-9A26-583A8F2B2CF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0.60000000000000009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</a:t>
            </a:r>
            <a:endParaRPr lang="de-DE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Typ 1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Noctua F12'!$F$126:$F$251</c:f>
              <c:numCache>
                <c:formatCode>0.0000</c:formatCode>
                <c:ptCount val="126"/>
                <c:pt idx="0">
                  <c:v>0.4123588359732856</c:v>
                </c:pt>
                <c:pt idx="1">
                  <c:v>0.41116050853688429</c:v>
                </c:pt>
                <c:pt idx="2">
                  <c:v>0.40895102446538095</c:v>
                </c:pt>
                <c:pt idx="3">
                  <c:v>0.40610339137712598</c:v>
                </c:pt>
                <c:pt idx="4">
                  <c:v>0.40276643895975967</c:v>
                </c:pt>
                <c:pt idx="5">
                  <c:v>0.39903501991544649</c:v>
                </c:pt>
                <c:pt idx="6">
                  <c:v>0.35077186911620178</c:v>
                </c:pt>
                <c:pt idx="7">
                  <c:v>0.29928447515748741</c:v>
                </c:pt>
                <c:pt idx="8">
                  <c:v>0.25406785249536762</c:v>
                </c:pt>
                <c:pt idx="9">
                  <c:v>0.21685196524229697</c:v>
                </c:pt>
                <c:pt idx="10">
                  <c:v>0.18687454488170402</c:v>
                </c:pt>
                <c:pt idx="11">
                  <c:v>0.1628081420763971</c:v>
                </c:pt>
                <c:pt idx="12">
                  <c:v>0.14339491773387369</c:v>
                </c:pt>
                <c:pt idx="13">
                  <c:v>0.12760528718284725</c:v>
                </c:pt>
                <c:pt idx="14">
                  <c:v>0.11463968501235715</c:v>
                </c:pt>
                <c:pt idx="15">
                  <c:v>0.10388867999751013</c:v>
                </c:pt>
                <c:pt idx="16">
                  <c:v>9.4889496138872528E-2</c:v>
                </c:pt>
                <c:pt idx="17">
                  <c:v>8.7289507446600537E-2</c:v>
                </c:pt>
                <c:pt idx="18">
                  <c:v>8.0818137657663491E-2</c:v>
                </c:pt>
                <c:pt idx="19">
                  <c:v>7.526596460356022E-2</c:v>
                </c:pt>
                <c:pt idx="20">
                  <c:v>7.0469379366116788E-2</c:v>
                </c:pt>
                <c:pt idx="21">
                  <c:v>6.6299349083923029E-2</c:v>
                </c:pt>
                <c:pt idx="22">
                  <c:v>6.2653159413099027E-2</c:v>
                </c:pt>
                <c:pt idx="23">
                  <c:v>5.9448309464012285E-2</c:v>
                </c:pt>
                <c:pt idx="24">
                  <c:v>5.6617963610153359E-2</c:v>
                </c:pt>
                <c:pt idx="25">
                  <c:v>5.4107534708568043E-2</c:v>
                </c:pt>
                <c:pt idx="26">
                  <c:v>5.1872095020180378E-2</c:v>
                </c:pt>
                <c:pt idx="27">
                  <c:v>4.9874397302691262E-2</c:v>
                </c:pt>
                <c:pt idx="28">
                  <c:v>4.8083349397896186E-2</c:v>
                </c:pt>
                <c:pt idx="29">
                  <c:v>4.6472828680802783E-2</c:v>
                </c:pt>
                <c:pt idx="30">
                  <c:v>4.5020753329103338E-2</c:v>
                </c:pt>
                <c:pt idx="31">
                  <c:v>4.3708349245401561E-2</c:v>
                </c:pt>
                <c:pt idx="32">
                  <c:v>4.2519567215073953E-2</c:v>
                </c:pt>
                <c:pt idx="33">
                  <c:v>4.1440616308831509E-2</c:v>
                </c:pt>
                <c:pt idx="34">
                  <c:v>4.0459587891860882E-2</c:v>
                </c:pt>
                <c:pt idx="35">
                  <c:v>3.9566150754620596E-2</c:v>
                </c:pt>
                <c:pt idx="36">
                  <c:v>3.8751302447774624E-2</c:v>
                </c:pt>
                <c:pt idx="37">
                  <c:v>3.8007165319403513E-2</c:v>
                </c:pt>
                <c:pt idx="38">
                  <c:v>3.7326818325578236E-2</c:v>
                </c:pt>
                <c:pt idx="39">
                  <c:v>3.670415763721388E-2</c:v>
                </c:pt>
                <c:pt idx="40">
                  <c:v>3.6133780556882461E-2</c:v>
                </c:pt>
                <c:pt idx="41">
                  <c:v>3.5610888405371306E-2</c:v>
                </c:pt>
                <c:pt idx="42">
                  <c:v>3.5131204924497283E-2</c:v>
                </c:pt>
                <c:pt idx="43">
                  <c:v>3.4690907432922871E-2</c:v>
                </c:pt>
                <c:pt idx="44">
                  <c:v>3.4286568512165397E-2</c:v>
                </c:pt>
                <c:pt idx="45">
                  <c:v>3.3915106425550477E-2</c:v>
                </c:pt>
                <c:pt idx="46">
                  <c:v>3.3573742809783404E-2</c:v>
                </c:pt>
                <c:pt idx="47">
                  <c:v>3.3259966446962635E-2</c:v>
                </c:pt>
                <c:pt idx="48">
                  <c:v>3.2971502139358448E-2</c:v>
                </c:pt>
                <c:pt idx="49">
                  <c:v>3.2706283881702852E-2</c:v>
                </c:pt>
                <c:pt idx="50">
                  <c:v>3.2462431664994726E-2</c:v>
                </c:pt>
                <c:pt idx="51">
                  <c:v>3.2238231358811598E-2</c:v>
                </c:pt>
                <c:pt idx="52">
                  <c:v>3.2032117211201139E-2</c:v>
                </c:pt>
                <c:pt idx="53">
                  <c:v>3.1842656580592078E-2</c:v>
                </c:pt>
                <c:pt idx="54">
                  <c:v>3.1668536576107881E-2</c:v>
                </c:pt>
                <c:pt idx="55">
                  <c:v>3.1508552333785404E-2</c:v>
                </c:pt>
                <c:pt idx="56">
                  <c:v>3.1361596698550653E-2</c:v>
                </c:pt>
                <c:pt idx="57">
                  <c:v>3.1226651117023205E-2</c:v>
                </c:pt>
                <c:pt idx="58">
                  <c:v>3.1102777575616272E-2</c:v>
                </c:pt>
                <c:pt idx="59">
                  <c:v>3.0989111443021928E-2</c:v>
                </c:pt>
                <c:pt idx="60">
                  <c:v>3.0884855096862049E-2</c:v>
                </c:pt>
                <c:pt idx="61">
                  <c:v>3.0789272231730353E-2</c:v>
                </c:pt>
                <c:pt idx="62">
                  <c:v>3.0701682760601853E-2</c:v>
                </c:pt>
                <c:pt idx="63">
                  <c:v>3.0621458234093121E-2</c:v>
                </c:pt>
                <c:pt idx="64">
                  <c:v>3.0548017712689758E-2</c:v>
                </c:pt>
                <c:pt idx="65">
                  <c:v>3.0480824036116998E-2</c:v>
                </c:pt>
                <c:pt idx="66">
                  <c:v>3.0419380441765159E-2</c:v>
                </c:pt>
                <c:pt idx="67">
                  <c:v>3.0363227490697749E-2</c:v>
                </c:pt>
                <c:pt idx="68">
                  <c:v>3.0311940265438844E-2</c:v>
                </c:pt>
                <c:pt idx="69">
                  <c:v>3.0265125808597977E-2</c:v>
                </c:pt>
                <c:pt idx="70">
                  <c:v>3.0222420775565046E-2</c:v>
                </c:pt>
                <c:pt idx="71">
                  <c:v>3.0183489278094233E-2</c:v>
                </c:pt>
                <c:pt idx="72">
                  <c:v>3.0148020898678476E-2</c:v>
                </c:pt>
                <c:pt idx="73">
                  <c:v>3.0115728858266119E-2</c:v>
                </c:pt>
                <c:pt idx="74">
                  <c:v>3.0086348322149559E-2</c:v>
                </c:pt>
                <c:pt idx="75">
                  <c:v>3.0059634830813382E-2</c:v>
                </c:pt>
                <c:pt idx="76">
                  <c:v>3.0035362844211582E-2</c:v>
                </c:pt>
                <c:pt idx="77">
                  <c:v>3.0013324389387253E-2</c:v>
                </c:pt>
                <c:pt idx="78">
                  <c:v>2.9993327802587112E-2</c:v>
                </c:pt>
                <c:pt idx="79">
                  <c:v>2.9975196558085573E-2</c:v>
                </c:pt>
                <c:pt idx="80">
                  <c:v>2.9958768176842943E-2</c:v>
                </c:pt>
                <c:pt idx="81">
                  <c:v>2.9943893208901996E-2</c:v>
                </c:pt>
                <c:pt idx="82">
                  <c:v>2.9930434284094021E-2</c:v>
                </c:pt>
                <c:pt idx="83">
                  <c:v>2.9918265226196533E-2</c:v>
                </c:pt>
                <c:pt idx="84">
                  <c:v>2.9907270226173451E-2</c:v>
                </c:pt>
                <c:pt idx="85">
                  <c:v>2.9897343070547523E-2</c:v>
                </c:pt>
                <c:pt idx="86">
                  <c:v>2.9888386421313598E-2</c:v>
                </c:pt>
                <c:pt idx="87">
                  <c:v>2.9880311144110414E-2</c:v>
                </c:pt>
                <c:pt idx="88">
                  <c:v>2.9873035681634713E-2</c:v>
                </c:pt>
                <c:pt idx="89">
                  <c:v>2.9866485469511626E-2</c:v>
                </c:pt>
                <c:pt idx="90">
                  <c:v>2.9860592392036173E-2</c:v>
                </c:pt>
                <c:pt idx="91">
                  <c:v>2.9855294275375577E-2</c:v>
                </c:pt>
                <c:pt idx="92">
                  <c:v>2.9850534415976904E-2</c:v>
                </c:pt>
                <c:pt idx="93">
                  <c:v>2.9846261142061761E-2</c:v>
                </c:pt>
                <c:pt idx="94">
                  <c:v>2.984242740621269E-2</c:v>
                </c:pt>
                <c:pt idx="95">
                  <c:v>2.9838990407167174E-2</c:v>
                </c:pt>
                <c:pt idx="96">
                  <c:v>2.9835911239036669E-2</c:v>
                </c:pt>
                <c:pt idx="97">
                  <c:v>2.9833154566261698E-2</c:v>
                </c:pt>
                <c:pt idx="98">
                  <c:v>2.9830688322700881E-2</c:v>
                </c:pt>
                <c:pt idx="99">
                  <c:v>2.9828483433333365E-2</c:v>
                </c:pt>
                <c:pt idx="100">
                  <c:v>2.9826513557131118E-2</c:v>
                </c:pt>
                <c:pt idx="101">
                  <c:v>2.9824754849730479E-2</c:v>
                </c:pt>
                <c:pt idx="102">
                  <c:v>2.9823185744602299E-2</c:v>
                </c:pt>
                <c:pt idx="103">
                  <c:v>2.9821786751486896E-2</c:v>
                </c:pt>
                <c:pt idx="104">
                  <c:v>2.9820540270924348E-2</c:v>
                </c:pt>
                <c:pt idx="105">
                  <c:v>2.9819430423772698E-2</c:v>
                </c:pt>
                <c:pt idx="106">
                  <c:v>2.981844289466648E-2</c:v>
                </c:pt>
                <c:pt idx="107">
                  <c:v>2.9817564788425774E-2</c:v>
                </c:pt>
                <c:pt idx="108">
                  <c:v>2.9816784498481706E-2</c:v>
                </c:pt>
                <c:pt idx="109">
                  <c:v>2.9816091586438193E-2</c:v>
                </c:pt>
                <c:pt idx="110">
                  <c:v>2.9815476671941534E-2</c:v>
                </c:pt>
                <c:pt idx="111">
                  <c:v>2.9814931332079537E-2</c:v>
                </c:pt>
                <c:pt idx="112">
                  <c:v>2.9814448009579678E-2</c:v>
                </c:pt>
                <c:pt idx="113">
                  <c:v>2.9814019929122075E-2</c:v>
                </c:pt>
                <c:pt idx="114">
                  <c:v>2.9813641021127022E-2</c:v>
                </c:pt>
                <c:pt idx="115">
                  <c:v>2.9813305852419231E-2</c:v>
                </c:pt>
                <c:pt idx="116">
                  <c:v>2.9813009563210899E-2</c:v>
                </c:pt>
                <c:pt idx="117">
                  <c:v>2.9812747809884438E-2</c:v>
                </c:pt>
                <c:pt idx="118">
                  <c:v>2.9812516713091718E-2</c:v>
                </c:pt>
                <c:pt idx="119">
                  <c:v>2.9812312810721584E-2</c:v>
                </c:pt>
                <c:pt idx="120">
                  <c:v>2.9812133015319802E-2</c:v>
                </c:pt>
                <c:pt idx="121">
                  <c:v>2.9811974575576675E-2</c:v>
                </c:pt>
                <c:pt idx="122">
                  <c:v>2.9811835041526406E-2</c:v>
                </c:pt>
                <c:pt idx="123">
                  <c:v>2.9811712233129943E-2</c:v>
                </c:pt>
                <c:pt idx="124">
                  <c:v>2.9811604211938399E-2</c:v>
                </c:pt>
                <c:pt idx="125">
                  <c:v>2.9811509255558387E-2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DFA0-4A66-B6E2-223039240B9A}"/>
            </c:ext>
          </c:extLst>
        </c:ser>
        <c:ser>
          <c:idx val="1"/>
          <c:order val="1"/>
          <c:tx>
            <c:v>Typ 2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Noctua F12'!$F$126:$F$251</c:f>
              <c:numCache>
                <c:formatCode>0.0000</c:formatCode>
                <c:ptCount val="126"/>
                <c:pt idx="0">
                  <c:v>0.40611960694467425</c:v>
                </c:pt>
                <c:pt idx="1">
                  <c:v>0.40327728604725599</c:v>
                </c:pt>
                <c:pt idx="2">
                  <c:v>0.39910626114706999</c:v>
                </c:pt>
                <c:pt idx="3">
                  <c:v>0.39429877428766402</c:v>
                </c:pt>
                <c:pt idx="4">
                  <c:v>0.38908331005389968</c:v>
                </c:pt>
                <c:pt idx="5">
                  <c:v>0.38359114736323913</c:v>
                </c:pt>
                <c:pt idx="6">
                  <c:v>0.32537782809731358</c:v>
                </c:pt>
                <c:pt idx="7">
                  <c:v>0.27402158591056636</c:v>
                </c:pt>
                <c:pt idx="8">
                  <c:v>0.23297395070064525</c:v>
                </c:pt>
                <c:pt idx="9">
                  <c:v>0.20074648676956192</c:v>
                </c:pt>
                <c:pt idx="10">
                  <c:v>0.17533724537418935</c:v>
                </c:pt>
                <c:pt idx="11">
                  <c:v>0.15507546537462252</c:v>
                </c:pt>
                <c:pt idx="12">
                  <c:v>0.13870245909254028</c:v>
                </c:pt>
                <c:pt idx="13">
                  <c:v>0.12529551283264168</c:v>
                </c:pt>
                <c:pt idx="14">
                  <c:v>0.11417972518866119</c:v>
                </c:pt>
                <c:pt idx="15">
                  <c:v>0.10485770626665651</c:v>
                </c:pt>
                <c:pt idx="16">
                  <c:v>9.6958658236675987E-2</c:v>
                </c:pt>
                <c:pt idx="17">
                  <c:v>9.0202588605812845E-2</c:v>
                </c:pt>
                <c:pt idx="18">
                  <c:v>8.4375309686498715E-2</c:v>
                </c:pt>
                <c:pt idx="19">
                  <c:v>7.9310897137309169E-2</c:v>
                </c:pt>
                <c:pt idx="20">
                  <c:v>7.4879270063154452E-2</c:v>
                </c:pt>
                <c:pt idx="21">
                  <c:v>7.0977298753100757E-2</c:v>
                </c:pt>
                <c:pt idx="22">
                  <c:v>6.7522361745043613E-2</c:v>
                </c:pt>
                <c:pt idx="23">
                  <c:v>6.4447621152327259E-2</c:v>
                </c:pt>
                <c:pt idx="24">
                  <c:v>6.1698517083685581E-2</c:v>
                </c:pt>
                <c:pt idx="25">
                  <c:v>5.9230137060927432E-2</c:v>
                </c:pt>
                <c:pt idx="26">
                  <c:v>5.7005220692262146E-2</c:v>
                </c:pt>
                <c:pt idx="27">
                  <c:v>5.499263070366317E-2</c:v>
                </c:pt>
                <c:pt idx="28">
                  <c:v>5.3166170012904537E-2</c:v>
                </c:pt>
                <c:pt idx="29">
                  <c:v>5.1503658201610465E-2</c:v>
                </c:pt>
                <c:pt idx="30">
                  <c:v>4.998620432811051E-2</c:v>
                </c:pt>
                <c:pt idx="31">
                  <c:v>4.8597629723599031E-2</c:v>
                </c:pt>
                <c:pt idx="32">
                  <c:v>4.7324006360033741E-2</c:v>
                </c:pt>
                <c:pt idx="33">
                  <c:v>4.6153285009267381E-2</c:v>
                </c:pt>
                <c:pt idx="34">
                  <c:v>4.5074993709020995E-2</c:v>
                </c:pt>
                <c:pt idx="35">
                  <c:v>4.407999168652315E-2</c:v>
                </c:pt>
                <c:pt idx="36">
                  <c:v>4.3160267333182178E-2</c:v>
                </c:pt>
                <c:pt idx="37">
                  <c:v>4.230877140191535E-2</c:v>
                </c:pt>
                <c:pt idx="38">
                  <c:v>4.1519278545209155E-2</c:v>
                </c:pt>
                <c:pt idx="39">
                  <c:v>4.0786271792687234E-2</c:v>
                </c:pt>
                <c:pt idx="40">
                  <c:v>4.0104845701569004E-2</c:v>
                </c:pt>
                <c:pt idx="41">
                  <c:v>3.9470624788852195E-2</c:v>
                </c:pt>
                <c:pt idx="42">
                  <c:v>3.887969453401361E-2</c:v>
                </c:pt>
                <c:pt idx="43">
                  <c:v>3.8328542772490995E-2</c:v>
                </c:pt>
                <c:pt idx="44">
                  <c:v>3.7814009718117887E-2</c:v>
                </c:pt>
                <c:pt idx="45">
                  <c:v>3.7333245183196966E-2</c:v>
                </c:pt>
                <c:pt idx="46">
                  <c:v>3.6883671827730106E-2</c:v>
                </c:pt>
                <c:pt idx="47">
                  <c:v>3.646295347944218E-2</c:v>
                </c:pt>
                <c:pt idx="48">
                  <c:v>3.6068967735056412E-2</c:v>
                </c:pt>
                <c:pt idx="49">
                  <c:v>3.5699782189580538E-2</c:v>
                </c:pt>
                <c:pt idx="50">
                  <c:v>3.5353633750916852E-2</c:v>
                </c:pt>
                <c:pt idx="51">
                  <c:v>3.5028910587179683E-2</c:v>
                </c:pt>
                <c:pt idx="52">
                  <c:v>3.4724136327800866E-2</c:v>
                </c:pt>
                <c:pt idx="53">
                  <c:v>3.4437956200050336E-2</c:v>
                </c:pt>
                <c:pt idx="54">
                  <c:v>3.4169124832539144E-2</c:v>
                </c:pt>
                <c:pt idx="55">
                  <c:v>3.3916495498621246E-2</c:v>
                </c:pt>
                <c:pt idx="56">
                  <c:v>3.3679010606970761E-2</c:v>
                </c:pt>
                <c:pt idx="57">
                  <c:v>3.345569327526518E-2</c:v>
                </c:pt>
                <c:pt idx="58">
                  <c:v>3.3245639846882835E-2</c:v>
                </c:pt>
                <c:pt idx="59">
                  <c:v>3.3048013230651901E-2</c:v>
                </c:pt>
                <c:pt idx="60">
                  <c:v>3.2862036960641265E-2</c:v>
                </c:pt>
                <c:pt idx="61">
                  <c:v>3.2686989887304653E-2</c:v>
                </c:pt>
                <c:pt idx="62">
                  <c:v>3.2522201423423873E-2</c:v>
                </c:pt>
                <c:pt idx="63">
                  <c:v>3.2367047278607453E-2</c:v>
                </c:pt>
                <c:pt idx="64">
                  <c:v>3.2220945624886213E-2</c:v>
                </c:pt>
                <c:pt idx="65">
                  <c:v>3.2083353643453279E-2</c:v>
                </c:pt>
                <c:pt idx="66">
                  <c:v>3.195376440902515E-2</c:v>
                </c:pt>
                <c:pt idx="67">
                  <c:v>3.1831704073821625E-2</c:v>
                </c:pt>
                <c:pt idx="68">
                  <c:v>3.1716729317914895E-2</c:v>
                </c:pt>
                <c:pt idx="69">
                  <c:v>3.1608425036799406E-2</c:v>
                </c:pt>
                <c:pt idx="70">
                  <c:v>3.1506402240579684E-2</c:v>
                </c:pt>
                <c:pt idx="71">
                  <c:v>3.1410296142248426E-2</c:v>
                </c:pt>
                <c:pt idx="72">
                  <c:v>3.1319764415195891E-2</c:v>
                </c:pt>
                <c:pt idx="73">
                  <c:v>3.1234485602416158E-2</c:v>
                </c:pt>
                <c:pt idx="74">
                  <c:v>3.1154157661902264E-2</c:v>
                </c:pt>
                <c:pt idx="75">
                  <c:v>3.1078496634492671E-2</c:v>
                </c:pt>
                <c:pt idx="76">
                  <c:v>3.1007235421982336E-2</c:v>
                </c:pt>
                <c:pt idx="77">
                  <c:v>3.0940122664670274E-2</c:v>
                </c:pt>
                <c:pt idx="78">
                  <c:v>3.0876921708710477E-2</c:v>
                </c:pt>
                <c:pt idx="79">
                  <c:v>3.0817409654683197E-2</c:v>
                </c:pt>
                <c:pt idx="80">
                  <c:v>3.0761376479729981E-2</c:v>
                </c:pt>
                <c:pt idx="81">
                  <c:v>3.0708624226413229E-2</c:v>
                </c:pt>
                <c:pt idx="82">
                  <c:v>3.0658966252183294E-2</c:v>
                </c:pt>
                <c:pt idx="83">
                  <c:v>3.0612226533975884E-2</c:v>
                </c:pt>
                <c:pt idx="84">
                  <c:v>3.0568239023029138E-2</c:v>
                </c:pt>
                <c:pt idx="85">
                  <c:v>3.052684704551285E-2</c:v>
                </c:pt>
                <c:pt idx="86">
                  <c:v>3.0487902745009121E-2</c:v>
                </c:pt>
                <c:pt idx="87">
                  <c:v>3.0451266563281322E-2</c:v>
                </c:pt>
                <c:pt idx="88">
                  <c:v>3.0416806756122208E-2</c:v>
                </c:pt>
                <c:pt idx="89">
                  <c:v>3.0384398941387489E-2</c:v>
                </c:pt>
                <c:pt idx="90">
                  <c:v>3.0353925676602958E-2</c:v>
                </c:pt>
                <c:pt idx="91">
                  <c:v>3.0325276063784466E-2</c:v>
                </c:pt>
                <c:pt idx="92">
                  <c:v>3.0298345379335043E-2</c:v>
                </c:pt>
                <c:pt idx="93">
                  <c:v>3.0273034727084515E-2</c:v>
                </c:pt>
                <c:pt idx="94">
                  <c:v>3.0249250712717141E-2</c:v>
                </c:pt>
                <c:pt idx="95">
                  <c:v>3.0226905137994146E-2</c:v>
                </c:pt>
                <c:pt idx="96">
                  <c:v>3.0205914713322825E-2</c:v>
                </c:pt>
                <c:pt idx="97">
                  <c:v>3.0186200787353918E-2</c:v>
                </c:pt>
                <c:pt idx="98">
                  <c:v>3.0167689092405581E-2</c:v>
                </c:pt>
                <c:pt idx="99">
                  <c:v>3.0150309504617202E-2</c:v>
                </c:pt>
                <c:pt idx="100">
                  <c:v>3.0133995817830956E-2</c:v>
                </c:pt>
                <c:pt idx="101">
                  <c:v>3.0118685530283587E-2</c:v>
                </c:pt>
                <c:pt idx="102">
                  <c:v>3.0104319643267898E-2</c:v>
                </c:pt>
                <c:pt idx="103">
                  <c:v>3.0090842470992144E-2</c:v>
                </c:pt>
                <c:pt idx="104">
                  <c:v>3.0078201460928131E-2</c:v>
                </c:pt>
                <c:pt idx="105">
                  <c:v>3.0066347023994942E-2</c:v>
                </c:pt>
                <c:pt idx="106">
                  <c:v>3.0055232373976126E-2</c:v>
                </c:pt>
                <c:pt idx="107">
                  <c:v>3.0044813375614376E-2</c:v>
                </c:pt>
                <c:pt idx="108">
                  <c:v>3.003504840086927E-2</c:v>
                </c:pt>
                <c:pt idx="109">
                  <c:v>3.0025898192861649E-2</c:v>
                </c:pt>
                <c:pt idx="110">
                  <c:v>3.0017325737062436E-2</c:v>
                </c:pt>
                <c:pt idx="111">
                  <c:v>3.0009296139315023E-2</c:v>
                </c:pt>
                <c:pt idx="112">
                  <c:v>3.0001776510308671E-2</c:v>
                </c:pt>
                <c:pt idx="113">
                  <c:v>2.999473585614644E-2</c:v>
                </c:pt>
                <c:pt idx="114">
                  <c:v>2.9988144974674568E-2</c:v>
                </c:pt>
                <c:pt idx="115">
                  <c:v>2.9981976357262026E-2</c:v>
                </c:pt>
                <c:pt idx="116">
                  <c:v>2.9976204095738673E-2</c:v>
                </c:pt>
                <c:pt idx="117">
                  <c:v>2.997080379421857E-2</c:v>
                </c:pt>
                <c:pt idx="118">
                  <c:v>2.9965752485551674E-2</c:v>
                </c:pt>
                <c:pt idx="119">
                  <c:v>2.9961028552162487E-2</c:v>
                </c:pt>
                <c:pt idx="120">
                  <c:v>2.9956611651048317E-2</c:v>
                </c:pt>
                <c:pt idx="121">
                  <c:v>2.9952482642722961E-2</c:v>
                </c:pt>
                <c:pt idx="122">
                  <c:v>2.9948623523903494E-2</c:v>
                </c:pt>
                <c:pt idx="123">
                  <c:v>2.9945017363749278E-2</c:v>
                </c:pt>
                <c:pt idx="124">
                  <c:v>2.9941648243472573E-2</c:v>
                </c:pt>
                <c:pt idx="125">
                  <c:v>2.9938501199149734E-2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DFA0-4A66-B6E2-223039240B9A}"/>
            </c:ext>
          </c:extLst>
        </c:ser>
        <c:ser>
          <c:idx val="2"/>
          <c:order val="2"/>
          <c:tx>
            <c:v>Typ 3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Noctua F12'!$F$126:$F$251</c:f>
              <c:numCache>
                <c:formatCode>0.0000</c:formatCode>
                <c:ptCount val="126"/>
                <c:pt idx="0">
                  <c:v>0.44914909595650593</c:v>
                </c:pt>
                <c:pt idx="1">
                  <c:v>0.44678484589886031</c:v>
                </c:pt>
                <c:pt idx="2">
                  <c:v>0.44308565623442481</c:v>
                </c:pt>
                <c:pt idx="3">
                  <c:v>0.43868543469982574</c:v>
                </c:pt>
                <c:pt idx="4">
                  <c:v>0.43380416777231667</c:v>
                </c:pt>
                <c:pt idx="5">
                  <c:v>0.42857186541996228</c:v>
                </c:pt>
                <c:pt idx="6">
                  <c:v>0.36957264430523873</c:v>
                </c:pt>
                <c:pt idx="7">
                  <c:v>0.31396630225487321</c:v>
                </c:pt>
                <c:pt idx="8">
                  <c:v>0.26781460905598109</c:v>
                </c:pt>
                <c:pt idx="9">
                  <c:v>0.23074433703956587</c:v>
                </c:pt>
                <c:pt idx="10">
                  <c:v>0.20110331328716333</c:v>
                </c:pt>
                <c:pt idx="11">
                  <c:v>0.17726099749191127</c:v>
                </c:pt>
                <c:pt idx="12">
                  <c:v>0.15789262487203118</c:v>
                </c:pt>
                <c:pt idx="13">
                  <c:v>0.14198393822387462</c:v>
                </c:pt>
                <c:pt idx="14">
                  <c:v>0.12877226444726145</c:v>
                </c:pt>
                <c:pt idx="15">
                  <c:v>0.11768497005684013</c:v>
                </c:pt>
                <c:pt idx="16">
                  <c:v>0.10828961713488836</c:v>
                </c:pt>
                <c:pt idx="17">
                  <c:v>0.10025667845315821</c:v>
                </c:pt>
                <c:pt idx="18">
                  <c:v>9.3332434038864986E-2</c:v>
                </c:pt>
                <c:pt idx="19">
                  <c:v>8.7319428640495966E-2</c:v>
                </c:pt>
                <c:pt idx="20">
                  <c:v>8.2062361675464851E-2</c:v>
                </c:pt>
                <c:pt idx="21">
                  <c:v>7.743783771867592E-2</c:v>
                </c:pt>
                <c:pt idx="22">
                  <c:v>7.3346858691457878E-2</c:v>
                </c:pt>
                <c:pt idx="23">
                  <c:v>6.9709272149227647E-2</c:v>
                </c:pt>
                <c:pt idx="24">
                  <c:v>6.6459625424745566E-2</c:v>
                </c:pt>
                <c:pt idx="25">
                  <c:v>6.354403898470054E-2</c:v>
                </c:pt>
                <c:pt idx="26">
                  <c:v>6.0917825601964015E-2</c:v>
                </c:pt>
                <c:pt idx="27">
                  <c:v>5.8543660485749237E-2</c:v>
                </c:pt>
                <c:pt idx="28">
                  <c:v>5.6390162271704125E-2</c:v>
                </c:pt>
                <c:pt idx="29">
                  <c:v>5.443078322749853E-2</c:v>
                </c:pt>
                <c:pt idx="30">
                  <c:v>5.2642934252981451E-2</c:v>
                </c:pt>
                <c:pt idx="31">
                  <c:v>5.1007289693839011E-2</c:v>
                </c:pt>
                <c:pt idx="32">
                  <c:v>4.9507230991739926E-2</c:v>
                </c:pt>
                <c:pt idx="33">
                  <c:v>4.8128398370825574E-2</c:v>
                </c:pt>
                <c:pt idx="34">
                  <c:v>4.6858327219884421E-2</c:v>
                </c:pt>
                <c:pt idx="35">
                  <c:v>4.5686151343225401E-2</c:v>
                </c:pt>
                <c:pt idx="36">
                  <c:v>4.4602359361886147E-2</c:v>
                </c:pt>
                <c:pt idx="37">
                  <c:v>4.3598593632470525E-2</c:v>
                </c:pt>
                <c:pt idx="38">
                  <c:v>4.2667483385813526E-2</c:v>
                </c:pt>
                <c:pt idx="39">
                  <c:v>4.1802505567280358E-2</c:v>
                </c:pt>
                <c:pt idx="40">
                  <c:v>4.0997868226324563E-2</c:v>
                </c:pt>
                <c:pt idx="41">
                  <c:v>4.0248412358144907E-2</c:v>
                </c:pt>
                <c:pt idx="42">
                  <c:v>3.9549528920736168E-2</c:v>
                </c:pt>
                <c:pt idx="43">
                  <c:v>3.889708839244916E-2</c:v>
                </c:pt>
                <c:pt idx="44">
                  <c:v>3.8287380740193923E-2</c:v>
                </c:pt>
                <c:pt idx="45">
                  <c:v>3.7717064068026745E-2</c:v>
                </c:pt>
                <c:pt idx="46">
                  <c:v>3.718312053375708E-2</c:v>
                </c:pt>
                <c:pt idx="47">
                  <c:v>3.6682818375408585E-2</c:v>
                </c:pt>
                <c:pt idx="48">
                  <c:v>3.6213679093635279E-2</c:v>
                </c:pt>
                <c:pt idx="49">
                  <c:v>3.5773449001119652E-2</c:v>
                </c:pt>
                <c:pt idx="50">
                  <c:v>3.5360074483745361E-2</c:v>
                </c:pt>
                <c:pt idx="51">
                  <c:v>3.4971680427306778E-2</c:v>
                </c:pt>
                <c:pt idx="52">
                  <c:v>3.4606551352661739E-2</c:v>
                </c:pt>
                <c:pt idx="53">
                  <c:v>3.4263114875453804E-2</c:v>
                </c:pt>
                <c:pt idx="54">
                  <c:v>3.3939927166906025E-2</c:v>
                </c:pt>
                <c:pt idx="55">
                  <c:v>3.3635660142160517E-2</c:v>
                </c:pt>
                <c:pt idx="56">
                  <c:v>3.3349090144146873E-2</c:v>
                </c:pt>
                <c:pt idx="57">
                  <c:v>3.3079087925565874E-2</c:v>
                </c:pt>
                <c:pt idx="58">
                  <c:v>3.2824609760513782E-2</c:v>
                </c:pt>
                <c:pt idx="59">
                  <c:v>3.2584689541557847E-2</c:v>
                </c:pt>
                <c:pt idx="60">
                  <c:v>3.2358431738514201E-2</c:v>
                </c:pt>
                <c:pt idx="61">
                  <c:v>3.2145005112438299E-2</c:v>
                </c:pt>
                <c:pt idx="62">
                  <c:v>3.1943637092952441E-2</c:v>
                </c:pt>
                <c:pt idx="63">
                  <c:v>3.1753608739446278E-2</c:v>
                </c:pt>
                <c:pt idx="64">
                  <c:v>3.1574250217253873E-2</c:v>
                </c:pt>
                <c:pt idx="65">
                  <c:v>3.1404936728935767E-2</c:v>
                </c:pt>
                <c:pt idx="66">
                  <c:v>3.1245084848518248E-2</c:v>
                </c:pt>
                <c:pt idx="67">
                  <c:v>3.109414921317212E-2</c:v>
                </c:pt>
                <c:pt idx="68">
                  <c:v>3.0951619532516367E-2</c:v>
                </c:pt>
                <c:pt idx="69">
                  <c:v>3.0817017880650423E-2</c:v>
                </c:pt>
                <c:pt idx="70">
                  <c:v>3.0689896240269226E-2</c:v>
                </c:pt>
                <c:pt idx="71">
                  <c:v>3.0569834271898539E-2</c:v>
                </c:pt>
                <c:pt idx="72">
                  <c:v>3.0456437284483783E-2</c:v>
                </c:pt>
                <c:pt idx="73">
                  <c:v>3.034933438634764E-2</c:v>
                </c:pt>
                <c:pt idx="74">
                  <c:v>3.0248176797955627E-2</c:v>
                </c:pt>
                <c:pt idx="75">
                  <c:v>3.0152636310046867E-2</c:v>
                </c:pt>
                <c:pt idx="76">
                  <c:v>3.0062403872540291E-2</c:v>
                </c:pt>
                <c:pt idx="77">
                  <c:v>2.9977188301251859E-2</c:v>
                </c:pt>
                <c:pt idx="78">
                  <c:v>2.989671509088556E-2</c:v>
                </c:pt>
                <c:pt idx="79">
                  <c:v>2.9820725324016785E-2</c:v>
                </c:pt>
                <c:pt idx="80">
                  <c:v>2.9748974666893947E-2</c:v>
                </c:pt>
                <c:pt idx="81">
                  <c:v>2.9681232443861283E-2</c:v>
                </c:pt>
                <c:pt idx="82">
                  <c:v>2.9617280783069917E-2</c:v>
                </c:pt>
                <c:pt idx="83">
                  <c:v>2.9556913826909684E-2</c:v>
                </c:pt>
                <c:pt idx="84">
                  <c:v>2.9499937001272562E-2</c:v>
                </c:pt>
                <c:pt idx="85">
                  <c:v>2.9446166338361626E-2</c:v>
                </c:pt>
                <c:pt idx="86">
                  <c:v>2.9395427848294874E-2</c:v>
                </c:pt>
                <c:pt idx="87">
                  <c:v>2.9347556935230917E-2</c:v>
                </c:pt>
                <c:pt idx="88">
                  <c:v>2.9302397854168789E-2</c:v>
                </c:pt>
                <c:pt idx="89">
                  <c:v>2.9259803204953361E-2</c:v>
                </c:pt>
                <c:pt idx="90">
                  <c:v>2.921963346035783E-2</c:v>
                </c:pt>
                <c:pt idx="91">
                  <c:v>2.9181756525417372E-2</c:v>
                </c:pt>
                <c:pt idx="92">
                  <c:v>2.9146047325460007E-2</c:v>
                </c:pt>
                <c:pt idx="93">
                  <c:v>2.9112387420524098E-2</c:v>
                </c:pt>
                <c:pt idx="94">
                  <c:v>2.9080664644069894E-2</c:v>
                </c:pt>
                <c:pt idx="95">
                  <c:v>2.9050772764088739E-2</c:v>
                </c:pt>
                <c:pt idx="96">
                  <c:v>2.9022611164889339E-2</c:v>
                </c:pt>
                <c:pt idx="97">
                  <c:v>2.8996084547998593E-2</c:v>
                </c:pt>
                <c:pt idx="98">
                  <c:v>2.8971102650756978E-2</c:v>
                </c:pt>
                <c:pt idx="99">
                  <c:v>2.8947579981316317E-2</c:v>
                </c:pt>
                <c:pt idx="100">
                  <c:v>2.892543556886323E-2</c:v>
                </c:pt>
                <c:pt idx="101">
                  <c:v>2.8904592727995417E-2</c:v>
                </c:pt>
                <c:pt idx="102">
                  <c:v>2.8884978836271589E-2</c:v>
                </c:pt>
                <c:pt idx="103">
                  <c:v>2.8866525124040483E-2</c:v>
                </c:pt>
                <c:pt idx="104">
                  <c:v>2.8849166475730645E-2</c:v>
                </c:pt>
                <c:pt idx="105">
                  <c:v>2.8832841241851408E-2</c:v>
                </c:pt>
                <c:pt idx="106">
                  <c:v>2.8817491061018014E-2</c:v>
                </c:pt>
                <c:pt idx="107">
                  <c:v>2.8803060691369731E-2</c:v>
                </c:pt>
                <c:pt idx="108">
                  <c:v>2.8789497850801038E-2</c:v>
                </c:pt>
                <c:pt idx="109">
                  <c:v>2.8776753065471703E-2</c:v>
                </c:pt>
                <c:pt idx="110">
                  <c:v>2.8764779526103377E-2</c:v>
                </c:pt>
                <c:pt idx="111">
                  <c:v>2.8753532951608124E-2</c:v>
                </c:pt>
                <c:pt idx="112">
                  <c:v>2.8742971459628466E-2</c:v>
                </c:pt>
                <c:pt idx="113">
                  <c:v>2.8733055443599533E-2</c:v>
                </c:pt>
                <c:pt idx="114">
                  <c:v>2.8723747455972202E-2</c:v>
                </c:pt>
                <c:pt idx="115">
                  <c:v>2.8715012097261666E-2</c:v>
                </c:pt>
                <c:pt idx="116">
                  <c:v>2.8706815910609137E-2</c:v>
                </c:pt>
                <c:pt idx="117">
                  <c:v>2.8699127281565574E-2</c:v>
                </c:pt>
                <c:pt idx="118">
                  <c:v>2.8691916342825773E-2</c:v>
                </c:pt>
                <c:pt idx="119">
                  <c:v>2.8685154883658595E-2</c:v>
                </c:pt>
                <c:pt idx="120">
                  <c:v>2.8678816263795419E-2</c:v>
                </c:pt>
                <c:pt idx="121">
                  <c:v>2.8672875331553296E-2</c:v>
                </c:pt>
                <c:pt idx="122">
                  <c:v>2.8667308345983286E-2</c:v>
                </c:pt>
                <c:pt idx="123">
                  <c:v>2.8662092902846267E-2</c:v>
                </c:pt>
                <c:pt idx="124">
                  <c:v>2.8657207864230323E-2</c:v>
                </c:pt>
                <c:pt idx="125">
                  <c:v>2.865263329163403E-2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DFA0-4A66-B6E2-223039240B9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0.46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Typ 1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Noctua F12'!$I$128:$I$251</c:f>
              <c:numCache>
                <c:formatCode>0.0000</c:formatCode>
                <c:ptCount val="124"/>
                <c:pt idx="0">
                  <c:v>0.35877764396737333</c:v>
                </c:pt>
                <c:pt idx="1">
                  <c:v>0.35811159115385316</c:v>
                </c:pt>
                <c:pt idx="2">
                  <c:v>0.35679983638851198</c:v>
                </c:pt>
                <c:pt idx="3">
                  <c:v>0.35505002183953865</c:v>
                </c:pt>
                <c:pt idx="4">
                  <c:v>0.32455748754859876</c:v>
                </c:pt>
                <c:pt idx="5">
                  <c:v>0.28529928505155033</c:v>
                </c:pt>
                <c:pt idx="6">
                  <c:v>0.24718728332217529</c:v>
                </c:pt>
                <c:pt idx="7">
                  <c:v>0.2136987672129943</c:v>
                </c:pt>
                <c:pt idx="8">
                  <c:v>0.18549908633049203</c:v>
                </c:pt>
                <c:pt idx="9">
                  <c:v>0.16215564051250755</c:v>
                </c:pt>
                <c:pt idx="10">
                  <c:v>0.14291909579569836</c:v>
                </c:pt>
                <c:pt idx="11">
                  <c:v>0.12703663839772533</c:v>
                </c:pt>
                <c:pt idx="12">
                  <c:v>0.1138559258276939</c:v>
                </c:pt>
                <c:pt idx="13">
                  <c:v>0.1028443432778216</c:v>
                </c:pt>
                <c:pt idx="14">
                  <c:v>9.3578104178153224E-2</c:v>
                </c:pt>
                <c:pt idx="15">
                  <c:v>8.5723377940210427E-2</c:v>
                </c:pt>
                <c:pt idx="16">
                  <c:v>7.9017691866820602E-2</c:v>
                </c:pt>
                <c:pt idx="17">
                  <c:v>7.325415888391186E-2</c:v>
                </c:pt>
                <c:pt idx="18">
                  <c:v>6.8268900827025955E-2</c:v>
                </c:pt>
                <c:pt idx="19">
                  <c:v>6.3931298380442592E-2</c:v>
                </c:pt>
                <c:pt idx="20">
                  <c:v>6.0136525767959526E-2</c:v>
                </c:pt>
                <c:pt idx="21">
                  <c:v>5.6799858364883452E-2</c:v>
                </c:pt>
                <c:pt idx="22">
                  <c:v>5.3852329844546312E-2</c:v>
                </c:pt>
                <c:pt idx="23">
                  <c:v>5.1237408130254437E-2</c:v>
                </c:pt>
                <c:pt idx="24">
                  <c:v>4.8908438816740916E-2</c:v>
                </c:pt>
                <c:pt idx="25">
                  <c:v>4.6826667542259073E-2</c:v>
                </c:pt>
                <c:pt idx="26">
                  <c:v>4.4959700648480302E-2</c:v>
                </c:pt>
                <c:pt idx="27">
                  <c:v>4.3280299244909518E-2</c:v>
                </c:pt>
                <c:pt idx="28">
                  <c:v>4.1765428311461357E-2</c:v>
                </c:pt>
                <c:pt idx="29">
                  <c:v>4.0395502065393073E-2</c:v>
                </c:pt>
                <c:pt idx="30">
                  <c:v>3.915378130114229E-2</c:v>
                </c:pt>
                <c:pt idx="31">
                  <c:v>3.8025889144068105E-2</c:v>
                </c:pt>
                <c:pt idx="32">
                  <c:v>3.6999419643762695E-2</c:v>
                </c:pt>
                <c:pt idx="33">
                  <c:v>3.6063619601304595E-2</c:v>
                </c:pt>
                <c:pt idx="34">
                  <c:v>3.5209128510135003E-2</c:v>
                </c:pt>
                <c:pt idx="35">
                  <c:v>3.442776487963408E-2</c:v>
                </c:pt>
                <c:pt idx="36">
                  <c:v>3.3712349786404597E-2</c:v>
                </c:pt>
                <c:pt idx="37">
                  <c:v>3.3056560467267834E-2</c:v>
                </c:pt>
                <c:pt idx="38">
                  <c:v>3.2454808281702448E-2</c:v>
                </c:pt>
                <c:pt idx="39">
                  <c:v>3.1902136541777329E-2</c:v>
                </c:pt>
                <c:pt idx="40">
                  <c:v>3.1394134617490112E-2</c:v>
                </c:pt>
                <c:pt idx="41">
                  <c:v>3.0926865436636839E-2</c:v>
                </c:pt>
                <c:pt idx="42">
                  <c:v>3.0496804057221605E-2</c:v>
                </c:pt>
                <c:pt idx="43">
                  <c:v>3.0100785431856143E-2</c:v>
                </c:pt>
                <c:pt idx="44">
                  <c:v>2.9735959834022493E-2</c:v>
                </c:pt>
                <c:pt idx="45">
                  <c:v>3.0100785431856143E-2</c:v>
                </c:pt>
                <c:pt idx="46">
                  <c:v>2.9089841829007562E-2</c:v>
                </c:pt>
                <c:pt idx="47">
                  <c:v>2.8804109187884001E-2</c:v>
                </c:pt>
                <c:pt idx="48">
                  <c:v>2.8540636465624294E-2</c:v>
                </c:pt>
                <c:pt idx="49">
                  <c:v>2.8297673950086002E-2</c:v>
                </c:pt>
                <c:pt idx="50">
                  <c:v>2.8073624148930561E-2</c:v>
                </c:pt>
                <c:pt idx="51">
                  <c:v>2.7867025779383405E-2</c:v>
                </c:pt>
                <c:pt idx="52">
                  <c:v>2.7676539781162482E-2</c:v>
                </c:pt>
                <c:pt idx="53">
                  <c:v>2.7500937065002364E-2</c:v>
                </c:pt>
                <c:pt idx="54">
                  <c:v>2.7339087753664941E-2</c:v>
                </c:pt>
                <c:pt idx="55">
                  <c:v>2.7189951709300293E-2</c:v>
                </c:pt>
                <c:pt idx="56">
                  <c:v>2.7052570171877479E-2</c:v>
                </c:pt>
                <c:pt idx="57">
                  <c:v>2.6926058359246767E-2</c:v>
                </c:pt>
                <c:pt idx="58">
                  <c:v>2.680959890111238E-2</c:v>
                </c:pt>
                <c:pt idx="59">
                  <c:v>2.6702435997507021E-2</c:v>
                </c:pt>
                <c:pt idx="60">
                  <c:v>2.6603870207850253E-2</c:v>
                </c:pt>
                <c:pt idx="61">
                  <c:v>2.6513253789817736E-2</c:v>
                </c:pt>
                <c:pt idx="62">
                  <c:v>2.6429986518435714E-2</c:v>
                </c:pt>
                <c:pt idx="63">
                  <c:v>2.6353511925362259E-2</c:v>
                </c:pt>
                <c:pt idx="64">
                  <c:v>2.6283313906487131E-2</c:v>
                </c:pt>
                <c:pt idx="65">
                  <c:v>2.6218913652988358E-2</c:v>
                </c:pt>
                <c:pt idx="66">
                  <c:v>2.6159866867007515E-2</c:v>
                </c:pt>
                <c:pt idx="67">
                  <c:v>2.6105761228292335E-2</c:v>
                </c:pt>
                <c:pt idx="68">
                  <c:v>2.6056214082629769E-2</c:v>
                </c:pt>
                <c:pt idx="69">
                  <c:v>2.6010870326757543E-2</c:v>
                </c:pt>
                <c:pt idx="70">
                  <c:v>2.5969400467784169E-2</c:v>
                </c:pt>
                <c:pt idx="71">
                  <c:v>2.5931498838038879E-2</c:v>
                </c:pt>
                <c:pt idx="72">
                  <c:v>2.5896881948776318E-2</c:v>
                </c:pt>
                <c:pt idx="73">
                  <c:v>2.5865286968328124E-2</c:v>
                </c:pt>
                <c:pt idx="74">
                  <c:v>2.5836470312169364E-2</c:v>
                </c:pt>
                <c:pt idx="75">
                  <c:v>2.5810206333991021E-2</c:v>
                </c:pt>
                <c:pt idx="76">
                  <c:v>2.5786286108272667E-2</c:v>
                </c:pt>
                <c:pt idx="77">
                  <c:v>2.5764516296061527E-2</c:v>
                </c:pt>
                <c:pt idx="78">
                  <c:v>2.5744718086709247E-2</c:v>
                </c:pt>
                <c:pt idx="79">
                  <c:v>2.5726726209218093E-2</c:v>
                </c:pt>
                <c:pt idx="80">
                  <c:v>2.571038800762256E-2</c:v>
                </c:pt>
                <c:pt idx="81">
                  <c:v>2.5695562575496995E-2</c:v>
                </c:pt>
                <c:pt idx="82">
                  <c:v>2.5682119945249503E-2</c:v>
                </c:pt>
                <c:pt idx="83">
                  <c:v>2.5669940328349856E-2</c:v>
                </c:pt>
                <c:pt idx="84">
                  <c:v>2.5658913403055233E-2</c:v>
                </c:pt>
                <c:pt idx="85">
                  <c:v>2.5648937646552936E-2</c:v>
                </c:pt>
                <c:pt idx="86">
                  <c:v>2.5639919708741618E-2</c:v>
                </c:pt>
                <c:pt idx="87">
                  <c:v>2.5631773825130502E-2</c:v>
                </c:pt>
                <c:pt idx="88">
                  <c:v>2.5624421266555453E-2</c:v>
                </c:pt>
                <c:pt idx="89">
                  <c:v>2.5617789823598008E-2</c:v>
                </c:pt>
                <c:pt idx="90">
                  <c:v>2.5611813323753459E-2</c:v>
                </c:pt>
                <c:pt idx="91">
                  <c:v>2.5606431179531139E-2</c:v>
                </c:pt>
                <c:pt idx="92">
                  <c:v>2.5601587965788188E-2</c:v>
                </c:pt>
                <c:pt idx="93">
                  <c:v>2.559723302470053E-2</c:v>
                </c:pt>
                <c:pt idx="94">
                  <c:v>2.5593320096864158E-2</c:v>
                </c:pt>
                <c:pt idx="95">
                  <c:v>2.558980697709895E-2</c:v>
                </c:pt>
                <c:pt idx="96">
                  <c:v>2.5586655193597502E-2</c:v>
                </c:pt>
                <c:pt idx="97">
                  <c:v>2.5583829709125299E-2</c:v>
                </c:pt>
                <c:pt idx="98">
                  <c:v>2.5581298643036536E-2</c:v>
                </c:pt>
                <c:pt idx="99">
                  <c:v>2.5579033012923958E-2</c:v>
                </c:pt>
                <c:pt idx="100">
                  <c:v>2.557700649477149E-2</c:v>
                </c:pt>
                <c:pt idx="101">
                  <c:v>2.5575195200526427E-2</c:v>
                </c:pt>
                <c:pt idx="102">
                  <c:v>2.5573577472053598E-2</c:v>
                </c:pt>
                <c:pt idx="103">
                  <c:v>2.5572133690478324E-2</c:v>
                </c:pt>
                <c:pt idx="104">
                  <c:v>2.5570846099967778E-2</c:v>
                </c:pt>
                <c:pt idx="105">
                  <c:v>2.5569698645042094E-2</c:v>
                </c:pt>
                <c:pt idx="106">
                  <c:v>2.5568676820547729E-2</c:v>
                </c:pt>
                <c:pt idx="107">
                  <c:v>2.5567767533465482E-2</c:v>
                </c:pt>
                <c:pt idx="108">
                  <c:v>2.5566958975765101E-2</c:v>
                </c:pt>
                <c:pt idx="109">
                  <c:v>2.5566240507556855E-2</c:v>
                </c:pt>
                <c:pt idx="110">
                  <c:v>2.5565602549828464E-2</c:v>
                </c:pt>
                <c:pt idx="111">
                  <c:v>2.5565036486092627E-2</c:v>
                </c:pt>
                <c:pt idx="112">
                  <c:v>2.5564534572306827E-2</c:v>
                </c:pt>
                <c:pt idx="113">
                  <c:v>2.5564089854462117E-2</c:v>
                </c:pt>
                <c:pt idx="114">
                  <c:v>2.5563696093272161E-2</c:v>
                </c:pt>
                <c:pt idx="115">
                  <c:v>2.5563347695426987E-2</c:v>
                </c:pt>
                <c:pt idx="116">
                  <c:v>2.5563039650908139E-2</c:v>
                </c:pt>
                <c:pt idx="117">
                  <c:v>2.5562767475893262E-2</c:v>
                </c:pt>
                <c:pt idx="118">
                  <c:v>2.5562527160807768E-2</c:v>
                </c:pt>
                <c:pt idx="119">
                  <c:v>2.5562315123110444E-2</c:v>
                </c:pt>
                <c:pt idx="120">
                  <c:v>2.5562128164427045E-2</c:v>
                </c:pt>
                <c:pt idx="121">
                  <c:v>2.5561963431672489E-2</c:v>
                </c:pt>
                <c:pt idx="122">
                  <c:v>2.5561818381827337E-2</c:v>
                </c:pt>
                <c:pt idx="123">
                  <c:v>2.5561690750057976E-2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792-4114-9A14-125CC7B8D5F7}"/>
            </c:ext>
          </c:extLst>
        </c:ser>
        <c:ser>
          <c:idx val="1"/>
          <c:order val="1"/>
          <c:tx>
            <c:v>Typ 2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Noctua F12'!$I$128:$I$251</c:f>
              <c:numCache>
                <c:formatCode>0.0000</c:formatCode>
                <c:ptCount val="124"/>
                <c:pt idx="0">
                  <c:v>0.35373896191037357</c:v>
                </c:pt>
                <c:pt idx="1">
                  <c:v>0.35200303710170994</c:v>
                </c:pt>
                <c:pt idx="2">
                  <c:v>0.34932225507965298</c:v>
                </c:pt>
                <c:pt idx="3">
                  <c:v>0.3461490030572334</c:v>
                </c:pt>
                <c:pt idx="4">
                  <c:v>0.30496689081085993</c:v>
                </c:pt>
                <c:pt idx="5">
                  <c:v>0.26306106596181039</c:v>
                </c:pt>
                <c:pt idx="6">
                  <c:v>0.22701718517819264</c:v>
                </c:pt>
                <c:pt idx="7">
                  <c:v>0.19736658002743399</c:v>
                </c:pt>
                <c:pt idx="8">
                  <c:v>0.17323997360599622</c:v>
                </c:pt>
                <c:pt idx="9">
                  <c:v>0.15357179455104886</c:v>
                </c:pt>
                <c:pt idx="10">
                  <c:v>0.13742496128166778</c:v>
                </c:pt>
                <c:pt idx="11">
                  <c:v>0.12404924936504762</c:v>
                </c:pt>
                <c:pt idx="12">
                  <c:v>0.11286342338378355</c:v>
                </c:pt>
                <c:pt idx="13">
                  <c:v>0.10342147076694995</c:v>
                </c:pt>
                <c:pt idx="14">
                  <c:v>9.5380892947584187E-2</c:v>
                </c:pt>
                <c:pt idx="15">
                  <c:v>8.847720173644015E-2</c:v>
                </c:pt>
                <c:pt idx="16">
                  <c:v>8.2504529915411962E-2</c:v>
                </c:pt>
                <c:pt idx="17">
                  <c:v>7.7301208029892043E-2</c:v>
                </c:pt>
                <c:pt idx="18">
                  <c:v>7.2739105519137648E-2</c:v>
                </c:pt>
                <c:pt idx="19">
                  <c:v>6.8715746162811148E-2</c:v>
                </c:pt>
                <c:pt idx="20">
                  <c:v>6.5148447298676609E-2</c:v>
                </c:pt>
                <c:pt idx="21">
                  <c:v>6.1969933163498886E-2</c:v>
                </c:pt>
                <c:pt idx="22">
                  <c:v>5.9125025444786115E-2</c:v>
                </c:pt>
                <c:pt idx="23">
                  <c:v>5.6568125540371904E-2</c:v>
                </c:pt>
                <c:pt idx="24">
                  <c:v>5.4261282847466299E-2</c:v>
                </c:pt>
                <c:pt idx="25">
                  <c:v>5.2172700234092782E-2</c:v>
                </c:pt>
                <c:pt idx="26">
                  <c:v>5.0275568299617247E-2</c:v>
                </c:pt>
                <c:pt idx="27">
                  <c:v>4.854714892257591E-2</c:v>
                </c:pt>
                <c:pt idx="28">
                  <c:v>4.6968049338170476E-2</c:v>
                </c:pt>
                <c:pt idx="29">
                  <c:v>4.5521642979086452E-2</c:v>
                </c:pt>
                <c:pt idx="30">
                  <c:v>4.419360422452482E-2</c:v>
                </c:pt>
                <c:pt idx="31">
                  <c:v>4.2971532203153084E-2</c:v>
                </c:pt>
                <c:pt idx="32">
                  <c:v>4.1844644706701017E-2</c:v>
                </c:pt>
                <c:pt idx="33">
                  <c:v>4.0803527670836552E-2</c:v>
                </c:pt>
                <c:pt idx="34">
                  <c:v>3.9839928979287363E-2</c:v>
                </c:pt>
                <c:pt idx="35">
                  <c:v>3.8946587839089802E-2</c:v>
                </c:pt>
                <c:pt idx="36">
                  <c:v>3.8117092870136829E-2</c:v>
                </c:pt>
                <c:pt idx="37">
                  <c:v>3.7345763503493876E-2</c:v>
                </c:pt>
                <c:pt idx="38">
                  <c:v>3.6627550401539033E-2</c:v>
                </c:pt>
                <c:pt idx="39">
                  <c:v>3.5957951480582222E-2</c:v>
                </c:pt>
                <c:pt idx="40">
                  <c:v>3.5332940793622813E-2</c:v>
                </c:pt>
                <c:pt idx="41">
                  <c:v>3.4748908062275187E-2</c:v>
                </c:pt>
                <c:pt idx="42">
                  <c:v>3.4202607066294216E-2</c:v>
                </c:pt>
                <c:pt idx="43">
                  <c:v>3.369111143194476E-2</c:v>
                </c:pt>
                <c:pt idx="44">
                  <c:v>3.3211776625928252E-2</c:v>
                </c:pt>
                <c:pt idx="45">
                  <c:v>3.369111143194476E-2</c:v>
                </c:pt>
                <c:pt idx="46">
                  <c:v>3.2340228297913089E-2</c:v>
                </c:pt>
                <c:pt idx="47">
                  <c:v>3.1943861292189096E-2</c:v>
                </c:pt>
                <c:pt idx="48">
                  <c:v>3.1571302096611409E-2</c:v>
                </c:pt>
                <c:pt idx="49">
                  <c:v>3.1220902585260456E-2</c:v>
                </c:pt>
                <c:pt idx="50">
                  <c:v>3.0891154189986936E-2</c:v>
                </c:pt>
                <c:pt idx="51">
                  <c:v>3.0580673527429762E-2</c:v>
                </c:pt>
                <c:pt idx="52">
                  <c:v>3.0288189753026849E-2</c:v>
                </c:pt>
                <c:pt idx="53">
                  <c:v>3.0012533407560257E-2</c:v>
                </c:pt>
                <c:pt idx="54">
                  <c:v>2.9752626557117735E-2</c:v>
                </c:pt>
                <c:pt idx="55">
                  <c:v>2.9507474056851703E-2</c:v>
                </c:pt>
                <c:pt idx="56">
                  <c:v>2.9276155793623318E-2</c:v>
                </c:pt>
                <c:pt idx="57">
                  <c:v>2.9057819783376949E-2</c:v>
                </c:pt>
                <c:pt idx="58">
                  <c:v>2.8851676016583616E-2</c:v>
                </c:pt>
                <c:pt idx="59">
                  <c:v>2.8656990959879624E-2</c:v>
                </c:pt>
                <c:pt idx="60">
                  <c:v>2.847308263456165E-2</c:v>
                </c:pt>
                <c:pt idx="61">
                  <c:v>2.8299316203256323E-2</c:v>
                </c:pt>
                <c:pt idx="62">
                  <c:v>2.8135100005165635E-2</c:v>
                </c:pt>
                <c:pt idx="63">
                  <c:v>2.797988198805261E-2</c:v>
                </c:pt>
                <c:pt idx="64">
                  <c:v>2.7833146491783624E-2</c:v>
                </c:pt>
                <c:pt idx="65">
                  <c:v>2.7694411343957059E-2</c:v>
                </c:pt>
                <c:pt idx="66">
                  <c:v>2.7563225233067156E-2</c:v>
                </c:pt>
                <c:pt idx="67">
                  <c:v>2.7439165328897768E-2</c:v>
                </c:pt>
                <c:pt idx="68">
                  <c:v>2.7321835123512488E-2</c:v>
                </c:pt>
                <c:pt idx="69">
                  <c:v>2.7210862469391101E-2</c:v>
                </c:pt>
                <c:pt idx="70">
                  <c:v>2.7105897794028246E-2</c:v>
                </c:pt>
                <c:pt idx="71">
                  <c:v>2.7006612472716841E-2</c:v>
                </c:pt>
                <c:pt idx="72">
                  <c:v>2.6912697343339457E-2</c:v>
                </c:pt>
                <c:pt idx="73">
                  <c:v>2.6823861348826077E-2</c:v>
                </c:pt>
                <c:pt idx="74">
                  <c:v>2.6739830294543795E-2</c:v>
                </c:pt>
                <c:pt idx="75">
                  <c:v>2.6660345709294226E-2</c:v>
                </c:pt>
                <c:pt idx="76">
                  <c:v>2.6585163799833434E-2</c:v>
                </c:pt>
                <c:pt idx="77">
                  <c:v>2.6514054489920311E-2</c:v>
                </c:pt>
                <c:pt idx="78">
                  <c:v>2.6446800535861348E-2</c:v>
                </c:pt>
                <c:pt idx="79">
                  <c:v>2.6383196711369787E-2</c:v>
                </c:pt>
                <c:pt idx="80">
                  <c:v>2.6323049055308648E-2</c:v>
                </c:pt>
                <c:pt idx="81">
                  <c:v>2.6266174176553823E-2</c:v>
                </c:pt>
                <c:pt idx="82">
                  <c:v>2.6212398610804048E-2</c:v>
                </c:pt>
                <c:pt idx="83">
                  <c:v>2.6161558224690292E-2</c:v>
                </c:pt>
                <c:pt idx="84">
                  <c:v>2.61134976630042E-2</c:v>
                </c:pt>
                <c:pt idx="85">
                  <c:v>2.6068069835281919E-2</c:v>
                </c:pt>
                <c:pt idx="86">
                  <c:v>2.6025135438350777E-2</c:v>
                </c:pt>
                <c:pt idx="87">
                  <c:v>2.5984562511778612E-2</c:v>
                </c:pt>
                <c:pt idx="88">
                  <c:v>2.5946226023461642E-2</c:v>
                </c:pt>
                <c:pt idx="89">
                  <c:v>2.5910007482852757E-2</c:v>
                </c:pt>
                <c:pt idx="90">
                  <c:v>2.5875794579569896E-2</c:v>
                </c:pt>
                <c:pt idx="91">
                  <c:v>2.5843480845337521E-2</c:v>
                </c:pt>
                <c:pt idx="92">
                  <c:v>2.5812965337406076E-2</c:v>
                </c:pt>
                <c:pt idx="93">
                  <c:v>2.5784152341766085E-2</c:v>
                </c:pt>
                <c:pt idx="94">
                  <c:v>2.5756951094628739E-2</c:v>
                </c:pt>
                <c:pt idx="95">
                  <c:v>2.5731275520783976E-2</c:v>
                </c:pt>
                <c:pt idx="96">
                  <c:v>2.5707043987572495E-2</c:v>
                </c:pt>
                <c:pt idx="97">
                  <c:v>2.5684179073321444E-2</c:v>
                </c:pt>
                <c:pt idx="98">
                  <c:v>2.5662607349195409E-2</c:v>
                </c:pt>
                <c:pt idx="99">
                  <c:v>2.5642259173506338E-2</c:v>
                </c:pt>
                <c:pt idx="100">
                  <c:v>2.5623068497609338E-2</c:v>
                </c:pt>
                <c:pt idx="101">
                  <c:v>2.5604972682586234E-2</c:v>
                </c:pt>
                <c:pt idx="102">
                  <c:v>2.558791232598677E-2</c:v>
                </c:pt>
                <c:pt idx="103">
                  <c:v>2.5571831097958669E-2</c:v>
                </c:pt>
                <c:pt idx="104">
                  <c:v>2.5556675586153491E-2</c:v>
                </c:pt>
                <c:pt idx="105">
                  <c:v>2.554239514884531E-2</c:v>
                </c:pt>
                <c:pt idx="106">
                  <c:v>2.5528941775745117E-2</c:v>
                </c:pt>
                <c:pt idx="107">
                  <c:v>2.5516269956034964E-2</c:v>
                </c:pt>
                <c:pt idx="108">
                  <c:v>2.5504336553183325E-2</c:v>
                </c:pt>
                <c:pt idx="109">
                  <c:v>2.5493100686137339E-2</c:v>
                </c:pt>
                <c:pt idx="110">
                  <c:v>2.5482523616518302E-2</c:v>
                </c:pt>
                <c:pt idx="111">
                  <c:v>2.5472568641474815E-2</c:v>
                </c:pt>
                <c:pt idx="112">
                  <c:v>2.5463200991873634E-2</c:v>
                </c:pt>
                <c:pt idx="113">
                  <c:v>2.5454387735531214E-2</c:v>
                </c:pt>
                <c:pt idx="114">
                  <c:v>2.5446097685210344E-2</c:v>
                </c:pt>
                <c:pt idx="115">
                  <c:v>2.5438301311125192E-2</c:v>
                </c:pt>
                <c:pt idx="116">
                  <c:v>2.5430970657715823E-2</c:v>
                </c:pt>
                <c:pt idx="117">
                  <c:v>2.5424079264469171E-2</c:v>
                </c:pt>
                <c:pt idx="118">
                  <c:v>2.5417602090578046E-2</c:v>
                </c:pt>
                <c:pt idx="119">
                  <c:v>2.5411515443243167E-2</c:v>
                </c:pt>
                <c:pt idx="120">
                  <c:v>2.5405796909435445E-2</c:v>
                </c:pt>
                <c:pt idx="121">
                  <c:v>2.5400425290946861E-2</c:v>
                </c:pt>
                <c:pt idx="122">
                  <c:v>2.5395380542568756E-2</c:v>
                </c:pt>
                <c:pt idx="123">
                  <c:v>2.539064371324563E-2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792-4114-9A14-125CC7B8D5F7}"/>
            </c:ext>
          </c:extLst>
        </c:ser>
        <c:ser>
          <c:idx val="2"/>
          <c:order val="2"/>
          <c:tx>
            <c:v>Typ 3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Noctua F12'!$I$128:$I$2511</c:f>
              <c:numCache>
                <c:formatCode>0.0000</c:formatCode>
                <c:ptCount val="2384"/>
                <c:pt idx="0">
                  <c:v>0.39123768647311824</c:v>
                </c:pt>
                <c:pt idx="1">
                  <c:v>0.38980371811841813</c:v>
                </c:pt>
                <c:pt idx="2">
                  <c:v>0.38744551480271</c:v>
                </c:pt>
                <c:pt idx="3">
                  <c:v>0.38456666491837749</c:v>
                </c:pt>
                <c:pt idx="4">
                  <c:v>0.34409332677235188</c:v>
                </c:pt>
                <c:pt idx="5">
                  <c:v>0.2998081099522758</c:v>
                </c:pt>
                <c:pt idx="6">
                  <c:v>0.26006508680979135</c:v>
                </c:pt>
                <c:pt idx="7">
                  <c:v>0.22647664607248136</c:v>
                </c:pt>
                <c:pt idx="8">
                  <c:v>0.19866255510383085</c:v>
                </c:pt>
                <c:pt idx="9">
                  <c:v>0.1757273478815729</c:v>
                </c:pt>
                <c:pt idx="10">
                  <c:v>0.15675786168880951</c:v>
                </c:pt>
                <c:pt idx="11">
                  <c:v>0.140969116318026</c:v>
                </c:pt>
                <c:pt idx="12">
                  <c:v>0.12772669999475164</c:v>
                </c:pt>
                <c:pt idx="13">
                  <c:v>0.11653016322917807</c:v>
                </c:pt>
                <c:pt idx="14">
                  <c:v>0.10698782951095677</c:v>
                </c:pt>
                <c:pt idx="15">
                  <c:v>9.8793125805791734E-2</c:v>
                </c:pt>
                <c:pt idx="16">
                  <c:v>9.1705089964301101E-2</c:v>
                </c:pt>
                <c:pt idx="17">
                  <c:v>8.5533141714015229E-2</c:v>
                </c:pt>
                <c:pt idx="18">
                  <c:v>8.012545036559296E-2</c:v>
                </c:pt>
                <c:pt idx="19">
                  <c:v>7.5360125486562651E-2</c:v>
                </c:pt>
                <c:pt idx="20">
                  <c:v>7.113855406964921E-2</c:v>
                </c:pt>
                <c:pt idx="21">
                  <c:v>6.7380347631972815E-2</c:v>
                </c:pt>
                <c:pt idx="22">
                  <c:v>6.4019491390402652E-2</c:v>
                </c:pt>
                <c:pt idx="23">
                  <c:v>6.1001391482715175E-2</c:v>
                </c:pt>
                <c:pt idx="24">
                  <c:v>5.8280595413516115E-2</c:v>
                </c:pt>
                <c:pt idx="25">
                  <c:v>5.5819019771851656E-2</c:v>
                </c:pt>
                <c:pt idx="26">
                  <c:v>5.3584562496873343E-2</c:v>
                </c:pt>
                <c:pt idx="27">
                  <c:v>5.1550008576183394E-2</c:v>
                </c:pt>
                <c:pt idx="28">
                  <c:v>4.9692161174385394E-2</c:v>
                </c:pt>
                <c:pt idx="29">
                  <c:v>4.7991147136030317E-2</c:v>
                </c:pt>
                <c:pt idx="30">
                  <c:v>4.6429858286318029E-2</c:v>
                </c:pt>
                <c:pt idx="31">
                  <c:v>4.499349919094605E-2</c:v>
                </c:pt>
                <c:pt idx="32">
                  <c:v>4.3669218915307471E-2</c:v>
                </c:pt>
                <c:pt idx="33">
                  <c:v>4.2445809476958356E-2</c:v>
                </c:pt>
                <c:pt idx="34">
                  <c:v>4.1313457570917582E-2</c:v>
                </c:pt>
                <c:pt idx="35">
                  <c:v>4.0263539095500164E-2</c:v>
                </c:pt>
                <c:pt idx="36">
                  <c:v>3.9288448257274504E-2</c:v>
                </c:pt>
                <c:pt idx="37">
                  <c:v>3.8381454762890059E-2</c:v>
                </c:pt>
                <c:pt idx="38">
                  <c:v>3.7536583941902152E-2</c:v>
                </c:pt>
                <c:pt idx="39">
                  <c:v>3.6748515683609928E-2</c:v>
                </c:pt>
                <c:pt idx="40">
                  <c:v>3.6012498883155747E-2</c:v>
                </c:pt>
                <c:pt idx="41">
                  <c:v>3.5324278730665647E-2</c:v>
                </c:pt>
                <c:pt idx="42">
                  <c:v>3.4680034681868588E-2</c:v>
                </c:pt>
                <c:pt idx="43">
                  <c:v>3.4076327349543065E-2</c:v>
                </c:pt>
                <c:pt idx="44">
                  <c:v>3.3510052875215933E-2</c:v>
                </c:pt>
                <c:pt idx="45">
                  <c:v>3.4076327349543065E-2</c:v>
                </c:pt>
                <c:pt idx="46">
                  <c:v>3.2478834038839853E-2</c:v>
                </c:pt>
                <c:pt idx="47">
                  <c:v>3.2009031405387856E-2</c:v>
                </c:pt>
                <c:pt idx="48">
                  <c:v>3.1566889920060008E-2</c:v>
                </c:pt>
                <c:pt idx="49">
                  <c:v>3.1150488433592308E-2</c:v>
                </c:pt>
                <c:pt idx="50">
                  <c:v>3.0758070838687274E-2</c:v>
                </c:pt>
                <c:pt idx="51">
                  <c:v>3.0388028892763312E-2</c:v>
                </c:pt>
                <c:pt idx="52">
                  <c:v>3.0038887115200814E-2</c:v>
                </c:pt>
                <c:pt idx="53">
                  <c:v>2.9709289476507757E-2</c:v>
                </c:pt>
                <c:pt idx="54">
                  <c:v>2.9397987639526928E-2</c:v>
                </c:pt>
                <c:pt idx="55">
                  <c:v>2.9103830548441064E-2</c:v>
                </c:pt>
                <c:pt idx="56">
                  <c:v>2.882575519116836E-2</c:v>
                </c:pt>
                <c:pt idx="57">
                  <c:v>2.8562778385799757E-2</c:v>
                </c:pt>
                <c:pt idx="58">
                  <c:v>2.8313989462841083E-2</c:v>
                </c:pt>
                <c:pt idx="59">
                  <c:v>2.807854373286128E-2</c:v>
                </c:pt>
                <c:pt idx="60">
                  <c:v>2.7855656644262341E-2</c:v>
                </c:pt>
                <c:pt idx="61">
                  <c:v>2.7644598548730526E-2</c:v>
                </c:pt>
                <c:pt idx="62">
                  <c:v>2.7444690002869827E-2</c:v>
                </c:pt>
                <c:pt idx="63">
                  <c:v>2.7255297543865499E-2</c:v>
                </c:pt>
                <c:pt idx="64">
                  <c:v>2.7075829885029275E-2</c:v>
                </c:pt>
                <c:pt idx="65">
                  <c:v>2.6905734483948299E-2</c:v>
                </c:pt>
                <c:pt idx="66">
                  <c:v>2.674449444187273E-2</c:v>
                </c:pt>
                <c:pt idx="67">
                  <c:v>2.659162569807547E-2</c:v>
                </c:pt>
                <c:pt idx="68">
                  <c:v>2.6446674487325367E-2</c:v>
                </c:pt>
                <c:pt idx="69">
                  <c:v>2.6309215032433917E-2</c:v>
                </c:pt>
                <c:pt idx="70">
                  <c:v>2.6178847447150478E-2</c:v>
                </c:pt>
                <c:pt idx="71">
                  <c:v>2.6055195827564701E-2</c:v>
                </c:pt>
                <c:pt idx="72">
                  <c:v>2.5937906512688926E-2</c:v>
                </c:pt>
                <c:pt idx="73">
                  <c:v>2.5826646497089316E-2</c:v>
                </c:pt>
                <c:pt idx="74">
                  <c:v>2.572110198035563E-2</c:v>
                </c:pt>
                <c:pt idx="75">
                  <c:v>2.5620977039884623E-2</c:v>
                </c:pt>
                <c:pt idx="76">
                  <c:v>2.5525992414931281E-2</c:v>
                </c:pt>
                <c:pt idx="77">
                  <c:v>2.5435884391184743E-2</c:v>
                </c:pt>
                <c:pt idx="78">
                  <c:v>2.5350403776272859E-2</c:v>
                </c:pt>
                <c:pt idx="79">
                  <c:v>2.5269314957613115E-2</c:v>
                </c:pt>
                <c:pt idx="80">
                  <c:v>2.5192395034923067E-2</c:v>
                </c:pt>
                <c:pt idx="81">
                  <c:v>2.5119433020498145E-2</c:v>
                </c:pt>
                <c:pt idx="82">
                  <c:v>2.5050229101067755E-2</c:v>
                </c:pt>
                <c:pt idx="83">
                  <c:v>2.4984593955667427E-2</c:v>
                </c:pt>
                <c:pt idx="84">
                  <c:v>2.492234812452045E-2</c:v>
                </c:pt>
                <c:pt idx="85">
                  <c:v>2.4863321424419351E-2</c:v>
                </c:pt>
                <c:pt idx="86">
                  <c:v>2.4807352406539505E-2</c:v>
                </c:pt>
                <c:pt idx="87">
                  <c:v>2.4754287853013458E-2</c:v>
                </c:pt>
                <c:pt idx="88">
                  <c:v>2.4703982308947513E-2</c:v>
                </c:pt>
                <c:pt idx="89">
                  <c:v>2.4656297646879835E-2</c:v>
                </c:pt>
                <c:pt idx="90">
                  <c:v>2.4611102660963044E-2</c:v>
                </c:pt>
                <c:pt idx="91">
                  <c:v>2.4568272688409758E-2</c:v>
                </c:pt>
                <c:pt idx="92">
                  <c:v>2.4527689255968734E-2</c:v>
                </c:pt>
                <c:pt idx="93">
                  <c:v>2.4489239749405704E-2</c:v>
                </c:pt>
                <c:pt idx="94">
                  <c:v>2.4452817104149004E-2</c:v>
                </c:pt>
                <c:pt idx="95">
                  <c:v>2.441831951542725E-2</c:v>
                </c:pt>
                <c:pt idx="96">
                  <c:v>2.4385650166378031E-2</c:v>
                </c:pt>
                <c:pt idx="97">
                  <c:v>2.4354716972742628E-2</c:v>
                </c:pt>
                <c:pt idx="98">
                  <c:v>2.4325432342885457E-2</c:v>
                </c:pt>
                <c:pt idx="99">
                  <c:v>2.4297712951988366E-2</c:v>
                </c:pt>
                <c:pt idx="100">
                  <c:v>2.427147952937098E-2</c:v>
                </c:pt>
                <c:pt idx="101">
                  <c:v>2.4246656657979655E-2</c:v>
                </c:pt>
                <c:pt idx="102">
                  <c:v>2.4223172585170639E-2</c:v>
                </c:pt>
                <c:pt idx="103">
                  <c:v>2.4200959043987912E-2</c:v>
                </c:pt>
                <c:pt idx="104">
                  <c:v>2.4179951084204624E-2</c:v>
                </c:pt>
                <c:pt idx="105">
                  <c:v>2.4160086912458689E-2</c:v>
                </c:pt>
                <c:pt idx="106">
                  <c:v>2.4141307740869339E-2</c:v>
                </c:pt>
                <c:pt idx="107">
                  <c:v>2.4123557643572446E-2</c:v>
                </c:pt>
                <c:pt idx="108">
                  <c:v>2.4106783420658744E-2</c:v>
                </c:pt>
                <c:pt idx="109">
                  <c:v>2.4090934469041217E-2</c:v>
                </c:pt>
                <c:pt idx="110">
                  <c:v>2.4075962659816218E-2</c:v>
                </c:pt>
                <c:pt idx="111">
                  <c:v>2.4061822221717696E-2</c:v>
                </c:pt>
                <c:pt idx="112">
                  <c:v>2.4048469630295673E-2</c:v>
                </c:pt>
                <c:pt idx="113">
                  <c:v>2.4035863502478796E-2</c:v>
                </c:pt>
                <c:pt idx="114">
                  <c:v>2.4023964496207216E-2</c:v>
                </c:pt>
                <c:pt idx="115">
                  <c:v>2.4012735214845798E-2</c:v>
                </c:pt>
                <c:pt idx="116">
                  <c:v>2.400214011610953E-2</c:v>
                </c:pt>
                <c:pt idx="117">
                  <c:v>2.3992145425252728E-2</c:v>
                </c:pt>
                <c:pt idx="118">
                  <c:v>2.3982719052291851E-2</c:v>
                </c:pt>
                <c:pt idx="119">
                  <c:v>2.3973830513048005E-2</c:v>
                </c:pt>
                <c:pt idx="120">
                  <c:v>2.3965450853810473E-2</c:v>
                </c:pt>
                <c:pt idx="121">
                  <c:v>2.3957552579436145E-2</c:v>
                </c:pt>
                <c:pt idx="122">
                  <c:v>2.3950109584712248E-2</c:v>
                </c:pt>
                <c:pt idx="123">
                  <c:v>2.3943097088821363E-2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792-4114-9A14-125CC7B8D5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0.46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baseline="0"/>
              <a:t>Leistung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Typ 1 29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'Typ1 Noctua F12'!$B$121:$B$251</c:f>
              <c:numCache>
                <c:formatCode>0</c:formatCode>
                <c:ptCount val="131"/>
                <c:pt idx="0">
                  <c:v>36.950782619864981</c:v>
                </c:pt>
                <c:pt idx="1">
                  <c:v>37.159872063716477</c:v>
                </c:pt>
                <c:pt idx="2">
                  <c:v>37.518013785708604</c:v>
                </c:pt>
                <c:pt idx="3">
                  <c:v>37.967459892655768</c:v>
                </c:pt>
                <c:pt idx="4">
                  <c:v>38.488553487669094</c:v>
                </c:pt>
                <c:pt idx="5">
                  <c:v>39.070111054418078</c:v>
                </c:pt>
                <c:pt idx="6">
                  <c:v>39.704646866529913</c:v>
                </c:pt>
                <c:pt idx="7">
                  <c:v>40.386685998230291</c:v>
                </c:pt>
                <c:pt idx="8">
                  <c:v>41.111990472161153</c:v>
                </c:pt>
                <c:pt idx="9">
                  <c:v>41.877147032712969</c:v>
                </c:pt>
                <c:pt idx="10">
                  <c:v>42.679324657445363</c:v>
                </c:pt>
                <c:pt idx="11">
                  <c:v>52.328562834869217</c:v>
                </c:pt>
                <c:pt idx="12">
                  <c:v>64.152139735369701</c:v>
                </c:pt>
                <c:pt idx="13">
                  <c:v>77.472466161025579</c:v>
                </c:pt>
                <c:pt idx="14">
                  <c:v>91.860613268536781</c:v>
                </c:pt>
                <c:pt idx="15">
                  <c:v>107.00323053348188</c:v>
                </c:pt>
                <c:pt idx="16">
                  <c:v>122.65515561113421</c:v>
                </c:pt>
                <c:pt idx="17">
                  <c:v>138.61737746147048</c:v>
                </c:pt>
                <c:pt idx="18">
                  <c:v>154.72502709912078</c:v>
                </c:pt>
                <c:pt idx="19">
                  <c:v>170.84006034127384</c:v>
                </c:pt>
                <c:pt idx="20">
                  <c:v>186.84639865455534</c:v>
                </c:pt>
                <c:pt idx="21">
                  <c:v>202.6464693894963</c:v>
                </c:pt>
                <c:pt idx="22">
                  <c:v>218.1585966907532</c:v>
                </c:pt>
                <c:pt idx="23">
                  <c:v>233.31493884060171</c:v>
                </c:pt>
                <c:pt idx="24">
                  <c:v>248.0597942404309</c:v>
                </c:pt>
                <c:pt idx="25">
                  <c:v>262.34816766368385</c:v>
                </c:pt>
                <c:pt idx="26">
                  <c:v>276.1445283968917</c:v>
                </c:pt>
                <c:pt idx="27">
                  <c:v>289.42171581162279</c:v>
                </c:pt>
                <c:pt idx="28">
                  <c:v>302.15996267667413</c:v>
                </c:pt>
                <c:pt idx="29">
                  <c:v>314.34601586127911</c:v>
                </c:pt>
                <c:pt idx="30">
                  <c:v>325.97234010618331</c:v>
                </c:pt>
                <c:pt idx="31">
                  <c:v>337.03639448615752</c:v>
                </c:pt>
                <c:pt idx="32">
                  <c:v>347.53997380226645</c:v>
                </c:pt>
                <c:pt idx="33">
                  <c:v>357.48860888930881</c:v>
                </c:pt>
                <c:pt idx="34">
                  <c:v>366.89102099876146</c:v>
                </c:pt>
                <c:pt idx="35">
                  <c:v>375.75862621196183</c:v>
                </c:pt>
                <c:pt idx="36">
                  <c:v>384.10508637870902</c:v>
                </c:pt>
                <c:pt idx="37">
                  <c:v>391.94590344757802</c:v>
                </c:pt>
                <c:pt idx="38">
                  <c:v>399.2980543131967</c:v>
                </c:pt>
                <c:pt idx="39">
                  <c:v>406.17966349142876</c:v>
                </c:pt>
                <c:pt idx="40">
                  <c:v>412.60971107237663</c:v>
                </c:pt>
                <c:pt idx="41">
                  <c:v>418.60777351135636</c:v>
                </c:pt>
                <c:pt idx="42">
                  <c:v>424.19379491175141</c:v>
                </c:pt>
                <c:pt idx="43">
                  <c:v>429.38788653896069</c:v>
                </c:pt>
                <c:pt idx="44">
                  <c:v>434.21015238678893</c:v>
                </c:pt>
                <c:pt idx="45">
                  <c:v>438.68053869979974</c:v>
                </c:pt>
                <c:pt idx="46">
                  <c:v>442.81870543919206</c:v>
                </c:pt>
                <c:pt idx="47">
                  <c:v>446.64391776653775</c:v>
                </c:pt>
                <c:pt idx="48">
                  <c:v>450.17495570941486</c:v>
                </c:pt>
                <c:pt idx="49">
                  <c:v>453.4300402653725</c:v>
                </c:pt>
                <c:pt idx="50">
                  <c:v>456.42677429521592</c:v>
                </c:pt>
                <c:pt idx="51">
                  <c:v>459.18209665266141</c:v>
                </c:pt>
                <c:pt idx="52">
                  <c:v>461.7122480941934</c:v>
                </c:pt>
                <c:pt idx="53">
                  <c:v>464.03274760970265</c:v>
                </c:pt>
                <c:pt idx="54">
                  <c:v>466.15837791041707</c:v>
                </c:pt>
                <c:pt idx="55">
                  <c:v>468.10317890507417</c:v>
                </c:pt>
                <c:pt idx="56">
                  <c:v>469.88044808756098</c:v>
                </c:pt>
                <c:pt idx="57">
                  <c:v>471.50274684881464</c:v>
                </c:pt>
                <c:pt idx="58">
                  <c:v>472.98191181215589</c:v>
                </c:pt>
                <c:pt idx="59">
                  <c:v>474.32907037400719</c:v>
                </c:pt>
                <c:pt idx="60">
                  <c:v>475.5546597108314</c:v>
                </c:pt>
                <c:pt idx="61">
                  <c:v>476.66844858786305</c:v>
                </c:pt>
                <c:pt idx="62">
                  <c:v>477.67956137562902</c:v>
                </c:pt>
                <c:pt idx="63">
                  <c:v>478.59650374628023</c:v>
                </c:pt>
                <c:pt idx="64">
                  <c:v>479.42718958332546</c:v>
                </c:pt>
                <c:pt idx="65">
                  <c:v>480.17896869549151</c:v>
                </c:pt>
                <c:pt idx="66">
                  <c:v>480.85865497819486</c:v>
                </c:pt>
                <c:pt idx="67">
                  <c:v>481.47255471457817</c:v>
                </c:pt>
                <c:pt idx="68">
                  <c:v>482.02649475238769</c:v>
                </c:pt>
                <c:pt idx="69">
                  <c:v>482.52585033328586</c:v>
                </c:pt>
                <c:pt idx="70">
                  <c:v>482.97557238768906</c:v>
                </c:pt>
                <c:pt idx="71">
                  <c:v>483.38021414108636</c:v>
                </c:pt>
                <c:pt idx="72">
                  <c:v>483.7439569072298</c:v>
                </c:pt>
                <c:pt idx="73">
                  <c:v>484.07063496980447</c:v>
                </c:pt>
                <c:pt idx="74">
                  <c:v>484.36375947739941</c:v>
                </c:pt>
                <c:pt idx="75">
                  <c:v>484.6265412970244</c:v>
                </c:pt>
                <c:pt idx="76">
                  <c:v>484.86191278926367</c:v>
                </c:pt>
                <c:pt idx="77">
                  <c:v>485.07254848363823</c:v>
                </c:pt>
                <c:pt idx="78">
                  <c:v>485.26088464606107</c:v>
                </c:pt>
                <c:pt idx="79">
                  <c:v>485.42913774161599</c:v>
                </c:pt>
                <c:pt idx="80">
                  <c:v>485.57932180545168</c:v>
                </c:pt>
                <c:pt idx="81">
                  <c:v>485.71326474254107</c:v>
                </c:pt>
                <c:pt idx="82">
                  <c:v>485.83262358357507</c:v>
                </c:pt>
                <c:pt idx="83">
                  <c:v>485.93889872950001</c:v>
                </c:pt>
                <c:pt idx="84">
                  <c:v>486.03344722131368</c:v>
                </c:pt>
                <c:pt idx="85">
                  <c:v>486.11749507484166</c:v>
                </c:pt>
                <c:pt idx="86">
                  <c:v>486.19214872245249</c:v>
                </c:pt>
                <c:pt idx="87">
                  <c:v>486.25840560514575</c:v>
                </c:pt>
                <c:pt idx="88">
                  <c:v>486.31716395927333</c:v>
                </c:pt>
                <c:pt idx="89">
                  <c:v>486.3692318424213</c:v>
                </c:pt>
                <c:pt idx="90">
                  <c:v>486.4153354427757</c:v>
                </c:pt>
                <c:pt idx="91">
                  <c:v>486.45612671569921</c:v>
                </c:pt>
                <c:pt idx="92">
                  <c:v>486.49219039032346</c:v>
                </c:pt>
                <c:pt idx="93">
                  <c:v>486.52405038777829</c:v>
                </c:pt>
                <c:pt idx="94">
                  <c:v>486.55217569128507</c:v>
                </c:pt>
                <c:pt idx="95">
                  <c:v>486.57698570679139</c:v>
                </c:pt>
                <c:pt idx="96">
                  <c:v>486.59885515114888</c:v>
                </c:pt>
                <c:pt idx="97">
                  <c:v>486.61811850308669</c:v>
                </c:pt>
                <c:pt idx="98">
                  <c:v>486.63507405042463</c:v>
                </c:pt>
                <c:pt idx="99">
                  <c:v>486.64998756514399</c:v>
                </c:pt>
                <c:pt idx="100">
                  <c:v>486.66309563610042</c:v>
                </c:pt>
                <c:pt idx="101">
                  <c:v>486.67460868735219</c:v>
                </c:pt>
                <c:pt idx="102">
                  <c:v>486.68471370829224</c:v>
                </c:pt>
                <c:pt idx="103">
                  <c:v>486.69357672003974</c:v>
                </c:pt>
                <c:pt idx="104">
                  <c:v>486.70134500086192</c:v>
                </c:pt>
                <c:pt idx="105">
                  <c:v>486.70814909178193</c:v>
                </c:pt>
                <c:pt idx="106">
                  <c:v>486.71410460197535</c:v>
                </c:pt>
                <c:pt idx="107">
                  <c:v>486.7193138320842</c:v>
                </c:pt>
                <c:pt idx="108">
                  <c:v>486.72386723217267</c:v>
                </c:pt>
                <c:pt idx="109">
                  <c:v>486.72784470972664</c:v>
                </c:pt>
                <c:pt idx="110">
                  <c:v>486.73131680184895</c:v>
                </c:pt>
                <c:pt idx="111">
                  <c:v>486.73434572463259</c:v>
                </c:pt>
                <c:pt idx="112">
                  <c:v>486.73698631159817</c:v>
                </c:pt>
                <c:pt idx="113">
                  <c:v>486.73928685205834</c:v>
                </c:pt>
                <c:pt idx="114">
                  <c:v>486.74128983932235</c:v>
                </c:pt>
                <c:pt idx="115">
                  <c:v>486.74303263777017</c:v>
                </c:pt>
                <c:pt idx="116">
                  <c:v>486.74454807700801</c:v>
                </c:pt>
                <c:pt idx="117">
                  <c:v>486.74586498056453</c:v>
                </c:pt>
                <c:pt idx="118">
                  <c:v>486.7470086358893</c:v>
                </c:pt>
                <c:pt idx="119">
                  <c:v>486.74800121177719</c:v>
                </c:pt>
                <c:pt idx="120">
                  <c:v>486.74886212875526</c:v>
                </c:pt>
                <c:pt idx="121">
                  <c:v>486.74960838743112</c:v>
                </c:pt>
                <c:pt idx="122">
                  <c:v>486.75025485931093</c:v>
                </c:pt>
                <c:pt idx="123">
                  <c:v>486.75081454414646</c:v>
                </c:pt>
                <c:pt idx="124">
                  <c:v>486.75129879746243</c:v>
                </c:pt>
                <c:pt idx="125">
                  <c:v>486.75171753154478</c:v>
                </c:pt>
                <c:pt idx="126">
                  <c:v>486.75207939283121</c:v>
                </c:pt>
                <c:pt idx="127">
                  <c:v>486.75239191834271</c:v>
                </c:pt>
                <c:pt idx="128">
                  <c:v>486.75266167351555</c:v>
                </c:pt>
                <c:pt idx="129">
                  <c:v>486.75289437354382</c:v>
                </c:pt>
                <c:pt idx="130">
                  <c:v>486.7530949901182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9DA-44A1-91F7-A9CB0F211210}"/>
            </c:ext>
          </c:extLst>
        </c:ser>
        <c:ser>
          <c:idx val="1"/>
          <c:order val="1"/>
          <c:tx>
            <c:v>Typ 2 29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'Typ2 Noctua F12'!$B$121:$B$251</c:f>
              <c:numCache>
                <c:formatCode>0</c:formatCode>
                <c:ptCount val="131"/>
                <c:pt idx="0">
                  <c:v>37.170268504700971</c:v>
                </c:pt>
                <c:pt idx="1">
                  <c:v>37.674203730100032</c:v>
                </c:pt>
                <c:pt idx="2">
                  <c:v>38.367339447797121</c:v>
                </c:pt>
                <c:pt idx="3">
                  <c:v>39.155137408949827</c:v>
                </c:pt>
                <c:pt idx="4">
                  <c:v>40.010835595923879</c:v>
                </c:pt>
                <c:pt idx="5">
                  <c:v>40.920300887770736</c:v>
                </c:pt>
                <c:pt idx="6">
                  <c:v>41.874555189770319</c:v>
                </c:pt>
                <c:pt idx="7">
                  <c:v>42.867296791811782</c:v>
                </c:pt>
                <c:pt idx="8">
                  <c:v>43.893812408819315</c:v>
                </c:pt>
                <c:pt idx="9">
                  <c:v>44.95041724399772</c:v>
                </c:pt>
                <c:pt idx="10">
                  <c:v>46.034134824021351</c:v>
                </c:pt>
                <c:pt idx="11">
                  <c:v>57.957634490449266</c:v>
                </c:pt>
                <c:pt idx="12">
                  <c:v>71.140955408643663</c:v>
                </c:pt>
                <c:pt idx="13">
                  <c:v>85.028209825600868</c:v>
                </c:pt>
                <c:pt idx="14">
                  <c:v>99.309067944431888</c:v>
                </c:pt>
                <c:pt idx="15">
                  <c:v>113.77923872999384</c:v>
                </c:pt>
                <c:pt idx="16">
                  <c:v>128.29285680984373</c:v>
                </c:pt>
                <c:pt idx="17">
                  <c:v>142.74090212982793</c:v>
                </c:pt>
                <c:pt idx="18">
                  <c:v>157.03968318679784</c:v>
                </c:pt>
                <c:pt idx="19">
                  <c:v>171.1239794315145</c:v>
                </c:pt>
                <c:pt idx="20">
                  <c:v>184.94261980605864</c:v>
                </c:pt>
                <c:pt idx="21">
                  <c:v>198.45545373389609</c:v>
                </c:pt>
                <c:pt idx="22">
                  <c:v>211.63117470504443</c:v>
                </c:pt>
                <c:pt idx="23">
                  <c:v>224.44569554038105</c:v>
                </c:pt>
                <c:pt idx="24">
                  <c:v>236.88089727422653</c:v>
                </c:pt>
                <c:pt idx="25">
                  <c:v>248.92364098090636</c:v>
                </c:pt>
                <c:pt idx="26">
                  <c:v>260.56497084832188</c:v>
                </c:pt>
                <c:pt idx="27">
                  <c:v>271.79946037263886</c:v>
                </c:pt>
                <c:pt idx="28">
                  <c:v>282.62466835391774</c:v>
                </c:pt>
                <c:pt idx="29">
                  <c:v>293.04068098281186</c:v>
                </c:pt>
                <c:pt idx="30">
                  <c:v>303.04972272862778</c:v>
                </c:pt>
                <c:pt idx="31">
                  <c:v>312.65582313887381</c:v>
                </c:pt>
                <c:pt idx="32">
                  <c:v>321.86452974548058</c:v>
                </c:pt>
                <c:pt idx="33">
                  <c:v>330.68265948131187</c:v>
                </c:pt>
                <c:pt idx="34">
                  <c:v>339.11808262169427</c:v>
                </c:pt>
                <c:pt idx="35">
                  <c:v>347.17953446172788</c:v>
                </c:pt>
                <c:pt idx="36">
                  <c:v>354.87645084251113</c:v>
                </c:pt>
                <c:pt idx="37">
                  <c:v>362.21882433063928</c:v>
                </c:pt>
                <c:pt idx="38">
                  <c:v>369.21707839236751</c:v>
                </c:pt>
                <c:pt idx="39">
                  <c:v>375.88195732672381</c:v>
                </c:pt>
                <c:pt idx="40">
                  <c:v>382.22443005911316</c:v>
                </c:pt>
                <c:pt idx="41">
                  <c:v>388.2556061691505</c:v>
                </c:pt>
                <c:pt idx="42">
                  <c:v>393.98666274868509</c:v>
                </c:pt>
                <c:pt idx="43">
                  <c:v>399.4287808693262</c:v>
                </c:pt>
                <c:pt idx="44">
                  <c:v>404.59309059162854</c:v>
                </c:pt>
                <c:pt idx="45">
                  <c:v>409.49062357670084</c:v>
                </c:pt>
                <c:pt idx="46">
                  <c:v>414.1322724701979</c:v>
                </c:pt>
                <c:pt idx="47">
                  <c:v>418.52875632212397</c:v>
                </c:pt>
                <c:pt idx="48">
                  <c:v>422.69059138649925</c:v>
                </c:pt>
                <c:pt idx="49">
                  <c:v>426.62806671498345</c:v>
                </c:pt>
                <c:pt idx="50">
                  <c:v>430.35122401977236</c:v>
                </c:pt>
                <c:pt idx="51">
                  <c:v>433.8698413349203</c:v>
                </c:pt>
                <c:pt idx="52">
                  <c:v>437.19342005283568</c:v>
                </c:pt>
                <c:pt idx="53">
                  <c:v>440.33117495495929</c:v>
                </c:pt>
                <c:pt idx="54">
                  <c:v>443.29202689332021</c:v>
                </c:pt>
                <c:pt idx="55">
                  <c:v>446.08459781341105</c:v>
                </c:pt>
                <c:pt idx="56">
                  <c:v>448.71720783911132</c:v>
                </c:pt>
                <c:pt idx="57">
                  <c:v>451.19787416767247</c:v>
                </c:pt>
                <c:pt idx="58">
                  <c:v>453.53431154740389</c:v>
                </c:pt>
                <c:pt idx="59">
                  <c:v>455.73393413297379</c:v>
                </c:pt>
                <c:pt idx="60">
                  <c:v>457.80385853342068</c:v>
                </c:pt>
                <c:pt idx="61">
                  <c:v>459.75090788628916</c:v>
                </c:pt>
                <c:pt idx="62">
                  <c:v>461.58161680793177</c:v>
                </c:pt>
                <c:pt idx="63">
                  <c:v>463.30223708515211</c:v>
                </c:pt>
                <c:pt idx="64">
                  <c:v>464.9187439871211</c:v>
                </c:pt>
                <c:pt idx="65">
                  <c:v>466.43684308902311</c:v>
                </c:pt>
                <c:pt idx="66">
                  <c:v>467.86197751029482</c:v>
                </c:pt>
                <c:pt idx="67">
                  <c:v>469.19933548069685</c:v>
                </c:pt>
                <c:pt idx="68">
                  <c:v>470.45385815691401</c:v>
                </c:pt>
                <c:pt idx="69">
                  <c:v>471.63024762097842</c:v>
                </c:pt>
                <c:pt idx="70">
                  <c:v>472.73297499963428</c:v>
                </c:pt>
                <c:pt idx="71">
                  <c:v>473.76628865087883</c:v>
                </c:pt>
                <c:pt idx="72">
                  <c:v>474.7342223703763</c:v>
                </c:pt>
                <c:pt idx="73">
                  <c:v>475.64060357630746</c:v>
                </c:pt>
                <c:pt idx="74">
                  <c:v>476.48906143653915</c:v>
                </c:pt>
                <c:pt idx="75">
                  <c:v>477.28303490681742</c:v>
                </c:pt>
                <c:pt idx="76">
                  <c:v>478.02578065304368</c:v>
                </c:pt>
                <c:pt idx="77">
                  <c:v>478.72038083463792</c:v>
                </c:pt>
                <c:pt idx="78">
                  <c:v>479.36975072953754</c:v>
                </c:pt>
                <c:pt idx="79">
                  <c:v>479.97664618458271</c:v>
                </c:pt>
                <c:pt idx="80">
                  <c:v>480.54367087791098</c:v>
                </c:pt>
                <c:pt idx="81">
                  <c:v>481.0732833825586</c:v>
                </c:pt>
                <c:pt idx="82">
                  <c:v>481.56780402277229</c:v>
                </c:pt>
                <c:pt idx="83">
                  <c:v>482.02942151658988</c:v>
                </c:pt>
                <c:pt idx="84">
                  <c:v>482.46019940007722</c:v>
                </c:pt>
                <c:pt idx="85">
                  <c:v>482.86208223022942</c:v>
                </c:pt>
                <c:pt idx="86">
                  <c:v>483.23690156497833</c:v>
                </c:pt>
                <c:pt idx="87">
                  <c:v>483.58638172000695</c:v>
                </c:pt>
                <c:pt idx="88">
                  <c:v>483.91214530317581</c:v>
                </c:pt>
                <c:pt idx="89">
                  <c:v>484.21571852832716</c:v>
                </c:pt>
                <c:pt idx="90">
                  <c:v>484.4985363110664</c:v>
                </c:pt>
                <c:pt idx="91">
                  <c:v>484.76194714983359</c:v>
                </c:pt>
                <c:pt idx="92">
                  <c:v>485.00721779618925</c:v>
                </c:pt>
                <c:pt idx="93">
                  <c:v>485.23553771875146</c:v>
                </c:pt>
                <c:pt idx="94">
                  <c:v>485.44802336565181</c:v>
                </c:pt>
                <c:pt idx="95">
                  <c:v>485.64572223072565</c:v>
                </c:pt>
                <c:pt idx="96">
                  <c:v>485.82961672893708</c:v>
                </c:pt>
                <c:pt idx="97">
                  <c:v>486.000627886757</c:v>
                </c:pt>
                <c:pt idx="98">
                  <c:v>486.15961885337845</c:v>
                </c:pt>
                <c:pt idx="99">
                  <c:v>486.30739823876741</c:v>
                </c:pt>
                <c:pt idx="100">
                  <c:v>486.44472328462172</c:v>
                </c:pt>
                <c:pt idx="101">
                  <c:v>486.57230287434248</c:v>
                </c:pt>
                <c:pt idx="102">
                  <c:v>486.69080038812251</c:v>
                </c:pt>
                <c:pt idx="103">
                  <c:v>486.80083640922794</c:v>
                </c:pt>
                <c:pt idx="104">
                  <c:v>486.90299128749308</c:v>
                </c:pt>
                <c:pt idx="105">
                  <c:v>486.99780756597102</c:v>
                </c:pt>
                <c:pt idx="106">
                  <c:v>487.08579227658703</c:v>
                </c:pt>
                <c:pt idx="107">
                  <c:v>487.16741911052861</c:v>
                </c:pt>
                <c:pt idx="108">
                  <c:v>487.24313046898067</c:v>
                </c:pt>
                <c:pt idx="109">
                  <c:v>487.31333939967652</c:v>
                </c:pt>
                <c:pt idx="110">
                  <c:v>487.37843142458922</c:v>
                </c:pt>
                <c:pt idx="111">
                  <c:v>487.43876626393507</c:v>
                </c:pt>
                <c:pt idx="112">
                  <c:v>487.49467946149974</c:v>
                </c:pt>
                <c:pt idx="113">
                  <c:v>487.54648391613716</c:v>
                </c:pt>
                <c:pt idx="114">
                  <c:v>487.59447132412214</c:v>
                </c:pt>
                <c:pt idx="115">
                  <c:v>487.63891353687239</c:v>
                </c:pt>
                <c:pt idx="116">
                  <c:v>487.68006383838542</c:v>
                </c:pt>
                <c:pt idx="117">
                  <c:v>487.71815814656975</c:v>
                </c:pt>
                <c:pt idx="118">
                  <c:v>487.7534161424806</c:v>
                </c:pt>
                <c:pt idx="119">
                  <c:v>487.78604233130682</c:v>
                </c:pt>
                <c:pt idx="120">
                  <c:v>487.81622703879253</c:v>
                </c:pt>
                <c:pt idx="121">
                  <c:v>487.84414734661641</c:v>
                </c:pt>
                <c:pt idx="122">
                  <c:v>487.86996797009562</c:v>
                </c:pt>
                <c:pt idx="123">
                  <c:v>487.89384208142752</c:v>
                </c:pt>
                <c:pt idx="124">
                  <c:v>487.91591208153437</c:v>
                </c:pt>
                <c:pt idx="125">
                  <c:v>487.93631032342961</c:v>
                </c:pt>
                <c:pt idx="126">
                  <c:v>487.95515978988453</c:v>
                </c:pt>
                <c:pt idx="127">
                  <c:v>487.97257472803869</c:v>
                </c:pt>
                <c:pt idx="128">
                  <c:v>487.98866124346392</c:v>
                </c:pt>
                <c:pt idx="129">
                  <c:v>488.00351785606637</c:v>
                </c:pt>
                <c:pt idx="130">
                  <c:v>488.01723602008826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9DA-44A1-91F7-A9CB0F211210}"/>
            </c:ext>
          </c:extLst>
        </c:ser>
        <c:ser>
          <c:idx val="2"/>
          <c:order val="2"/>
          <c:tx>
            <c:v>Typ 3 29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F12'!$A$121:$A$251</c:f>
              <c:numCache>
                <c:formatCode>General</c:formatCode>
                <c:ptCount val="131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30</c:v>
                </c:pt>
                <c:pt idx="7">
                  <c:v>35</c:v>
                </c:pt>
                <c:pt idx="8">
                  <c:v>40</c:v>
                </c:pt>
                <c:pt idx="9">
                  <c:v>45</c:v>
                </c:pt>
                <c:pt idx="10">
                  <c:v>50</c:v>
                </c:pt>
                <c:pt idx="11">
                  <c:v>100</c:v>
                </c:pt>
                <c:pt idx="12">
                  <c:v>150</c:v>
                </c:pt>
                <c:pt idx="13">
                  <c:v>200</c:v>
                </c:pt>
                <c:pt idx="14">
                  <c:v>250</c:v>
                </c:pt>
                <c:pt idx="15">
                  <c:v>300</c:v>
                </c:pt>
                <c:pt idx="16">
                  <c:v>350</c:v>
                </c:pt>
                <c:pt idx="17">
                  <c:v>400</c:v>
                </c:pt>
                <c:pt idx="18">
                  <c:v>450</c:v>
                </c:pt>
                <c:pt idx="19">
                  <c:v>500</c:v>
                </c:pt>
                <c:pt idx="20">
                  <c:v>550</c:v>
                </c:pt>
                <c:pt idx="21">
                  <c:v>600</c:v>
                </c:pt>
                <c:pt idx="22">
                  <c:v>650</c:v>
                </c:pt>
                <c:pt idx="23">
                  <c:v>700</c:v>
                </c:pt>
                <c:pt idx="24">
                  <c:v>750</c:v>
                </c:pt>
                <c:pt idx="25">
                  <c:v>800</c:v>
                </c:pt>
                <c:pt idx="26">
                  <c:v>850</c:v>
                </c:pt>
                <c:pt idx="27">
                  <c:v>900</c:v>
                </c:pt>
                <c:pt idx="28">
                  <c:v>950</c:v>
                </c:pt>
                <c:pt idx="29">
                  <c:v>1000</c:v>
                </c:pt>
                <c:pt idx="30">
                  <c:v>1050</c:v>
                </c:pt>
                <c:pt idx="31">
                  <c:v>1100</c:v>
                </c:pt>
                <c:pt idx="32">
                  <c:v>1150</c:v>
                </c:pt>
                <c:pt idx="33">
                  <c:v>1200</c:v>
                </c:pt>
                <c:pt idx="34">
                  <c:v>1250</c:v>
                </c:pt>
                <c:pt idx="35">
                  <c:v>1300</c:v>
                </c:pt>
                <c:pt idx="36">
                  <c:v>1350</c:v>
                </c:pt>
                <c:pt idx="37">
                  <c:v>1400</c:v>
                </c:pt>
                <c:pt idx="38">
                  <c:v>1450</c:v>
                </c:pt>
                <c:pt idx="39">
                  <c:v>1500</c:v>
                </c:pt>
                <c:pt idx="40">
                  <c:v>1550</c:v>
                </c:pt>
                <c:pt idx="41">
                  <c:v>1600</c:v>
                </c:pt>
                <c:pt idx="42">
                  <c:v>1650</c:v>
                </c:pt>
                <c:pt idx="43">
                  <c:v>1700</c:v>
                </c:pt>
                <c:pt idx="44">
                  <c:v>1750</c:v>
                </c:pt>
                <c:pt idx="45">
                  <c:v>1800</c:v>
                </c:pt>
                <c:pt idx="46">
                  <c:v>1850</c:v>
                </c:pt>
                <c:pt idx="47">
                  <c:v>1900</c:v>
                </c:pt>
                <c:pt idx="48">
                  <c:v>1950</c:v>
                </c:pt>
                <c:pt idx="49">
                  <c:v>2000</c:v>
                </c:pt>
                <c:pt idx="50">
                  <c:v>2050</c:v>
                </c:pt>
                <c:pt idx="51">
                  <c:v>2100</c:v>
                </c:pt>
                <c:pt idx="52">
                  <c:v>2150</c:v>
                </c:pt>
                <c:pt idx="53">
                  <c:v>2200</c:v>
                </c:pt>
                <c:pt idx="54">
                  <c:v>2250</c:v>
                </c:pt>
                <c:pt idx="55">
                  <c:v>2300</c:v>
                </c:pt>
                <c:pt idx="56">
                  <c:v>2350</c:v>
                </c:pt>
                <c:pt idx="57">
                  <c:v>2400</c:v>
                </c:pt>
                <c:pt idx="58">
                  <c:v>2450</c:v>
                </c:pt>
                <c:pt idx="59">
                  <c:v>2500</c:v>
                </c:pt>
                <c:pt idx="60">
                  <c:v>2550</c:v>
                </c:pt>
                <c:pt idx="61">
                  <c:v>2600</c:v>
                </c:pt>
                <c:pt idx="62">
                  <c:v>2650</c:v>
                </c:pt>
                <c:pt idx="63">
                  <c:v>2700</c:v>
                </c:pt>
                <c:pt idx="64">
                  <c:v>2750</c:v>
                </c:pt>
                <c:pt idx="65">
                  <c:v>2800</c:v>
                </c:pt>
                <c:pt idx="66">
                  <c:v>2850</c:v>
                </c:pt>
                <c:pt idx="67">
                  <c:v>2900</c:v>
                </c:pt>
                <c:pt idx="68">
                  <c:v>2950</c:v>
                </c:pt>
                <c:pt idx="69">
                  <c:v>3000</c:v>
                </c:pt>
                <c:pt idx="70">
                  <c:v>3050</c:v>
                </c:pt>
                <c:pt idx="71">
                  <c:v>3100</c:v>
                </c:pt>
                <c:pt idx="72">
                  <c:v>3150</c:v>
                </c:pt>
                <c:pt idx="73">
                  <c:v>3200</c:v>
                </c:pt>
                <c:pt idx="74">
                  <c:v>3250</c:v>
                </c:pt>
                <c:pt idx="75">
                  <c:v>3300</c:v>
                </c:pt>
                <c:pt idx="76">
                  <c:v>3350</c:v>
                </c:pt>
                <c:pt idx="77">
                  <c:v>3400</c:v>
                </c:pt>
                <c:pt idx="78">
                  <c:v>3450</c:v>
                </c:pt>
                <c:pt idx="79">
                  <c:v>3500</c:v>
                </c:pt>
                <c:pt idx="80">
                  <c:v>3550</c:v>
                </c:pt>
                <c:pt idx="81">
                  <c:v>3600</c:v>
                </c:pt>
                <c:pt idx="82">
                  <c:v>3650</c:v>
                </c:pt>
                <c:pt idx="83">
                  <c:v>3700</c:v>
                </c:pt>
                <c:pt idx="84">
                  <c:v>3750</c:v>
                </c:pt>
                <c:pt idx="85">
                  <c:v>3800</c:v>
                </c:pt>
                <c:pt idx="86">
                  <c:v>3850</c:v>
                </c:pt>
                <c:pt idx="87">
                  <c:v>3900</c:v>
                </c:pt>
                <c:pt idx="88">
                  <c:v>3950</c:v>
                </c:pt>
                <c:pt idx="89">
                  <c:v>4000</c:v>
                </c:pt>
                <c:pt idx="90">
                  <c:v>4050</c:v>
                </c:pt>
                <c:pt idx="91">
                  <c:v>4100</c:v>
                </c:pt>
                <c:pt idx="92">
                  <c:v>4150</c:v>
                </c:pt>
                <c:pt idx="93">
                  <c:v>4200</c:v>
                </c:pt>
                <c:pt idx="94">
                  <c:v>4250</c:v>
                </c:pt>
                <c:pt idx="95">
                  <c:v>4300</c:v>
                </c:pt>
                <c:pt idx="96">
                  <c:v>4350</c:v>
                </c:pt>
                <c:pt idx="97">
                  <c:v>4400</c:v>
                </c:pt>
                <c:pt idx="98">
                  <c:v>4450</c:v>
                </c:pt>
                <c:pt idx="99">
                  <c:v>4500</c:v>
                </c:pt>
                <c:pt idx="100">
                  <c:v>4550</c:v>
                </c:pt>
                <c:pt idx="101">
                  <c:v>4600</c:v>
                </c:pt>
                <c:pt idx="102">
                  <c:v>4650</c:v>
                </c:pt>
                <c:pt idx="103">
                  <c:v>4700</c:v>
                </c:pt>
                <c:pt idx="104">
                  <c:v>4750</c:v>
                </c:pt>
                <c:pt idx="105">
                  <c:v>4800</c:v>
                </c:pt>
                <c:pt idx="106">
                  <c:v>4850</c:v>
                </c:pt>
                <c:pt idx="107">
                  <c:v>4900</c:v>
                </c:pt>
                <c:pt idx="108">
                  <c:v>4950</c:v>
                </c:pt>
                <c:pt idx="109">
                  <c:v>5000</c:v>
                </c:pt>
                <c:pt idx="110">
                  <c:v>5050</c:v>
                </c:pt>
                <c:pt idx="111">
                  <c:v>5100</c:v>
                </c:pt>
                <c:pt idx="112">
                  <c:v>5150</c:v>
                </c:pt>
                <c:pt idx="113">
                  <c:v>5200</c:v>
                </c:pt>
                <c:pt idx="114">
                  <c:v>5250</c:v>
                </c:pt>
                <c:pt idx="115">
                  <c:v>5300</c:v>
                </c:pt>
                <c:pt idx="116">
                  <c:v>5350</c:v>
                </c:pt>
                <c:pt idx="117">
                  <c:v>5400</c:v>
                </c:pt>
                <c:pt idx="118">
                  <c:v>5450</c:v>
                </c:pt>
                <c:pt idx="119">
                  <c:v>5500</c:v>
                </c:pt>
                <c:pt idx="120">
                  <c:v>5550</c:v>
                </c:pt>
                <c:pt idx="121">
                  <c:v>5600</c:v>
                </c:pt>
                <c:pt idx="122">
                  <c:v>5650</c:v>
                </c:pt>
                <c:pt idx="123">
                  <c:v>5700</c:v>
                </c:pt>
                <c:pt idx="124">
                  <c:v>5750</c:v>
                </c:pt>
                <c:pt idx="125">
                  <c:v>5800</c:v>
                </c:pt>
                <c:pt idx="126">
                  <c:v>5850</c:v>
                </c:pt>
                <c:pt idx="127">
                  <c:v>5900</c:v>
                </c:pt>
                <c:pt idx="128">
                  <c:v>5950</c:v>
                </c:pt>
                <c:pt idx="129">
                  <c:v>6000</c:v>
                </c:pt>
                <c:pt idx="130">
                  <c:v>6050</c:v>
                </c:pt>
              </c:numCache>
            </c:numRef>
          </c:xVal>
          <c:yVal>
            <c:numRef>
              <c:f>'Typ3 Noctua F12'!$B$121:$B$251</c:f>
              <c:numCache>
                <c:formatCode>0</c:formatCode>
                <c:ptCount val="131"/>
                <c:pt idx="0">
                  <c:v>33.569989361512</c:v>
                </c:pt>
                <c:pt idx="1">
                  <c:v>33.921702069452124</c:v>
                </c:pt>
                <c:pt idx="2">
                  <c:v>34.43401005281504</c:v>
                </c:pt>
                <c:pt idx="3">
                  <c:v>35.031214880427228</c:v>
                </c:pt>
                <c:pt idx="4">
                  <c:v>35.690851731659791</c:v>
                </c:pt>
                <c:pt idx="5">
                  <c:v>36.400844409187016</c:v>
                </c:pt>
                <c:pt idx="6">
                  <c:v>37.153428420965497</c:v>
                </c:pt>
                <c:pt idx="7">
                  <c:v>37.943103487496785</c:v>
                </c:pt>
                <c:pt idx="8">
                  <c:v>38.765724916991246</c:v>
                </c:pt>
                <c:pt idx="9">
                  <c:v>39.618031965937064</c:v>
                </c:pt>
                <c:pt idx="10">
                  <c:v>40.497376271507733</c:v>
                </c:pt>
                <c:pt idx="11">
                  <c:v>50.413392279680977</c:v>
                </c:pt>
                <c:pt idx="12">
                  <c:v>61.716272453446095</c:v>
                </c:pt>
                <c:pt idx="13">
                  <c:v>73.887159854864876</c:v>
                </c:pt>
                <c:pt idx="14">
                  <c:v>86.628460686195353</c:v>
                </c:pt>
                <c:pt idx="15">
                  <c:v>99.738960021545495</c:v>
                </c:pt>
                <c:pt idx="16">
                  <c:v>113.07086344404911</c:v>
                </c:pt>
                <c:pt idx="17">
                  <c:v>126.510274271046</c:v>
                </c:pt>
                <c:pt idx="18">
                  <c:v>139.96677523663232</c:v>
                </c:pt>
                <c:pt idx="19">
                  <c:v>153.3672340958023</c:v>
                </c:pt>
                <c:pt idx="20">
                  <c:v>166.65181775027781</c:v>
                </c:pt>
                <c:pt idx="21">
                  <c:v>179.77126656722265</c:v>
                </c:pt>
                <c:pt idx="22">
                  <c:v>192.68493791177491</c:v>
                </c:pt>
                <c:pt idx="23">
                  <c:v>205.35934530141935</c:v>
                </c:pt>
                <c:pt idx="24">
                  <c:v>217.76703151866008</c:v>
                </c:pt>
                <c:pt idx="25">
                  <c:v>229.88567545131929</c:v>
                </c:pt>
                <c:pt idx="26">
                  <c:v>241.6973679612617</c:v>
                </c:pt>
                <c:pt idx="27">
                  <c:v>253.18801355331212</c:v>
                </c:pt>
                <c:pt idx="28">
                  <c:v>264.34682808281889</c:v>
                </c:pt>
                <c:pt idx="29">
                  <c:v>275.16591146203126</c:v>
                </c:pt>
                <c:pt idx="30">
                  <c:v>285.63988013439979</c:v>
                </c:pt>
                <c:pt idx="31">
                  <c:v>295.76554805145804</c:v>
                </c:pt>
                <c:pt idx="32">
                  <c:v>305.54164765424497</c:v>
                </c:pt>
                <c:pt idx="33">
                  <c:v>314.96858433090551</c:v>
                </c:pt>
                <c:pt idx="34">
                  <c:v>324.0482192494826</c:v>
                </c:pt>
                <c:pt idx="35">
                  <c:v>332.78367651645891</c:v>
                </c:pt>
                <c:pt idx="36">
                  <c:v>341.17917139823066</c:v>
                </c:pt>
                <c:pt idx="37">
                  <c:v>349.23985693955467</c:v>
                </c:pt>
                <c:pt idx="38">
                  <c:v>356.97168677205093</c:v>
                </c:pt>
                <c:pt idx="39">
                  <c:v>364.38129226342676</c:v>
                </c:pt>
                <c:pt idx="40">
                  <c:v>371.47587244007781</c:v>
                </c:pt>
                <c:pt idx="41">
                  <c:v>378.26309534073641</c:v>
                </c:pt>
                <c:pt idx="42">
                  <c:v>384.75100964048102</c:v>
                </c:pt>
                <c:pt idx="43">
                  <c:v>390.94796553264962</c:v>
                </c:pt>
                <c:pt idx="44">
                  <c:v>396.86254397851133</c:v>
                </c:pt>
                <c:pt idx="45">
                  <c:v>402.50349353651558</c:v>
                </c:pt>
                <c:pt idx="46">
                  <c:v>407.87967406880989</c:v>
                </c:pt>
                <c:pt idx="47">
                  <c:v>413.000006695737</c:v>
                </c:pt>
                <c:pt idx="48">
                  <c:v>417.87342943170404</c:v>
                </c:pt>
                <c:pt idx="49">
                  <c:v>422.50885799009598</c:v>
                </c:pt>
                <c:pt idx="50">
                  <c:v>426.91515129228355</c:v>
                </c:pt>
                <c:pt idx="51">
                  <c:v>431.10108125748923</c:v>
                </c:pt>
                <c:pt idx="52">
                  <c:v>435.07530648722775</c:v>
                </c:pt>
                <c:pt idx="53">
                  <c:v>438.84634949100558</c:v>
                </c:pt>
                <c:pt idx="54">
                  <c:v>442.42257712956439</c:v>
                </c:pt>
                <c:pt idx="55">
                  <c:v>445.81218397863779</c:v>
                </c:pt>
                <c:pt idx="56">
                  <c:v>449.02317834041497</c:v>
                </c:pt>
                <c:pt idx="57">
                  <c:v>452.06337065192838</c:v>
                </c:pt>
                <c:pt idx="58">
                  <c:v>454.94036405972929</c:v>
                </c:pt>
                <c:pt idx="59">
                  <c:v>457.66154694868146</c:v>
                </c:pt>
                <c:pt idx="60">
                  <c:v>460.23408722966792</c:v>
                </c:pt>
                <c:pt idx="61">
                  <c:v>462.66492820665098</c:v>
                </c:pt>
                <c:pt idx="62">
                  <c:v>464.96078585796016</c:v>
                </c:pt>
                <c:pt idx="63">
                  <c:v>467.12814738002925</c:v>
                </c:pt>
                <c:pt idx="64">
                  <c:v>469.17327085416565</c:v>
                </c:pt>
                <c:pt idx="65">
                  <c:v>471.10218590837985</c:v>
                </c:pt>
                <c:pt idx="66">
                  <c:v>472.92069525692904</c:v>
                </c:pt>
                <c:pt idx="67">
                  <c:v>474.63437701007427</c:v>
                </c:pt>
                <c:pt idx="68">
                  <c:v>476.24858765569633</c:v>
                </c:pt>
                <c:pt idx="69">
                  <c:v>477.76846562289973</c:v>
                </c:pt>
                <c:pt idx="70">
                  <c:v>479.19893534560913</c:v>
                </c:pt>
                <c:pt idx="71">
                  <c:v>480.54471175146489</c:v>
                </c:pt>
                <c:pt idx="72">
                  <c:v>481.81030510810649</c:v>
                </c:pt>
                <c:pt idx="73">
                  <c:v>483.00002616520726</c:v>
                </c:pt>
                <c:pt idx="74">
                  <c:v>484.11799153644557</c:v>
                </c:pt>
                <c:pt idx="75">
                  <c:v>485.1681292709888</c:v>
                </c:pt>
                <c:pt idx="76">
                  <c:v>486.15418456903882</c:v>
                </c:pt>
                <c:pt idx="77">
                  <c:v>487.07972560060892</c:v>
                </c:pt>
                <c:pt idx="78">
                  <c:v>487.94814939093681</c:v>
                </c:pt>
                <c:pt idx="79">
                  <c:v>488.7626877398755</c:v>
                </c:pt>
                <c:pt idx="80">
                  <c:v>489.52641314620394</c:v>
                </c:pt>
                <c:pt idx="81">
                  <c:v>490.24224471113024</c:v>
                </c:pt>
                <c:pt idx="82">
                  <c:v>490.91295399830869</c:v>
                </c:pt>
                <c:pt idx="83">
                  <c:v>491.5411708304959</c:v>
                </c:pt>
                <c:pt idx="84">
                  <c:v>492.12938900553422</c:v>
                </c:pt>
                <c:pt idx="85">
                  <c:v>492.67997191669798</c:v>
                </c:pt>
                <c:pt idx="86">
                  <c:v>493.19515806457895</c:v>
                </c:pt>
                <c:pt idx="87">
                  <c:v>493.6770664496384</c:v>
                </c:pt>
                <c:pt idx="88">
                  <c:v>494.12770183632625</c:v>
                </c:pt>
                <c:pt idx="89">
                  <c:v>494.54895988127765</c:v>
                </c:pt>
                <c:pt idx="90">
                  <c:v>494.94263211955291</c:v>
                </c:pt>
                <c:pt idx="91">
                  <c:v>495.31041080420192</c:v>
                </c:pt>
                <c:pt idx="92">
                  <c:v>495.65389359561732</c:v>
                </c:pt>
                <c:pt idx="93">
                  <c:v>495.97458809820199</c:v>
                </c:pt>
                <c:pt idx="94">
                  <c:v>496.27391624282831</c:v>
                </c:pt>
                <c:pt idx="95">
                  <c:v>496.55321851441107</c:v>
                </c:pt>
                <c:pt idx="96">
                  <c:v>496.81375802466926</c:v>
                </c:pt>
                <c:pt idx="97">
                  <c:v>497.05672443081363</c:v>
                </c:pt>
                <c:pt idx="98">
                  <c:v>497.28323770148313</c:v>
                </c:pt>
                <c:pt idx="99">
                  <c:v>497.49435173175988</c:v>
                </c:pt>
                <c:pt idx="100">
                  <c:v>497.69105780953737</c:v>
                </c:pt>
                <c:pt idx="101">
                  <c:v>497.8742879358951</c:v>
                </c:pt>
                <c:pt idx="102">
                  <c:v>498.04491800245791</c:v>
                </c:pt>
                <c:pt idx="103">
                  <c:v>498.20377082899313</c:v>
                </c:pt>
                <c:pt idx="104">
                  <c:v>498.35161906472234</c:v>
                </c:pt>
                <c:pt idx="105">
                  <c:v>498.48918795701303</c:v>
                </c:pt>
                <c:pt idx="106">
                  <c:v>498.61715799125966</c:v>
                </c:pt>
                <c:pt idx="107">
                  <c:v>498.7361674058784</c:v>
                </c:pt>
                <c:pt idx="108">
                  <c:v>498.84681458642103</c:v>
                </c:pt>
                <c:pt idx="109">
                  <c:v>498.94966034286762</c:v>
                </c:pt>
                <c:pt idx="110">
                  <c:v>499.04523007418953</c:v>
                </c:pt>
                <c:pt idx="111">
                  <c:v>499.13401582428168</c:v>
                </c:pt>
                <c:pt idx="112">
                  <c:v>499.21647823335098</c:v>
                </c:pt>
                <c:pt idx="113">
                  <c:v>499.29304838882359</c:v>
                </c:pt>
                <c:pt idx="114">
                  <c:v>499.36412957978689</c:v>
                </c:pt>
                <c:pt idx="115">
                  <c:v>499.43009895893016</c:v>
                </c:pt>
                <c:pt idx="116">
                  <c:v>499.4913091158798</c:v>
                </c:pt>
                <c:pt idx="117">
                  <c:v>499.54808956574874</c:v>
                </c:pt>
                <c:pt idx="118">
                  <c:v>499.60074815663677</c:v>
                </c:pt>
                <c:pt idx="119">
                  <c:v>499.64957239972739</c:v>
                </c:pt>
                <c:pt idx="120">
                  <c:v>499.69483072552964</c:v>
                </c:pt>
                <c:pt idx="121">
                  <c:v>499.73677366971515</c:v>
                </c:pt>
                <c:pt idx="122">
                  <c:v>499.77563499189364</c:v>
                </c:pt>
                <c:pt idx="123">
                  <c:v>499.81163273056654</c:v>
                </c:pt>
                <c:pt idx="124">
                  <c:v>499.84497019738831</c:v>
                </c:pt>
                <c:pt idx="125">
                  <c:v>499.87583691375579</c:v>
                </c:pt>
                <c:pt idx="126">
                  <c:v>499.90440949263774</c:v>
                </c:pt>
                <c:pt idx="127">
                  <c:v>499.93085246844504</c:v>
                </c:pt>
                <c:pt idx="128">
                  <c:v>499.9553190776349</c:v>
                </c:pt>
                <c:pt idx="129">
                  <c:v>499.97795199263282</c:v>
                </c:pt>
                <c:pt idx="130">
                  <c:v>499.99888401155158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9DA-44A1-91F7-A9CB0F21121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4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Leistung </a:t>
            </a:r>
            <a:r>
              <a:rPr lang="de-DE" baseline="0"/>
              <a:t>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Typ 1 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Noctua F12'!$E$126:$E$251</c:f>
              <c:numCache>
                <c:formatCode>0</c:formatCode>
                <c:ptCount val="126"/>
                <c:pt idx="0">
                  <c:v>48.501446447229</c:v>
                </c:pt>
                <c:pt idx="1">
                  <c:v>48.642803928738317</c:v>
                </c:pt>
                <c:pt idx="2">
                  <c:v>48.905611683320444</c:v>
                </c:pt>
                <c:pt idx="3">
                  <c:v>49.248542180794288</c:v>
                </c:pt>
                <c:pt idx="4">
                  <c:v>49.656570323125152</c:v>
                </c:pt>
                <c:pt idx="5">
                  <c:v>50.120914210080855</c:v>
                </c:pt>
                <c:pt idx="6">
                  <c:v>57.017114999534101</c:v>
                </c:pt>
                <c:pt idx="7">
                  <c:v>66.826052335243048</c:v>
                </c:pt>
                <c:pt idx="8">
                  <c:v>78.719128782200642</c:v>
                </c:pt>
                <c:pt idx="9">
                  <c:v>92.22881599275911</c:v>
                </c:pt>
                <c:pt idx="10">
                  <c:v>107.02367201836114</c:v>
                </c:pt>
                <c:pt idx="11">
                  <c:v>122.84397908438189</c:v>
                </c:pt>
                <c:pt idx="12">
                  <c:v>139.47495710495093</c:v>
                </c:pt>
                <c:pt idx="13">
                  <c:v>156.73331757281926</c:v>
                </c:pt>
                <c:pt idx="14">
                  <c:v>174.45965590226609</c:v>
                </c:pt>
                <c:pt idx="15">
                  <c:v>192.51375607505395</c:v>
                </c:pt>
                <c:pt idx="16">
                  <c:v>210.77148487256829</c:v>
                </c:pt>
                <c:pt idx="17">
                  <c:v>229.12261261452329</c:v>
                </c:pt>
                <c:pt idx="18">
                  <c:v>247.46920158835809</c:v>
                </c:pt>
                <c:pt idx="19">
                  <c:v>265.72435635873006</c:v>
                </c:pt>
                <c:pt idx="20">
                  <c:v>283.81121247133382</c:v>
                </c:pt>
                <c:pt idx="21">
                  <c:v>301.66208682808639</c:v>
                </c:pt>
                <c:pt idx="22">
                  <c:v>319.21774077076401</c:v>
                </c:pt>
                <c:pt idx="23">
                  <c:v>336.42672399468699</c:v>
                </c:pt>
                <c:pt idx="24">
                  <c:v>353.24477824231354</c:v>
                </c:pt>
                <c:pt idx="25">
                  <c:v>369.63428675365168</c:v>
                </c:pt>
                <c:pt idx="26">
                  <c:v>385.56376009527236</c:v>
                </c:pt>
                <c:pt idx="27">
                  <c:v>401.00735210129113</c:v>
                </c:pt>
                <c:pt idx="28">
                  <c:v>415.94440176156013</c:v>
                </c:pt>
                <c:pt idx="29">
                  <c:v>430.35899831640108</c:v>
                </c:pt>
                <c:pt idx="30">
                  <c:v>444.23956777887025</c:v>
                </c:pt>
                <c:pt idx="31">
                  <c:v>457.57847974787438</c:v>
                </c:pt>
                <c:pt idx="32">
                  <c:v>470.3716737951566</c:v>
                </c:pt>
                <c:pt idx="33">
                  <c:v>482.61830497288605</c:v>
                </c:pt>
                <c:pt idx="34">
                  <c:v>494.3204081429443</c:v>
                </c:pt>
                <c:pt idx="35">
                  <c:v>505.48258090697311</c:v>
                </c:pt>
                <c:pt idx="36">
                  <c:v>516.11168494153526</c:v>
                </c:pt>
                <c:pt idx="37">
                  <c:v>526.21656553243531</c:v>
                </c:pt>
                <c:pt idx="38">
                  <c:v>535.80778906877742</c:v>
                </c:pt>
                <c:pt idx="39">
                  <c:v>544.89739820979446</c:v>
                </c:pt>
                <c:pt idx="40">
                  <c:v>553.49868438248893</c:v>
                </c:pt>
                <c:pt idx="41">
                  <c:v>561.62597721047962</c:v>
                </c:pt>
                <c:pt idx="42">
                  <c:v>569.29445041760675</c:v>
                </c:pt>
                <c:pt idx="43">
                  <c:v>576.51994369623515</c:v>
                </c:pt>
                <c:pt idx="44">
                  <c:v>583.31879998150578</c:v>
                </c:pt>
                <c:pt idx="45">
                  <c:v>589.70771753004692</c:v>
                </c:pt>
                <c:pt idx="46">
                  <c:v>595.7036161655468</c:v>
                </c:pt>
                <c:pt idx="47">
                  <c:v>601.32351702436665</c:v>
                </c:pt>
                <c:pt idx="48">
                  <c:v>606.58443511209578</c:v>
                </c:pt>
                <c:pt idx="49">
                  <c:v>611.50328396644181</c:v>
                </c:pt>
                <c:pt idx="50">
                  <c:v>616.09679171282278</c:v>
                </c:pt>
                <c:pt idx="51">
                  <c:v>620.38142779608313</c:v>
                </c:pt>
                <c:pt idx="52">
                  <c:v>624.37333967441612</c:v>
                </c:pt>
                <c:pt idx="53">
                  <c:v>628.08829876932714</c:v>
                </c:pt>
                <c:pt idx="54">
                  <c:v>631.54165497779491</c:v>
                </c:pt>
                <c:pt idx="55">
                  <c:v>634.74829906909974</c:v>
                </c:pt>
                <c:pt idx="56">
                  <c:v>637.72263230858653</c:v>
                </c:pt>
                <c:pt idx="57">
                  <c:v>640.47854267334492</c:v>
                </c:pt>
                <c:pt idx="58">
                  <c:v>643.02938704996734</c:v>
                </c:pt>
                <c:pt idx="59">
                  <c:v>645.38797883162806</c:v>
                </c:pt>
                <c:pt idx="60">
                  <c:v>647.56658036035378</c:v>
                </c:pt>
                <c:pt idx="61">
                  <c:v>649.57689969003866</c:v>
                </c:pt>
                <c:pt idx="62">
                  <c:v>651.43009117614679</c:v>
                </c:pt>
                <c:pt idx="63">
                  <c:v>653.13675942880241</c:v>
                </c:pt>
                <c:pt idx="64">
                  <c:v>654.70696619676005</c:v>
                </c:pt>
                <c:pt idx="65">
                  <c:v>656.15023978032298</c:v>
                </c:pt>
                <c:pt idx="66">
                  <c:v>657.4755866013769</c:v>
                </c:pt>
                <c:pt idx="67">
                  <c:v>658.69150458815068</c:v>
                </c:pt>
                <c:pt idx="68">
                  <c:v>659.80599806089151</c:v>
                </c:pt>
                <c:pt idx="69">
                  <c:v>660.82659383223938</c:v>
                </c:pt>
                <c:pt idx="70">
                  <c:v>661.76035826256793</c:v>
                </c:pt>
                <c:pt idx="71">
                  <c:v>662.61391503582945</c:v>
                </c:pt>
                <c:pt idx="72">
                  <c:v>663.39346344544595</c:v>
                </c:pt>
                <c:pt idx="73">
                  <c:v>664.10479700246174</c:v>
                </c:pt>
                <c:pt idx="74">
                  <c:v>664.75332219949098</c:v>
                </c:pt>
                <c:pt idx="75">
                  <c:v>665.34407728394956</c:v>
                </c:pt>
                <c:pt idx="76">
                  <c:v>665.88175091263804</c:v>
                </c:pt>
                <c:pt idx="77">
                  <c:v>666.3707005769752</c:v>
                </c:pt>
                <c:pt idx="78">
                  <c:v>666.81497070408022</c:v>
                </c:pt>
                <c:pt idx="79">
                  <c:v>667.21831035350317</c:v>
                </c:pt>
                <c:pt idx="80">
                  <c:v>667.58419044275945</c:v>
                </c:pt>
                <c:pt idx="81">
                  <c:v>667.91582044696236</c:v>
                </c:pt>
                <c:pt idx="82">
                  <c:v>668.21616452884655</c:v>
                </c:pt>
                <c:pt idx="83">
                  <c:v>668.4879570653693</c:v>
                </c:pt>
                <c:pt idx="84">
                  <c:v>668.73371754594075</c:v>
                </c:pt>
                <c:pt idx="85">
                  <c:v>668.95576482521631</c:v>
                </c:pt>
                <c:pt idx="86">
                  <c:v>669.15623072036681</c:v>
                </c:pt>
                <c:pt idx="87">
                  <c:v>669.33707294885778</c:v>
                </c:pt>
                <c:pt idx="88">
                  <c:v>669.50008740810904</c:v>
                </c:pt>
                <c:pt idx="89">
                  <c:v>669.6469198030162</c:v>
                </c:pt>
                <c:pt idx="90">
                  <c:v>669.77907663124608</c:v>
                </c:pt>
                <c:pt idx="91">
                  <c:v>669.89793553955519</c:v>
                </c:pt>
                <c:pt idx="92">
                  <c:v>670.00475506714542</c:v>
                </c:pt>
                <c:pt idx="93">
                  <c:v>670.10068379433915</c:v>
                </c:pt>
                <c:pt idx="94">
                  <c:v>670.18676891667121</c:v>
                </c:pt>
                <c:pt idx="95">
                  <c:v>670.26396426589895</c:v>
                </c:pt>
                <c:pt idx="96">
                  <c:v>670.33313780047808</c:v>
                </c:pt>
                <c:pt idx="97">
                  <c:v>670.39507858877221</c:v>
                </c:pt>
                <c:pt idx="98">
                  <c:v>670.45050330870788</c:v>
                </c:pt>
                <c:pt idx="99">
                  <c:v>670.50006228777886</c:v>
                </c:pt>
                <c:pt idx="100">
                  <c:v>670.54434510728356</c:v>
                </c:pt>
                <c:pt idx="101">
                  <c:v>670.5838857944791</c:v>
                </c:pt>
                <c:pt idx="102">
                  <c:v>670.61916762597377</c:v>
                </c:pt>
                <c:pt idx="103">
                  <c:v>670.65062756519148</c:v>
                </c:pt>
                <c:pt idx="104">
                  <c:v>670.67866035614452</c:v>
                </c:pt>
                <c:pt idx="105">
                  <c:v>670.70362229506452</c:v>
                </c:pt>
                <c:pt idx="106">
                  <c:v>670.72583470068889</c:v>
                </c:pt>
                <c:pt idx="107">
                  <c:v>670.74558710318831</c:v>
                </c:pt>
                <c:pt idx="108">
                  <c:v>670.76314017087975</c:v>
                </c:pt>
                <c:pt idx="109">
                  <c:v>670.77872839299209</c:v>
                </c:pt>
                <c:pt idx="110">
                  <c:v>670.79256253586618</c:v>
                </c:pt>
                <c:pt idx="111">
                  <c:v>670.80483188907738</c:v>
                </c:pt>
                <c:pt idx="112">
                  <c:v>670.81570631707825</c:v>
                </c:pt>
                <c:pt idx="113">
                  <c:v>670.8253381310775</c:v>
                </c:pt>
                <c:pt idx="114">
                  <c:v>670.83386379500837</c:v>
                </c:pt>
                <c:pt idx="115">
                  <c:v>670.84140547859033</c:v>
                </c:pt>
                <c:pt idx="116">
                  <c:v>670.84807246967432</c:v>
                </c:pt>
                <c:pt idx="117">
                  <c:v>670.85396245726088</c:v>
                </c:pt>
                <c:pt idx="118">
                  <c:v>670.85916269582503</c:v>
                </c:pt>
                <c:pt idx="119">
                  <c:v>670.8637510608462</c:v>
                </c:pt>
                <c:pt idx="120">
                  <c:v>670.86779700474426</c:v>
                </c:pt>
                <c:pt idx="121">
                  <c:v>670.87136242176018</c:v>
                </c:pt>
                <c:pt idx="122">
                  <c:v>670.87450242968919</c:v>
                </c:pt>
                <c:pt idx="123">
                  <c:v>670.87726607577656</c:v>
                </c:pt>
                <c:pt idx="124">
                  <c:v>670.87969697352855</c:v>
                </c:pt>
                <c:pt idx="125">
                  <c:v>670.8818338766589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2863-4B1F-B8D9-73DD58E83F6C}"/>
            </c:ext>
          </c:extLst>
        </c:ser>
        <c:ser>
          <c:idx val="1"/>
          <c:order val="1"/>
          <c:tx>
            <c:v>Typ 2 50,8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Noctua F12'!$E$126:$E$251</c:f>
              <c:numCache>
                <c:formatCode>0</c:formatCode>
                <c:ptCount val="126"/>
                <c:pt idx="0">
                  <c:v>49.246575782105992</c:v>
                </c:pt>
                <c:pt idx="1">
                  <c:v>49.59366840624989</c:v>
                </c:pt>
                <c:pt idx="2">
                  <c:v>50.111967530947936</c:v>
                </c:pt>
                <c:pt idx="3">
                  <c:v>50.722957574828342</c:v>
                </c:pt>
                <c:pt idx="4">
                  <c:v>51.402873069084876</c:v>
                </c:pt>
                <c:pt idx="5">
                  <c:v>52.138846627399175</c:v>
                </c:pt>
                <c:pt idx="6">
                  <c:v>61.467003197336567</c:v>
                </c:pt>
                <c:pt idx="7">
                  <c:v>72.986950767183316</c:v>
                </c:pt>
                <c:pt idx="8">
                  <c:v>85.846507473698466</c:v>
                </c:pt>
                <c:pt idx="9">
                  <c:v>99.628144541120264</c:v>
                </c:pt>
                <c:pt idx="10">
                  <c:v>114.06589602407496</c:v>
                </c:pt>
                <c:pt idx="11">
                  <c:v>128.96946626395822</c:v>
                </c:pt>
                <c:pt idx="12">
                  <c:v>144.19355021424883</c:v>
                </c:pt>
                <c:pt idx="13">
                  <c:v>159.62263570215941</c:v>
                </c:pt>
                <c:pt idx="14">
                  <c:v>175.16244645845524</c:v>
                </c:pt>
                <c:pt idx="15">
                  <c:v>190.73466998352376</c:v>
                </c:pt>
                <c:pt idx="16">
                  <c:v>206.27348154076162</c:v>
                </c:pt>
                <c:pt idx="17">
                  <c:v>221.72312689828016</c:v>
                </c:pt>
                <c:pt idx="18">
                  <c:v>237.03616702932578</c:v>
                </c:pt>
                <c:pt idx="19">
                  <c:v>252.17215694048258</c:v>
                </c:pt>
                <c:pt idx="20">
                  <c:v>267.0966207754384</c:v>
                </c:pt>
                <c:pt idx="21">
                  <c:v>281.78023609451986</c:v>
                </c:pt>
                <c:pt idx="22">
                  <c:v>296.19817025236193</c:v>
                </c:pt>
                <c:pt idx="23">
                  <c:v>310.329530282093</c:v>
                </c:pt>
                <c:pt idx="24">
                  <c:v>324.15689947414364</c:v>
                </c:pt>
                <c:pt idx="25">
                  <c:v>337.66594157003016</c:v>
                </c:pt>
                <c:pt idx="26">
                  <c:v>350.84505870029528</c:v>
                </c:pt>
                <c:pt idx="27">
                  <c:v>363.68509278585503</c:v>
                </c:pt>
                <c:pt idx="28">
                  <c:v>376.17906264727333</c:v>
                </c:pt>
                <c:pt idx="29">
                  <c:v>388.32193087547751</c:v>
                </c:pt>
                <c:pt idx="30">
                  <c:v>400.11039583481022</c:v>
                </c:pt>
                <c:pt idx="31">
                  <c:v>411.54270514325088</c:v>
                </c:pt>
                <c:pt idx="32">
                  <c:v>422.61848770459301</c:v>
                </c:pt>
                <c:pt idx="33">
                  <c:v>433.33860192149024</c:v>
                </c:pt>
                <c:pt idx="34">
                  <c:v>443.70499814395623</c:v>
                </c:pt>
                <c:pt idx="35">
                  <c:v>453.72059373855836</c:v>
                </c:pt>
                <c:pt idx="36">
                  <c:v>463.3891594231099</c:v>
                </c:pt>
                <c:pt idx="37">
                  <c:v>472.71521571752817</c:v>
                </c:pt>
                <c:pt idx="38">
                  <c:v>481.70393852635402</c:v>
                </c:pt>
                <c:pt idx="39">
                  <c:v>490.3610730016735</c:v>
                </c:pt>
                <c:pt idx="40">
                  <c:v>498.69285494389896</c:v>
                </c:pt>
                <c:pt idx="41">
                  <c:v>506.70593908735543</c:v>
                </c:pt>
                <c:pt idx="42">
                  <c:v>514.40733369196482</c:v>
                </c:pt>
                <c:pt idx="43">
                  <c:v>521.80434092459984</c:v>
                </c:pt>
                <c:pt idx="44">
                  <c:v>528.90450256634301</c:v>
                </c:pt>
                <c:pt idx="45">
                  <c:v>535.71555062675475</c:v>
                </c:pt>
                <c:pt idx="46">
                  <c:v>542.24536248485651</c:v>
                </c:pt>
                <c:pt idx="47">
                  <c:v>548.50192020994689</c:v>
                </c:pt>
                <c:pt idx="48">
                  <c:v>554.49327374460609</c:v>
                </c:pt>
                <c:pt idx="49">
                  <c:v>560.22750765793944</c:v>
                </c:pt>
                <c:pt idx="50">
                  <c:v>565.71271119991525</c:v>
                </c:pt>
                <c:pt idx="51">
                  <c:v>570.95695140801354</c:v>
                </c:pt>
                <c:pt idx="52">
                  <c:v>575.96824903568825</c:v>
                </c:pt>
                <c:pt idx="53">
                  <c:v>580.75455708869174</c:v>
                </c:pt>
                <c:pt idx="54">
                  <c:v>585.32374177035013</c:v>
                </c:pt>
                <c:pt idx="55">
                  <c:v>589.6835656506147</c:v>
                </c:pt>
                <c:pt idx="56">
                  <c:v>593.84167288633091</c:v>
                </c:pt>
                <c:pt idx="57">
                  <c:v>597.80557633180513</c:v>
                </c:pt>
                <c:pt idx="58">
                  <c:v>601.58264638950038</c:v>
                </c:pt>
                <c:pt idx="59">
                  <c:v>605.18010146068571</c:v>
                </c:pt>
                <c:pt idx="60">
                  <c:v>608.60499986516118</c:v>
                </c:pt>
                <c:pt idx="61">
                  <c:v>611.86423310785892</c:v>
                </c:pt>
                <c:pt idx="62">
                  <c:v>614.96452037822849</c:v>
                </c:pt>
                <c:pt idx="63">
                  <c:v>617.91240417592007</c:v>
                </c:pt>
                <c:pt idx="64">
                  <c:v>620.71424696340296</c:v>
                </c:pt>
                <c:pt idx="65">
                  <c:v>623.37622875285263</c:v>
                </c:pt>
                <c:pt idx="66">
                  <c:v>625.90434554093156</c:v>
                </c:pt>
                <c:pt idx="67">
                  <c:v>628.30440851100991</c:v>
                </c:pt>
                <c:pt idx="68">
                  <c:v>630.58204392794016</c:v>
                </c:pt>
                <c:pt idx="69">
                  <c:v>632.74269365574037</c:v>
                </c:pt>
                <c:pt idx="70">
                  <c:v>634.79161623348909</c:v>
                </c:pt>
                <c:pt idx="71">
                  <c:v>636.73388844936733</c:v>
                </c:pt>
                <c:pt idx="72">
                  <c:v>638.5744073571733</c:v>
                </c:pt>
                <c:pt idx="73">
                  <c:v>640.3178926837486</c:v>
                </c:pt>
                <c:pt idx="74">
                  <c:v>641.96888957962619</c:v>
                </c:pt>
                <c:pt idx="75">
                  <c:v>643.53177166886735</c:v>
                </c:pt>
                <c:pt idx="76">
                  <c:v>645.01074435746557</c:v>
                </c:pt>
                <c:pt idx="77">
                  <c:v>646.40984836293114</c:v>
                </c:pt>
                <c:pt idx="78">
                  <c:v>647.73296343067568</c:v>
                </c:pt>
                <c:pt idx="79">
                  <c:v>648.98381220566603</c:v>
                </c:pt>
                <c:pt idx="80">
                  <c:v>650.16596423046531</c:v>
                </c:pt>
                <c:pt idx="81">
                  <c:v>651.28284004327088</c:v>
                </c:pt>
                <c:pt idx="82">
                  <c:v>652.33771535189169</c:v>
                </c:pt>
                <c:pt idx="83">
                  <c:v>653.33372526178096</c:v>
                </c:pt>
                <c:pt idx="84">
                  <c:v>654.27386853827716</c:v>
                </c:pt>
                <c:pt idx="85">
                  <c:v>655.16101188510413</c:v>
                </c:pt>
                <c:pt idx="86">
                  <c:v>655.99789422294737</c:v>
                </c:pt>
                <c:pt idx="87">
                  <c:v>656.78713095357273</c:v>
                </c:pt>
                <c:pt idx="88">
                  <c:v>657.5312181964814</c:v>
                </c:pt>
                <c:pt idx="89">
                  <c:v>658.23253698651934</c:v>
                </c:pt>
                <c:pt idx="90">
                  <c:v>658.89335742217213</c:v>
                </c:pt>
                <c:pt idx="91">
                  <c:v>659.51584275549988</c:v>
                </c:pt>
                <c:pt idx="92">
                  <c:v>660.1020534157941</c:v>
                </c:pt>
                <c:pt idx="93">
                  <c:v>660.65395096007694</c:v>
                </c:pt>
                <c:pt idx="94">
                  <c:v>661.17340194452368</c:v>
                </c:pt>
                <c:pt idx="95">
                  <c:v>661.66218171177275</c:v>
                </c:pt>
                <c:pt idx="96">
                  <c:v>662.12197808989595</c:v>
                </c:pt>
                <c:pt idx="97">
                  <c:v>662.55439499954286</c:v>
                </c:pt>
                <c:pt idx="98">
                  <c:v>662.960955966455</c:v>
                </c:pt>
                <c:pt idx="99">
                  <c:v>663.34310753716181</c:v>
                </c:pt>
                <c:pt idx="100">
                  <c:v>663.70222259623313</c:v>
                </c:pt>
                <c:pt idx="101">
                  <c:v>664.03960358397774</c:v>
                </c:pt>
                <c:pt idx="102">
                  <c:v>664.35648561393464</c:v>
                </c:pt>
                <c:pt idx="103">
                  <c:v>664.65403948992753</c:v>
                </c:pt>
                <c:pt idx="104">
                  <c:v>664.93337462282079</c:v>
                </c:pt>
                <c:pt idx="105">
                  <c:v>665.19554184745732</c:v>
                </c:pt>
                <c:pt idx="106">
                  <c:v>665.4415361405546</c:v>
                </c:pt>
                <c:pt idx="107">
                  <c:v>665.67229924060155</c:v>
                </c:pt>
                <c:pt idx="108">
                  <c:v>665.88872217103415</c:v>
                </c:pt>
                <c:pt idx="109">
                  <c:v>666.09164766817184</c:v>
                </c:pt>
                <c:pt idx="110">
                  <c:v>666.28187251557756</c:v>
                </c:pt>
                <c:pt idx="111">
                  <c:v>666.46014978665573</c:v>
                </c:pt>
                <c:pt idx="112">
                  <c:v>666.62719099743845</c:v>
                </c:pt>
                <c:pt idx="113">
                  <c:v>666.78366817161532</c:v>
                </c:pt>
                <c:pt idx="114">
                  <c:v>666.9302158199614</c:v>
                </c:pt>
                <c:pt idx="115">
                  <c:v>667.06743283638605</c:v>
                </c:pt>
                <c:pt idx="116">
                  <c:v>667.19588431288867</c:v>
                </c:pt>
                <c:pt idx="117">
                  <c:v>667.31610327575004</c:v>
                </c:pt>
                <c:pt idx="118">
                  <c:v>667.42859234531909</c:v>
                </c:pt>
                <c:pt idx="119">
                  <c:v>667.53382532177682</c:v>
                </c:pt>
                <c:pt idx="120">
                  <c:v>667.63224869926535</c:v>
                </c:pt>
                <c:pt idx="121">
                  <c:v>667.72428311077101</c:v>
                </c:pt>
                <c:pt idx="122">
                  <c:v>667.81032470614218</c:v>
                </c:pt>
                <c:pt idx="123">
                  <c:v>667.89074646560471</c:v>
                </c:pt>
                <c:pt idx="124">
                  <c:v>667.96589945111316</c:v>
                </c:pt>
                <c:pt idx="125">
                  <c:v>668.03611399785132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2863-4B1F-B8D9-73DD58E83F6C}"/>
            </c:ext>
          </c:extLst>
        </c:ser>
        <c:ser>
          <c:idx val="2"/>
          <c:order val="2"/>
          <c:tx>
            <c:v>Typ 3 50,8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Noctua F12'!$E$126:$E$251</c:f>
              <c:numCache>
                <c:formatCode>0</c:formatCode>
                <c:ptCount val="126"/>
                <c:pt idx="0">
                  <c:v>44.528643561906961</c:v>
                </c:pt>
                <c:pt idx="1">
                  <c:v>44.764275654343578</c:v>
                </c:pt>
                <c:pt idx="2">
                  <c:v>45.137999207581061</c:v>
                </c:pt>
                <c:pt idx="3">
                  <c:v>45.590754600013497</c:v>
                </c:pt>
                <c:pt idx="4">
                  <c:v>46.103752535860963</c:v>
                </c:pt>
                <c:pt idx="5">
                  <c:v>46.666619098763704</c:v>
                </c:pt>
                <c:pt idx="6">
                  <c:v>54.116559513213133</c:v>
                </c:pt>
                <c:pt idx="7">
                  <c:v>63.701103769296537</c:v>
                </c:pt>
                <c:pt idx="8">
                  <c:v>74.678525083071236</c:v>
                </c:pt>
                <c:pt idx="9">
                  <c:v>86.676016653750366</c:v>
                </c:pt>
                <c:pt idx="10">
                  <c:v>99.451369910754352</c:v>
                </c:pt>
                <c:pt idx="11">
                  <c:v>112.82797842155117</c:v>
                </c:pt>
                <c:pt idx="12">
                  <c:v>126.66836095865528</c:v>
                </c:pt>
                <c:pt idx="13">
                  <c:v>140.86100336549896</c:v>
                </c:pt>
                <c:pt idx="14">
                  <c:v>155.31294790727998</c:v>
                </c:pt>
                <c:pt idx="15">
                  <c:v>169.94523591534494</c:v>
                </c:pt>
                <c:pt idx="16">
                  <c:v>184.68991330062124</c:v>
                </c:pt>
                <c:pt idx="17">
                  <c:v>199.48795739671721</c:v>
                </c:pt>
                <c:pt idx="18">
                  <c:v>214.28777901229608</c:v>
                </c:pt>
                <c:pt idx="19">
                  <c:v>229.04410062441292</c:v>
                </c:pt>
                <c:pt idx="20">
                  <c:v>243.71709016972682</c:v>
                </c:pt>
                <c:pt idx="21">
                  <c:v>258.27167427708974</c:v>
                </c:pt>
                <c:pt idx="22">
                  <c:v>272.67698108425247</c:v>
                </c:pt>
                <c:pt idx="23">
                  <c:v>286.90587899391221</c:v>
                </c:pt>
                <c:pt idx="24">
                  <c:v>300.93458806274288</c:v>
                </c:pt>
                <c:pt idx="25">
                  <c:v>314.74234750509623</c:v>
                </c:pt>
                <c:pt idx="26">
                  <c:v>328.31112736491355</c:v>
                </c:pt>
                <c:pt idx="27">
                  <c:v>341.62537555827112</c:v>
                </c:pt>
                <c:pt idx="28">
                  <c:v>354.67179370107522</c:v>
                </c:pt>
                <c:pt idx="29">
                  <c:v>367.43913671806149</c:v>
                </c:pt>
                <c:pt idx="30">
                  <c:v>379.91803237805448</c:v>
                </c:pt>
                <c:pt idx="31">
                  <c:v>392.10081774675689</c:v>
                </c:pt>
                <c:pt idx="32">
                  <c:v>403.98139017988939</c:v>
                </c:pt>
                <c:pt idx="33">
                  <c:v>415.55507095626893</c:v>
                </c:pt>
                <c:pt idx="34">
                  <c:v>426.81848001421957</c:v>
                </c:pt>
                <c:pt idx="35">
                  <c:v>437.76942053504172</c:v>
                </c:pt>
                <c:pt idx="36">
                  <c:v>448.40677233524355</c:v>
                </c:pt>
                <c:pt idx="37">
                  <c:v>458.73039320022434</c:v>
                </c:pt>
                <c:pt idx="38">
                  <c:v>468.74102742721834</c:v>
                </c:pt>
                <c:pt idx="39">
                  <c:v>478.44022095303285</c:v>
                </c:pt>
                <c:pt idx="40">
                  <c:v>487.83024252851476</c:v>
                </c:pt>
                <c:pt idx="41">
                  <c:v>496.91401047158774</c:v>
                </c:pt>
                <c:pt idx="42">
                  <c:v>505.69502458760826</c:v>
                </c:pt>
                <c:pt idx="43">
                  <c:v>514.17730289248254</c:v>
                </c:pt>
                <c:pt idx="44">
                  <c:v>522.36532281259156</c:v>
                </c:pt>
                <c:pt idx="45">
                  <c:v>530.2639665677018</c:v>
                </c:pt>
                <c:pt idx="46">
                  <c:v>537.87847047002936</c:v>
                </c:pt>
                <c:pt idx="47">
                  <c:v>545.2143778954453</c:v>
                </c:pt>
                <c:pt idx="48">
                  <c:v>552.27749570231026</c:v>
                </c:pt>
                <c:pt idx="49">
                  <c:v>559.07385389018634</c:v>
                </c:pt>
                <c:pt idx="50">
                  <c:v>565.6096683052458</c:v>
                </c:pt>
                <c:pt idx="51">
                  <c:v>571.8913062119683</c:v>
                </c:pt>
                <c:pt idx="52">
                  <c:v>577.9252545620011</c:v>
                </c:pt>
                <c:pt idx="53">
                  <c:v>583.71809080113906</c:v>
                </c:pt>
                <c:pt idx="54">
                  <c:v>589.27645606445196</c:v>
                </c:pt>
                <c:pt idx="55">
                  <c:v>594.60703061781328</c:v>
                </c:pt>
                <c:pt idx="56">
                  <c:v>599.71651141163795</c:v>
                </c:pt>
                <c:pt idx="57">
                  <c:v>604.61159161956743</c:v>
                </c:pt>
                <c:pt idx="58">
                  <c:v>609.2989420413129</c:v>
                </c:pt>
                <c:pt idx="59">
                  <c:v>613.78519425487877</c:v>
                </c:pt>
                <c:pt idx="60">
                  <c:v>618.07692540906612</c:v>
                </c:pt>
                <c:pt idx="61">
                  <c:v>622.18064455249169</c:v>
                </c:pt>
                <c:pt idx="62">
                  <c:v>626.10278040043522</c:v>
                </c:pt>
                <c:pt idx="63">
                  <c:v>629.84967044563894</c:v>
                </c:pt>
                <c:pt idx="64">
                  <c:v>633.42755132379739</c:v>
                </c:pt>
                <c:pt idx="65">
                  <c:v>636.84255034885871</c:v>
                </c:pt>
                <c:pt idx="66">
                  <c:v>640.10067813749174</c:v>
                </c:pt>
                <c:pt idx="67">
                  <c:v>643.20782224610889</c:v>
                </c:pt>
                <c:pt idx="68">
                  <c:v>646.1697417477269</c:v>
                </c:pt>
                <c:pt idx="69">
                  <c:v>648.99206267968327</c:v>
                </c:pt>
                <c:pt idx="70">
                  <c:v>651.6802742968332</c:v>
                </c:pt>
                <c:pt idx="71">
                  <c:v>654.2397260682925</c:v>
                </c:pt>
                <c:pt idx="72">
                  <c:v>656.67562535914601</c:v>
                </c:pt>
                <c:pt idx="73">
                  <c:v>658.99303574172654</c:v>
                </c:pt>
                <c:pt idx="74">
                  <c:v>661.19687588416014</c:v>
                </c:pt>
                <c:pt idx="75">
                  <c:v>663.29191896683324</c:v>
                </c:pt>
                <c:pt idx="76">
                  <c:v>665.28279258028567</c:v>
                </c:pt>
                <c:pt idx="77">
                  <c:v>667.1739790607644</c:v>
                </c:pt>
                <c:pt idx="78">
                  <c:v>668.96981622229407</c:v>
                </c:pt>
                <c:pt idx="79">
                  <c:v>670.67449844664088</c:v>
                </c:pt>
                <c:pt idx="80">
                  <c:v>672.29207809494483</c:v>
                </c:pt>
                <c:pt idx="81">
                  <c:v>673.82646720710648</c:v>
                </c:pt>
                <c:pt idx="82">
                  <c:v>675.28143945721615</c:v>
                </c:pt>
                <c:pt idx="83">
                  <c:v>676.6606323354124</c:v>
                </c:pt>
                <c:pt idx="84">
                  <c:v>677.96754952857168</c:v>
                </c:pt>
                <c:pt idx="85">
                  <c:v>679.20556347413446</c:v>
                </c:pt>
                <c:pt idx="86">
                  <c:v>680.37791806320422</c:v>
                </c:pt>
                <c:pt idx="87">
                  <c:v>681.48773147077748</c:v>
                </c:pt>
                <c:pt idx="88">
                  <c:v>682.53799909261159</c:v>
                </c:pt>
                <c:pt idx="89">
                  <c:v>683.53159656980267</c:v>
                </c:pt>
                <c:pt idx="90">
                  <c:v>684.47128288361068</c:v>
                </c:pt>
                <c:pt idx="91">
                  <c:v>685.35970350448088</c:v>
                </c:pt>
                <c:pt idx="92">
                  <c:v>686.19939358052704</c:v>
                </c:pt>
                <c:pt idx="93">
                  <c:v>686.99278115198797</c:v>
                </c:pt>
                <c:pt idx="94">
                  <c:v>687.74219037935177</c:v>
                </c:pt>
                <c:pt idx="95">
                  <c:v>688.4498447739436</c:v>
                </c:pt>
                <c:pt idx="96">
                  <c:v>689.11787042081812</c:v>
                </c:pt>
                <c:pt idx="97">
                  <c:v>689.74829918477622</c:v>
                </c:pt>
                <c:pt idx="98">
                  <c:v>690.34307189123933</c:v>
                </c:pt>
                <c:pt idx="99">
                  <c:v>690.90404147457684</c:v>
                </c:pt>
                <c:pt idx="100">
                  <c:v>691.43297608728108</c:v>
                </c:pt>
                <c:pt idx="101">
                  <c:v>691.93156216413615</c:v>
                </c:pt>
                <c:pt idx="102">
                  <c:v>692.4014074362243</c:v>
                </c:pt>
                <c:pt idx="103">
                  <c:v>692.84404389026008</c:v>
                </c:pt>
                <c:pt idx="104">
                  <c:v>693.26093066934868</c:v>
                </c:pt>
                <c:pt idx="105">
                  <c:v>693.65345691182267</c:v>
                </c:pt>
                <c:pt idx="106">
                  <c:v>694.02294452532658</c:v>
                </c:pt>
                <c:pt idx="107">
                  <c:v>694.37065089379917</c:v>
                </c:pt>
                <c:pt idx="108">
                  <c:v>694.69777151543894</c:v>
                </c:pt>
                <c:pt idx="109">
                  <c:v>695.00544257014712</c:v>
                </c:pt>
                <c:pt idx="110">
                  <c:v>695.29474341530965</c:v>
                </c:pt>
                <c:pt idx="111">
                  <c:v>695.56669900911925</c:v>
                </c:pt>
                <c:pt idx="112">
                  <c:v>695.82228226094901</c:v>
                </c:pt>
                <c:pt idx="113">
                  <c:v>696.06241630856994</c:v>
                </c:pt>
                <c:pt idx="114">
                  <c:v>696.28797672225835</c:v>
                </c:pt>
                <c:pt idx="115">
                  <c:v>696.49979363606985</c:v>
                </c:pt>
                <c:pt idx="116">
                  <c:v>696.6986538067647</c:v>
                </c:pt>
                <c:pt idx="117">
                  <c:v>696.88530260105438</c:v>
                </c:pt>
                <c:pt idx="118">
                  <c:v>697.06044591200236</c:v>
                </c:pt>
                <c:pt idx="119">
                  <c:v>697.22475200556198</c:v>
                </c:pt>
                <c:pt idx="120">
                  <c:v>697.37885329835979</c:v>
                </c:pt>
                <c:pt idx="121">
                  <c:v>697.52334806795045</c:v>
                </c:pt>
                <c:pt idx="122">
                  <c:v>697.6588020968594</c:v>
                </c:pt>
                <c:pt idx="123">
                  <c:v>697.78575025182181</c:v>
                </c:pt>
                <c:pt idx="124">
                  <c:v>697.9046979996898</c:v>
                </c:pt>
                <c:pt idx="125">
                  <c:v>698.01612286154455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2863-4B1F-B8D9-73DD58E83F6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baseline="0"/>
              <a:t>Leistung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Typ 1 72,5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Noctua F12'!$H$128:$H$251</c:f>
              <c:numCache>
                <c:formatCode>0</c:formatCode>
                <c:ptCount val="124"/>
                <c:pt idx="0">
                  <c:v>55.744833426184073</c:v>
                </c:pt>
                <c:pt idx="1">
                  <c:v>55.848513407675568</c:v>
                </c:pt>
                <c:pt idx="2">
                  <c:v>56.053837362813169</c:v>
                </c:pt>
                <c:pt idx="3">
                  <c:v>56.330090887978599</c:v>
                </c:pt>
                <c:pt idx="4">
                  <c:v>61.62236511953904</c:v>
                </c:pt>
                <c:pt idx="5">
                  <c:v>70.101823060601873</c:v>
                </c:pt>
                <c:pt idx="6">
                  <c:v>80.910311126048896</c:v>
                </c:pt>
                <c:pt idx="7">
                  <c:v>93.58968355706952</c:v>
                </c:pt>
                <c:pt idx="8">
                  <c:v>107.81724263788158</c:v>
                </c:pt>
                <c:pt idx="9">
                  <c:v>123.33829360969617</c:v>
                </c:pt>
                <c:pt idx="10">
                  <c:v>139.93931243862494</c:v>
                </c:pt>
                <c:pt idx="11">
                  <c:v>157.43489635945934</c:v>
                </c:pt>
                <c:pt idx="12">
                  <c:v>175.66059785300411</c:v>
                </c:pt>
                <c:pt idx="13">
                  <c:v>194.46864419146914</c:v>
                </c:pt>
                <c:pt idx="14">
                  <c:v>213.7252103539538</c:v>
                </c:pt>
                <c:pt idx="15">
                  <c:v>233.30858489908576</c:v>
                </c:pt>
                <c:pt idx="16">
                  <c:v>253.10787404052189</c:v>
                </c:pt>
                <c:pt idx="17">
                  <c:v>273.0220414064766</c:v>
                </c:pt>
                <c:pt idx="18">
                  <c:v>292.9591623376848</c:v>
                </c:pt>
                <c:pt idx="19">
                  <c:v>312.83581761446374</c:v>
                </c:pt>
                <c:pt idx="20">
                  <c:v>332.57657878626424</c:v>
                </c:pt>
                <c:pt idx="21">
                  <c:v>352.11355407824419</c:v>
                </c:pt>
                <c:pt idx="22">
                  <c:v>371.38597452948312</c:v>
                </c:pt>
                <c:pt idx="23">
                  <c:v>390.3398069854843</c:v>
                </c:pt>
                <c:pt idx="24">
                  <c:v>408.92738520932261</c:v>
                </c:pt>
                <c:pt idx="25">
                  <c:v>427.10705351711931</c:v>
                </c:pt>
                <c:pt idx="26">
                  <c:v>444.84281949230518</c:v>
                </c:pt>
                <c:pt idx="27">
                  <c:v>462.10401381067931</c:v>
                </c:pt>
                <c:pt idx="28">
                  <c:v>478.86495622293324</c:v>
                </c:pt>
                <c:pt idx="29">
                  <c:v>495.10462743162805</c:v>
                </c:pt>
                <c:pt idx="30">
                  <c:v>510.80634705942214</c:v>
                </c:pt>
                <c:pt idx="31">
                  <c:v>525.95745819976241</c:v>
                </c:pt>
                <c:pt idx="32">
                  <c:v>540.54901921607757</c:v>
                </c:pt>
                <c:pt idx="33">
                  <c:v>554.57550354364605</c:v>
                </c:pt>
                <c:pt idx="34">
                  <c:v>568.03450827369863</c:v>
                </c:pt>
                <c:pt idx="35">
                  <c:v>580.92647227967745</c:v>
                </c:pt>
                <c:pt idx="36">
                  <c:v>593.2544045940557</c:v>
                </c:pt>
                <c:pt idx="37">
                  <c:v>605.02362367082117</c:v>
                </c:pt>
                <c:pt idx="38">
                  <c:v>616.24150808112188</c:v>
                </c:pt>
                <c:pt idx="39">
                  <c:v>626.91725909357422</c:v>
                </c:pt>
                <c:pt idx="40">
                  <c:v>637.061675490737</c:v>
                </c:pt>
                <c:pt idx="41">
                  <c:v>646.68694087268977</c:v>
                </c:pt>
                <c:pt idx="42">
                  <c:v>655.80642360011575</c:v>
                </c:pt>
                <c:pt idx="43">
                  <c:v>664.43448943474016</c:v>
                </c:pt>
                <c:pt idx="44">
                  <c:v>672.58632684581903</c:v>
                </c:pt>
                <c:pt idx="45">
                  <c:v>664.43448943474016</c:v>
                </c:pt>
                <c:pt idx="46">
                  <c:v>687.5252233257786</c:v>
                </c:pt>
                <c:pt idx="47">
                  <c:v>694.34537515267743</c:v>
                </c:pt>
                <c:pt idx="48">
                  <c:v>700.75522051125085</c:v>
                </c:pt>
                <c:pt idx="49">
                  <c:v>706.77187231988785</c:v>
                </c:pt>
                <c:pt idx="50">
                  <c:v>712.41247278584376</c:v>
                </c:pt>
                <c:pt idx="51">
                  <c:v>717.69410048762393</c:v>
                </c:pt>
                <c:pt idx="52">
                  <c:v>722.63368752522399</c:v>
                </c:pt>
                <c:pt idx="53">
                  <c:v>727.24794623278342</c:v>
                </c:pt>
                <c:pt idx="54">
                  <c:v>731.55330493128474</c:v>
                </c:pt>
                <c:pt idx="55">
                  <c:v>735.56585218792509</c:v>
                </c:pt>
                <c:pt idx="56">
                  <c:v>739.30128904317621</c:v>
                </c:pt>
                <c:pt idx="57">
                  <c:v>742.77488866586123</c:v>
                </c:pt>
                <c:pt idx="58">
                  <c:v>746.00146290029591</c:v>
                </c:pt>
                <c:pt idx="59">
                  <c:v>748.99533517718123</c:v>
                </c:pt>
                <c:pt idx="60">
                  <c:v>751.77031927100643</c:v>
                </c:pt>
                <c:pt idx="61">
                  <c:v>754.33970340075291</c:v>
                </c:pt>
                <c:pt idx="62">
                  <c:v>756.71623918723515</c:v>
                </c:pt>
                <c:pt idx="63">
                  <c:v>758.9121349990653</c:v>
                </c:pt>
                <c:pt idx="64">
                  <c:v>760.93905323954175</c:v>
                </c:pt>
                <c:pt idx="65">
                  <c:v>762.80811114843641</c:v>
                </c:pt>
                <c:pt idx="66">
                  <c:v>764.52988471526749</c:v>
                </c:pt>
                <c:pt idx="67">
                  <c:v>766.11441532395668</c:v>
                </c:pt>
                <c:pt idx="68">
                  <c:v>767.5712187724497</c:v>
                </c:pt>
                <c:pt idx="69">
                  <c:v>768.90929633468954</c:v>
                </c:pt>
                <c:pt idx="70">
                  <c:v>770.13714755604803</c:v>
                </c:pt>
                <c:pt idx="71">
                  <c:v>771.26278449674601</c:v>
                </c:pt>
                <c:pt idx="72">
                  <c:v>772.29374716074813</c:v>
                </c:pt>
                <c:pt idx="73">
                  <c:v>773.23711986995818</c:v>
                </c:pt>
                <c:pt idx="74">
                  <c:v>774.09954836515351</c:v>
                </c:pt>
                <c:pt idx="75">
                  <c:v>774.88725743586133</c:v>
                </c:pt>
                <c:pt idx="76">
                  <c:v>775.60606890123927</c:v>
                </c:pt>
                <c:pt idx="77">
                  <c:v>776.26141978288501</c:v>
                </c:pt>
                <c:pt idx="78">
                  <c:v>776.85838052835516</c:v>
                </c:pt>
                <c:pt idx="79">
                  <c:v>777.40167316095744</c:v>
                </c:pt>
                <c:pt idx="80">
                  <c:v>777.89568924710295</c:v>
                </c:pt>
                <c:pt idx="81">
                  <c:v>778.34450758714968</c:v>
                </c:pt>
                <c:pt idx="82">
                  <c:v>778.75191154924335</c:v>
                </c:pt>
                <c:pt idx="83">
                  <c:v>779.12140597818302</c:v>
                </c:pt>
                <c:pt idx="84">
                  <c:v>779.45623362283845</c:v>
                </c:pt>
                <c:pt idx="85">
                  <c:v>779.75939103613825</c:v>
                </c:pt>
                <c:pt idx="86">
                  <c:v>780.0336439111876</c:v>
                </c:pt>
                <c:pt idx="87">
                  <c:v>780.28154182568255</c:v>
                </c:pt>
                <c:pt idx="88">
                  <c:v>780.50543237453132</c:v>
                </c:pt>
                <c:pt idx="89">
                  <c:v>780.70747467749379</c:v>
                </c:pt>
                <c:pt idx="90">
                  <c:v>780.88965225477295</c:v>
                </c:pt>
                <c:pt idx="91">
                  <c:v>781.05378526888512</c:v>
                </c:pt>
                <c:pt idx="92">
                  <c:v>781.20154213583623</c:v>
                </c:pt>
                <c:pt idx="93">
                  <c:v>781.33445051270292</c:v>
                </c:pt>
                <c:pt idx="94">
                  <c:v>781.45390767220215</c:v>
                </c:pt>
                <c:pt idx="95">
                  <c:v>781.56119027777629</c:v>
                </c:pt>
                <c:pt idx="96">
                  <c:v>781.65746357517492</c:v>
                </c:pt>
                <c:pt idx="97">
                  <c:v>781.74379001851912</c:v>
                </c:pt>
                <c:pt idx="98">
                  <c:v>781.8211373504364</c:v>
                </c:pt>
                <c:pt idx="99">
                  <c:v>781.89038615708739</c:v>
                </c:pt>
                <c:pt idx="100">
                  <c:v>781.95233691982071</c:v>
                </c:pt>
                <c:pt idx="101">
                  <c:v>782.00771658580845</c:v>
                </c:pt>
                <c:pt idx="102">
                  <c:v>782.05718468038685</c:v>
                </c:pt>
                <c:pt idx="103">
                  <c:v>782.10133898396271</c:v>
                </c:pt>
                <c:pt idx="104">
                  <c:v>782.14072079629784</c:v>
                </c:pt>
                <c:pt idx="105">
                  <c:v>782.17581981076466</c:v>
                </c:pt>
                <c:pt idx="106">
                  <c:v>782.20707862079985</c:v>
                </c:pt>
                <c:pt idx="107">
                  <c:v>782.23489688030577</c:v>
                </c:pt>
                <c:pt idx="108">
                  <c:v>782.25963513916474</c:v>
                </c:pt>
                <c:pt idx="109">
                  <c:v>782.28161837437187</c:v>
                </c:pt>
                <c:pt idx="110">
                  <c:v>782.30113923656347</c:v>
                </c:pt>
                <c:pt idx="111">
                  <c:v>782.31846103094722</c:v>
                </c:pt>
                <c:pt idx="112">
                  <c:v>782.3338204508251</c:v>
                </c:pt>
                <c:pt idx="113">
                  <c:v>782.34743008107034</c:v>
                </c:pt>
                <c:pt idx="114">
                  <c:v>782.35948068806795</c:v>
                </c:pt>
                <c:pt idx="115">
                  <c:v>782.37014331177716</c:v>
                </c:pt>
                <c:pt idx="116">
                  <c:v>782.3795711747249</c:v>
                </c:pt>
                <c:pt idx="117">
                  <c:v>782.38790142189498</c:v>
                </c:pt>
                <c:pt idx="118">
                  <c:v>782.39525670465855</c:v>
                </c:pt>
                <c:pt idx="119">
                  <c:v>782.40174662107768</c:v>
                </c:pt>
                <c:pt idx="120">
                  <c:v>782.40746902413809</c:v>
                </c:pt>
                <c:pt idx="121">
                  <c:v>782.41251120870663</c:v>
                </c:pt>
                <c:pt idx="122">
                  <c:v>782.41695098728189</c:v>
                </c:pt>
                <c:pt idx="123">
                  <c:v>782.42085766391017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7AA-4F7A-8024-B710DE8C791C}"/>
            </c:ext>
          </c:extLst>
        </c:ser>
        <c:ser>
          <c:idx val="1"/>
          <c:order val="1"/>
          <c:tx>
            <c:v>Typ 2 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Noctua F12'!$H$128:$H$251</c:f>
              <c:numCache>
                <c:formatCode>0</c:formatCode>
                <c:ptCount val="124"/>
                <c:pt idx="0">
                  <c:v>56.538866660289955</c:v>
                </c:pt>
                <c:pt idx="1">
                  <c:v>56.817691587760578</c:v>
                </c:pt>
                <c:pt idx="2">
                  <c:v>57.253724059005549</c:v>
                </c:pt>
                <c:pt idx="3">
                  <c:v>57.778586167683216</c:v>
                </c:pt>
                <c:pt idx="4">
                  <c:v>65.580889606813003</c:v>
                </c:pt>
                <c:pt idx="5">
                  <c:v>76.027974443407288</c:v>
                </c:pt>
                <c:pt idx="6">
                  <c:v>88.099057277542215</c:v>
                </c:pt>
                <c:pt idx="7">
                  <c:v>101.33427856539845</c:v>
                </c:pt>
                <c:pt idx="8">
                  <c:v>115.44679662377735</c:v>
                </c:pt>
                <c:pt idx="9">
                  <c:v>130.23224778005567</c:v>
                </c:pt>
                <c:pt idx="10">
                  <c:v>145.53396859983661</c:v>
                </c:pt>
                <c:pt idx="11">
                  <c:v>161.22628796523168</c:v>
                </c:pt>
                <c:pt idx="12">
                  <c:v>177.20532835506424</c:v>
                </c:pt>
                <c:pt idx="13">
                  <c:v>193.3834420617361</c:v>
                </c:pt>
                <c:pt idx="14">
                  <c:v>209.68560245070091</c:v>
                </c:pt>
                <c:pt idx="15">
                  <c:v>226.04693194950823</c:v>
                </c:pt>
                <c:pt idx="16">
                  <c:v>242.41093210888016</c:v>
                </c:pt>
                <c:pt idx="17">
                  <c:v>258.72816880515097</c:v>
                </c:pt>
                <c:pt idx="18">
                  <c:v>274.95526453426078</c:v>
                </c:pt>
                <c:pt idx="19">
                  <c:v>291.05410501711134</c:v>
                </c:pt>
                <c:pt idx="20">
                  <c:v>306.99119977961885</c:v>
                </c:pt>
                <c:pt idx="21">
                  <c:v>322.73715621465709</c:v>
                </c:pt>
                <c:pt idx="22">
                  <c:v>338.26623920317792</c:v>
                </c:pt>
                <c:pt idx="23">
                  <c:v>353.55599657843129</c:v>
                </c:pt>
                <c:pt idx="24">
                  <c:v>368.58693621789092</c:v>
                </c:pt>
                <c:pt idx="25">
                  <c:v>383.34224432054214</c:v>
                </c:pt>
                <c:pt idx="26">
                  <c:v>397.80753706870104</c:v>
                </c:pt>
                <c:pt idx="27">
                  <c:v>411.97063975675383</c:v>
                </c:pt>
                <c:pt idx="28">
                  <c:v>425.82138883392366</c:v>
                </c:pt>
                <c:pt idx="29">
                  <c:v>439.35145331174442</c:v>
                </c:pt>
                <c:pt idx="30">
                  <c:v>452.55417273482283</c:v>
                </c:pt>
                <c:pt idx="31">
                  <c:v>465.42440947759547</c:v>
                </c:pt>
                <c:pt idx="32">
                  <c:v>477.95841356007958</c:v>
                </c:pt>
                <c:pt idx="33">
                  <c:v>490.15369850716542</c:v>
                </c:pt>
                <c:pt idx="34">
                  <c:v>502.00892703392941</c:v>
                </c:pt>
                <c:pt idx="35">
                  <c:v>513.5238055418672</c:v>
                </c:pt>
                <c:pt idx="36">
                  <c:v>524.69898657117096</c:v>
                </c:pt>
                <c:pt idx="37">
                  <c:v>535.53597848197433</c:v>
                </c:pt>
                <c:pt idx="38">
                  <c:v>546.03706174026945</c:v>
                </c:pt>
                <c:pt idx="39">
                  <c:v>556.20521126739573</c:v>
                </c:pt>
                <c:pt idx="40">
                  <c:v>566.04402437992849</c:v>
                </c:pt>
                <c:pt idx="41">
                  <c:v>575.55765390259285</c:v>
                </c:pt>
                <c:pt idx="42">
                  <c:v>584.75074608302248</c:v>
                </c:pt>
                <c:pt idx="43">
                  <c:v>593.62838297571523</c:v>
                </c:pt>
                <c:pt idx="44">
                  <c:v>602.1960289949111</c:v>
                </c:pt>
                <c:pt idx="45">
                  <c:v>593.62838297571523</c:v>
                </c:pt>
                <c:pt idx="46">
                  <c:v>618.42482420851059</c:v>
                </c:pt>
                <c:pt idx="47">
                  <c:v>626.09838607364577</c:v>
                </c:pt>
                <c:pt idx="48">
                  <c:v>633.48670063711529</c:v>
                </c:pt>
                <c:pt idx="49">
                  <c:v>640.5964704377925</c:v>
                </c:pt>
                <c:pt idx="50">
                  <c:v>647.4345334264915</c:v>
                </c:pt>
                <c:pt idx="51">
                  <c:v>654.00783217088792</c:v>
                </c:pt>
                <c:pt idx="52">
                  <c:v>660.32338555331785</c:v>
                </c:pt>
                <c:pt idx="53">
                  <c:v>666.38826281029424</c:v>
                </c:pt>
                <c:pt idx="54">
                  <c:v>672.20955977129995</c:v>
                </c:pt>
                <c:pt idx="55">
                  <c:v>677.79437716241773</c:v>
                </c:pt>
                <c:pt idx="56">
                  <c:v>683.14980084769968</c:v>
                </c:pt>
                <c:pt idx="57">
                  <c:v>688.28288388798399</c:v>
                </c:pt>
                <c:pt idx="58">
                  <c:v>693.20063030321796</c:v>
                </c:pt>
                <c:pt idx="59">
                  <c:v>697.90998043026957</c:v>
                </c:pt>
                <c:pt idx="60">
                  <c:v>702.41779777379224</c:v>
                </c:pt>
                <c:pt idx="61">
                  <c:v>706.73085725296278</c:v>
                </c:pt>
                <c:pt idx="62">
                  <c:v>710.85583475189276</c:v>
                </c:pt>
                <c:pt idx="63">
                  <c:v>714.79929788624509</c:v>
                </c:pt>
                <c:pt idx="64">
                  <c:v>718.56769790307476</c:v>
                </c:pt>
                <c:pt idx="65">
                  <c:v>722.16736263520602</c:v>
                </c:pt>
                <c:pt idx="66">
                  <c:v>725.60449043555047</c:v>
                </c:pt>
                <c:pt idx="67">
                  <c:v>728.88514502067767</c:v>
                </c:pt>
                <c:pt idx="68">
                  <c:v>732.01525115670211</c:v>
                </c:pt>
                <c:pt idx="69">
                  <c:v>735.00059112413498</c:v>
                </c:pt>
                <c:pt idx="70">
                  <c:v>737.84680190177062</c:v>
                </c:pt>
                <c:pt idx="71">
                  <c:v>740.55937301299082</c:v>
                </c:pt>
                <c:pt idx="72">
                  <c:v>743.14364498100895</c:v>
                </c:pt>
                <c:pt idx="73">
                  <c:v>745.60480834260215</c:v>
                </c:pt>
                <c:pt idx="74">
                  <c:v>747.94790317277955</c:v>
                </c:pt>
                <c:pt idx="75">
                  <c:v>750.17781907560482</c:v>
                </c:pt>
                <c:pt idx="76">
                  <c:v>752.29929559904792</c:v>
                </c:pt>
                <c:pt idx="77">
                  <c:v>754.31692303428281</c:v>
                </c:pt>
                <c:pt idx="78">
                  <c:v>756.23514356227656</c:v>
                </c:pt>
                <c:pt idx="79">
                  <c:v>758.05825271283516</c:v>
                </c:pt>
                <c:pt idx="80">
                  <c:v>759.79040110349752</c:v>
                </c:pt>
                <c:pt idx="81">
                  <c:v>761.43559642777188</c:v>
                </c:pt>
                <c:pt idx="82">
                  <c:v>762.99770566424002</c:v>
                </c:pt>
                <c:pt idx="83">
                  <c:v>764.48045747996593</c:v>
                </c:pt>
                <c:pt idx="84">
                  <c:v>765.88744480348259</c:v>
                </c:pt>
                <c:pt idx="85">
                  <c:v>767.22212754436202</c:v>
                </c:pt>
                <c:pt idx="86">
                  <c:v>768.48783543803938</c:v>
                </c:pt>
                <c:pt idx="87">
                  <c:v>769.68777099611145</c:v>
                </c:pt>
                <c:pt idx="88">
                  <c:v>770.8250125438351</c:v>
                </c:pt>
                <c:pt idx="89">
                  <c:v>771.90251732794752</c:v>
                </c:pt>
                <c:pt idx="90">
                  <c:v>772.92312467926683</c:v>
                </c:pt>
                <c:pt idx="91">
                  <c:v>773.88955921579134</c:v>
                </c:pt>
                <c:pt idx="92">
                  <c:v>774.80443407319831</c:v>
                </c:pt>
                <c:pt idx="93">
                  <c:v>775.67025415077501</c:v>
                </c:pt>
                <c:pt idx="94">
                  <c:v>776.48941936185633</c:v>
                </c:pt>
                <c:pt idx="95">
                  <c:v>777.26422787884565</c:v>
                </c:pt>
                <c:pt idx="96">
                  <c:v>777.99687936382577</c:v>
                </c:pt>
                <c:pt idx="97">
                  <c:v>778.68947817663798</c:v>
                </c:pt>
                <c:pt idx="98">
                  <c:v>779.34403655313122</c:v>
                </c:pt>
                <c:pt idx="99">
                  <c:v>779.96247774704898</c:v>
                </c:pt>
                <c:pt idx="100">
                  <c:v>780.54663912973672</c:v>
                </c:pt>
                <c:pt idx="101">
                  <c:v>781.09827524252205</c:v>
                </c:pt>
                <c:pt idx="102">
                  <c:v>781.61906079724395</c:v>
                </c:pt>
                <c:pt idx="103">
                  <c:v>782.11059362098422</c:v>
                </c:pt>
                <c:pt idx="104">
                  <c:v>782.5743975415927</c:v>
                </c:pt>
                <c:pt idx="105">
                  <c:v>783.01192521109897</c:v>
                </c:pt>
                <c:pt idx="106">
                  <c:v>783.42456086455843</c:v>
                </c:pt>
                <c:pt idx="107">
                  <c:v>783.81362301231309</c:v>
                </c:pt>
                <c:pt idx="108">
                  <c:v>784.18036706403564</c:v>
                </c:pt>
                <c:pt idx="109">
                  <c:v>784.52598788328714</c:v>
                </c:pt>
                <c:pt idx="110">
                  <c:v>784.85162227164915</c:v>
                </c:pt>
                <c:pt idx="111">
                  <c:v>785.15835138179591</c:v>
                </c:pt>
                <c:pt idx="112">
                  <c:v>785.44720305914529</c:v>
                </c:pt>
                <c:pt idx="113">
                  <c:v>785.71915411198222</c:v>
                </c:pt>
                <c:pt idx="114">
                  <c:v>785.97513251017278</c:v>
                </c:pt>
                <c:pt idx="115">
                  <c:v>786.21601951279649</c:v>
                </c:pt>
                <c:pt idx="116">
                  <c:v>786.44265172520841</c:v>
                </c:pt>
                <c:pt idx="117">
                  <c:v>786.65582308620844</c:v>
                </c:pt>
                <c:pt idx="118">
                  <c:v>786.85628678614512</c:v>
                </c:pt>
                <c:pt idx="119">
                  <c:v>787.04475711691293</c:v>
                </c:pt>
                <c:pt idx="120">
                  <c:v>787.22191125491565</c:v>
                </c:pt>
                <c:pt idx="121">
                  <c:v>787.38839097817538</c:v>
                </c:pt>
                <c:pt idx="122">
                  <c:v>787.54480431884838</c:v>
                </c:pt>
                <c:pt idx="123">
                  <c:v>787.69172715249147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7AA-4F7A-8024-B710DE8C791C}"/>
            </c:ext>
          </c:extLst>
        </c:ser>
        <c:ser>
          <c:idx val="2"/>
          <c:order val="2"/>
          <c:tx>
            <c:v>Typ 3 72,5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Noctua F12'!$H$128:$H$2511</c:f>
              <c:numCache>
                <c:formatCode>0</c:formatCode>
                <c:ptCount val="2384"/>
                <c:pt idx="0">
                  <c:v>51.119819719550947</c:v>
                </c:pt>
                <c:pt idx="1">
                  <c:v>51.307873861593635</c:v>
                </c:pt>
                <c:pt idx="2">
                  <c:v>51.620161379811407</c:v>
                </c:pt>
                <c:pt idx="3">
                  <c:v>52.006587737512064</c:v>
                </c:pt>
                <c:pt idx="4">
                  <c:v>58.123765978268352</c:v>
                </c:pt>
                <c:pt idx="5">
                  <c:v>66.709336192351998</c:v>
                </c:pt>
                <c:pt idx="6">
                  <c:v>76.903825289812062</c:v>
                </c:pt>
                <c:pt idx="7">
                  <c:v>88.309326135107199</c:v>
                </c:pt>
                <c:pt idx="8">
                  <c:v>100.67322445111517</c:v>
                </c:pt>
                <c:pt idx="9">
                  <c:v>113.8126776571994</c:v>
                </c:pt>
                <c:pt idx="10">
                  <c:v>127.58530758542327</c:v>
                </c:pt>
                <c:pt idx="11">
                  <c:v>141.87504697752411</c:v>
                </c:pt>
                <c:pt idx="12">
                  <c:v>156.58433202158835</c:v>
                </c:pt>
                <c:pt idx="13">
                  <c:v>171.62938286344206</c:v>
                </c:pt>
                <c:pt idx="14">
                  <c:v>186.93715062190108</c:v>
                </c:pt>
                <c:pt idx="15">
                  <c:v>202.44323516310385</c:v>
                </c:pt>
                <c:pt idx="16">
                  <c:v>218.09040270049991</c:v>
                </c:pt>
                <c:pt idx="17">
                  <c:v>233.8274918846206</c:v>
                </c:pt>
                <c:pt idx="18">
                  <c:v>249.60858140259882</c:v>
                </c:pt>
                <c:pt idx="19">
                  <c:v>265.39233939527037</c:v>
                </c:pt>
                <c:pt idx="20">
                  <c:v>281.14150282586172</c:v>
                </c:pt>
                <c:pt idx="21">
                  <c:v>296.82245198909823</c:v>
                </c:pt>
                <c:pt idx="22">
                  <c:v>312.40485617163552</c:v>
                </c:pt>
                <c:pt idx="23">
                  <c:v>327.86137355025789</c:v>
                </c:pt>
                <c:pt idx="24">
                  <c:v>343.16739316224812</c:v>
                </c:pt>
                <c:pt idx="25">
                  <c:v>358.30081004191288</c:v>
                </c:pt>
                <c:pt idx="26">
                  <c:v>373.24182690055551</c:v>
                </c:pt>
                <c:pt idx="27">
                  <c:v>387.97277735546675</c:v>
                </c:pt>
                <c:pt idx="28">
                  <c:v>402.47796689328368</c:v>
                </c:pt>
                <c:pt idx="29">
                  <c:v>416.74352862018998</c:v>
                </c:pt>
                <c:pt idx="30">
                  <c:v>430.75729149691608</c:v>
                </c:pt>
                <c:pt idx="31">
                  <c:v>444.50865924259028</c:v>
                </c:pt>
                <c:pt idx="32">
                  <c:v>457.98849846131213</c:v>
                </c:pt>
                <c:pt idx="33">
                  <c:v>471.18903482938572</c:v>
                </c:pt>
                <c:pt idx="34">
                  <c:v>484.10375640113227</c:v>
                </c:pt>
                <c:pt idx="35">
                  <c:v>496.72732326292675</c:v>
                </c:pt>
                <c:pt idx="36">
                  <c:v>509.0554829000373</c:v>
                </c:pt>
                <c:pt idx="37">
                  <c:v>521.08499074760016</c:v>
                </c:pt>
                <c:pt idx="38">
                  <c:v>532.81353548195329</c:v>
                </c:pt>
                <c:pt idx="39">
                  <c:v>544.23966867647198</c:v>
                </c:pt>
                <c:pt idx="40">
                  <c:v>555.36273850062287</c:v>
                </c:pt>
                <c:pt idx="41">
                  <c:v>566.18282718502155</c:v>
                </c:pt>
                <c:pt idx="42">
                  <c:v>576.70069201102615</c:v>
                </c:pt>
                <c:pt idx="43">
                  <c:v>586.91770961251154</c:v>
                </c:pt>
                <c:pt idx="44">
                  <c:v>596.83582340128203</c:v>
                </c:pt>
                <c:pt idx="45">
                  <c:v>586.91770961251154</c:v>
                </c:pt>
                <c:pt idx="46">
                  <c:v>615.78565215989511</c:v>
                </c:pt>
                <c:pt idx="47">
                  <c:v>624.82365513358025</c:v>
                </c:pt>
                <c:pt idx="48">
                  <c:v>633.57524452513371</c:v>
                </c:pt>
                <c:pt idx="49">
                  <c:v>642.04450734814941</c:v>
                </c:pt>
                <c:pt idx="50">
                  <c:v>650.23583907103</c:v>
                </c:pt>
                <c:pt idx="51">
                  <c:v>658.15390891519303</c:v>
                </c:pt>
                <c:pt idx="52">
                  <c:v>665.80362725486066</c:v>
                </c:pt>
                <c:pt idx="53">
                  <c:v>673.19011502495698</c:v>
                </c:pt>
                <c:pt idx="54">
                  <c:v>680.31867504798504</c:v>
                </c:pt>
                <c:pt idx="55">
                  <c:v>687.19476519462114</c:v>
                </c:pt>
                <c:pt idx="56">
                  <c:v>693.82397329620017</c:v>
                </c:pt>
                <c:pt idx="57">
                  <c:v>700.21199373038519</c:v>
                </c:pt>
                <c:pt idx="58">
                  <c:v>706.36460560415708</c:v>
                </c:pt>
                <c:pt idx="59">
                  <c:v>712.28765246088301</c:v>
                </c:pt>
                <c:pt idx="60">
                  <c:v>717.98702344069727</c:v>
                </c:pt>
                <c:pt idx="61">
                  <c:v>723.46863582572894</c:v>
                </c:pt>
                <c:pt idx="62">
                  <c:v>728.73841890393544</c:v>
                </c:pt>
                <c:pt idx="63">
                  <c:v>733.80229908741217</c:v>
                </c:pt>
                <c:pt idx="64">
                  <c:v>738.66618622309966</c:v>
                </c:pt>
                <c:pt idx="65">
                  <c:v>743.3359610358084</c:v>
                </c:pt>
                <c:pt idx="66">
                  <c:v>747.81746364540891</c:v>
                </c:pt>
                <c:pt idx="67">
                  <c:v>752.11648310195153</c:v>
                </c:pt>
                <c:pt idx="68">
                  <c:v>756.23874788435307</c:v>
                </c:pt>
                <c:pt idx="69">
                  <c:v>760.18991731011602</c:v>
                </c:pt>
                <c:pt idx="70">
                  <c:v>763.97557380536875</c:v>
                </c:pt>
                <c:pt idx="71">
                  <c:v>767.60121598630633</c:v>
                </c:pt>
                <c:pt idx="72">
                  <c:v>771.07225250487818</c:v>
                </c:pt>
                <c:pt idx="73">
                  <c:v>774.39399661330469</c:v>
                </c:pt>
                <c:pt idx="74">
                  <c:v>777.57166140373397</c:v>
                </c:pt>
                <c:pt idx="75">
                  <c:v>780.61035568103625</c:v>
                </c:pt>
                <c:pt idx="76">
                  <c:v>783.51508042841522</c:v>
                </c:pt>
                <c:pt idx="77">
                  <c:v>786.29072582714502</c:v>
                </c:pt>
                <c:pt idx="78">
                  <c:v>788.94206879337128</c:v>
                </c:pt>
                <c:pt idx="79">
                  <c:v>791.47377099648759</c:v>
                </c:pt>
                <c:pt idx="80">
                  <c:v>793.89037732517738</c:v>
                </c:pt>
                <c:pt idx="81">
                  <c:v>796.19631476870723</c:v>
                </c:pt>
                <c:pt idx="82">
                  <c:v>798.39589168258385</c:v>
                </c:pt>
                <c:pt idx="83">
                  <c:v>800.49329740911253</c:v>
                </c:pt>
                <c:pt idx="84">
                  <c:v>802.49260222484895</c:v>
                </c:pt>
                <c:pt idx="85">
                  <c:v>804.39775758829751</c:v>
                </c:pt>
                <c:pt idx="86">
                  <c:v>806.21259666258334</c:v>
                </c:pt>
                <c:pt idx="87">
                  <c:v>807.94083508911388</c:v>
                </c:pt>
                <c:pt idx="88">
                  <c:v>809.58607198954394</c:v>
                </c:pt>
                <c:pt idx="89">
                  <c:v>811.15179117457353</c:v>
                </c:pt>
                <c:pt idx="90">
                  <c:v>812.64136253931622</c:v>
                </c:pt>
                <c:pt idx="91">
                  <c:v>814.05804362612469</c:v>
                </c:pt>
                <c:pt idx="92">
                  <c:v>815.40498133688095</c:v>
                </c:pt>
                <c:pt idx="93">
                  <c:v>816.68521377783293</c:v>
                </c:pt>
                <c:pt idx="94">
                  <c:v>817.90167222109244</c:v>
                </c:pt>
                <c:pt idx="95">
                  <c:v>819.05718316791615</c:v>
                </c:pt>
                <c:pt idx="96">
                  <c:v>820.1544704998355</c:v>
                </c:pt>
                <c:pt idx="97">
                  <c:v>821.19615770463065</c:v>
                </c:pt>
                <c:pt idx="98">
                  <c:v>822.18477016501902</c:v>
                </c:pt>
                <c:pt idx="99">
                  <c:v>823.12273749877068</c:v>
                </c:pt>
                <c:pt idx="100">
                  <c:v>824.01239593976743</c:v>
                </c:pt>
                <c:pt idx="101">
                  <c:v>824.85599075029313</c:v>
                </c:pt>
                <c:pt idx="102">
                  <c:v>825.6556786555675</c:v>
                </c:pt>
                <c:pt idx="103">
                  <c:v>826.41353029224149</c:v>
                </c:pt>
                <c:pt idx="104">
                  <c:v>827.13153266322581</c:v>
                </c:pt>
                <c:pt idx="105">
                  <c:v>827.81159159185609</c:v>
                </c:pt>
                <c:pt idx="106">
                  <c:v>828.45553416899497</c:v>
                </c:pt>
                <c:pt idx="107">
                  <c:v>829.06511118723245</c:v>
                </c:pt>
                <c:pt idx="108">
                  <c:v>829.6419995568815</c:v>
                </c:pt>
                <c:pt idx="109">
                  <c:v>830.18780469896694</c:v>
                </c:pt>
                <c:pt idx="110">
                  <c:v>830.70406291088125</c:v>
                </c:pt>
                <c:pt idx="111">
                  <c:v>831.19224370082907</c:v>
                </c:pt>
                <c:pt idx="112">
                  <c:v>831.65375208759599</c:v>
                </c:pt>
                <c:pt idx="113">
                  <c:v>832.08993086258033</c:v>
                </c:pt>
                <c:pt idx="114">
                  <c:v>832.50206281138571</c:v>
                </c:pt>
                <c:pt idx="115">
                  <c:v>832.89137289262499</c:v>
                </c:pt>
                <c:pt idx="116">
                  <c:v>833.25903037190369</c:v>
                </c:pt>
                <c:pt idx="117">
                  <c:v>833.60615090925421</c:v>
                </c:pt>
                <c:pt idx="118">
                  <c:v>833.93379859856839</c:v>
                </c:pt>
                <c:pt idx="119">
                  <c:v>834.24298795783989</c:v>
                </c:pt>
                <c:pt idx="120">
                  <c:v>834.53468586926363</c:v>
                </c:pt>
                <c:pt idx="121">
                  <c:v>834.80981346846374</c:v>
                </c:pt>
                <c:pt idx="122">
                  <c:v>835.06924798232785</c:v>
                </c:pt>
                <c:pt idx="123">
                  <c:v>835.31382451511126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7AA-4F7A-8024-B710DE8C79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5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Noctua F12'!$F$126:$F$251</c:f>
              <c:numCache>
                <c:formatCode>0.0000</c:formatCode>
                <c:ptCount val="126"/>
                <c:pt idx="0">
                  <c:v>0.4123588359732856</c:v>
                </c:pt>
                <c:pt idx="1">
                  <c:v>0.41116050853688429</c:v>
                </c:pt>
                <c:pt idx="2">
                  <c:v>0.40895102446538095</c:v>
                </c:pt>
                <c:pt idx="3">
                  <c:v>0.40610339137712598</c:v>
                </c:pt>
                <c:pt idx="4">
                  <c:v>0.40276643895975967</c:v>
                </c:pt>
                <c:pt idx="5">
                  <c:v>0.39903501991544649</c:v>
                </c:pt>
                <c:pt idx="6">
                  <c:v>0.35077186911620178</c:v>
                </c:pt>
                <c:pt idx="7">
                  <c:v>0.29928447515748741</c:v>
                </c:pt>
                <c:pt idx="8">
                  <c:v>0.25406785249536762</c:v>
                </c:pt>
                <c:pt idx="9">
                  <c:v>0.21685196524229697</c:v>
                </c:pt>
                <c:pt idx="10">
                  <c:v>0.18687454488170402</c:v>
                </c:pt>
                <c:pt idx="11">
                  <c:v>0.1628081420763971</c:v>
                </c:pt>
                <c:pt idx="12">
                  <c:v>0.14339491773387369</c:v>
                </c:pt>
                <c:pt idx="13">
                  <c:v>0.12760528718284725</c:v>
                </c:pt>
                <c:pt idx="14">
                  <c:v>0.11463968501235715</c:v>
                </c:pt>
                <c:pt idx="15">
                  <c:v>0.10388867999751013</c:v>
                </c:pt>
                <c:pt idx="16">
                  <c:v>9.4889496138872528E-2</c:v>
                </c:pt>
                <c:pt idx="17">
                  <c:v>8.7289507446600537E-2</c:v>
                </c:pt>
                <c:pt idx="18">
                  <c:v>8.0818137657663491E-2</c:v>
                </c:pt>
                <c:pt idx="19">
                  <c:v>7.526596460356022E-2</c:v>
                </c:pt>
                <c:pt idx="20">
                  <c:v>7.0469379366116788E-2</c:v>
                </c:pt>
                <c:pt idx="21">
                  <c:v>6.6299349083923029E-2</c:v>
                </c:pt>
                <c:pt idx="22">
                  <c:v>6.2653159413099027E-2</c:v>
                </c:pt>
                <c:pt idx="23">
                  <c:v>5.9448309464012285E-2</c:v>
                </c:pt>
                <c:pt idx="24">
                  <c:v>5.6617963610153359E-2</c:v>
                </c:pt>
                <c:pt idx="25">
                  <c:v>5.4107534708568043E-2</c:v>
                </c:pt>
                <c:pt idx="26">
                  <c:v>5.1872095020180378E-2</c:v>
                </c:pt>
                <c:pt idx="27">
                  <c:v>4.9874397302691262E-2</c:v>
                </c:pt>
                <c:pt idx="28">
                  <c:v>4.8083349397896186E-2</c:v>
                </c:pt>
                <c:pt idx="29">
                  <c:v>4.6472828680802783E-2</c:v>
                </c:pt>
                <c:pt idx="30">
                  <c:v>4.5020753329103338E-2</c:v>
                </c:pt>
                <c:pt idx="31">
                  <c:v>4.3708349245401561E-2</c:v>
                </c:pt>
                <c:pt idx="32">
                  <c:v>4.2519567215073953E-2</c:v>
                </c:pt>
                <c:pt idx="33">
                  <c:v>4.1440616308831509E-2</c:v>
                </c:pt>
                <c:pt idx="34">
                  <c:v>4.0459587891860882E-2</c:v>
                </c:pt>
                <c:pt idx="35">
                  <c:v>3.9566150754620596E-2</c:v>
                </c:pt>
                <c:pt idx="36">
                  <c:v>3.8751302447774624E-2</c:v>
                </c:pt>
                <c:pt idx="37">
                  <c:v>3.8007165319403513E-2</c:v>
                </c:pt>
                <c:pt idx="38">
                  <c:v>3.7326818325578236E-2</c:v>
                </c:pt>
                <c:pt idx="39">
                  <c:v>3.670415763721388E-2</c:v>
                </c:pt>
                <c:pt idx="40">
                  <c:v>3.6133780556882461E-2</c:v>
                </c:pt>
                <c:pt idx="41">
                  <c:v>3.5610888405371306E-2</c:v>
                </c:pt>
                <c:pt idx="42">
                  <c:v>3.5131204924497283E-2</c:v>
                </c:pt>
                <c:pt idx="43">
                  <c:v>3.4690907432922871E-2</c:v>
                </c:pt>
                <c:pt idx="44">
                  <c:v>3.4286568512165397E-2</c:v>
                </c:pt>
                <c:pt idx="45">
                  <c:v>3.3915106425550477E-2</c:v>
                </c:pt>
                <c:pt idx="46">
                  <c:v>3.3573742809783404E-2</c:v>
                </c:pt>
                <c:pt idx="47">
                  <c:v>3.3259966446962635E-2</c:v>
                </c:pt>
                <c:pt idx="48">
                  <c:v>3.2971502139358448E-2</c:v>
                </c:pt>
                <c:pt idx="49">
                  <c:v>3.2706283881702852E-2</c:v>
                </c:pt>
                <c:pt idx="50">
                  <c:v>3.2462431664994726E-2</c:v>
                </c:pt>
                <c:pt idx="51">
                  <c:v>3.2238231358811598E-2</c:v>
                </c:pt>
                <c:pt idx="52">
                  <c:v>3.2032117211201139E-2</c:v>
                </c:pt>
                <c:pt idx="53">
                  <c:v>3.1842656580592078E-2</c:v>
                </c:pt>
                <c:pt idx="54">
                  <c:v>3.1668536576107881E-2</c:v>
                </c:pt>
                <c:pt idx="55">
                  <c:v>3.1508552333785404E-2</c:v>
                </c:pt>
                <c:pt idx="56">
                  <c:v>3.1361596698550653E-2</c:v>
                </c:pt>
                <c:pt idx="57">
                  <c:v>3.1226651117023205E-2</c:v>
                </c:pt>
                <c:pt idx="58">
                  <c:v>3.1102777575616272E-2</c:v>
                </c:pt>
                <c:pt idx="59">
                  <c:v>3.0989111443021928E-2</c:v>
                </c:pt>
                <c:pt idx="60">
                  <c:v>3.0884855096862049E-2</c:v>
                </c:pt>
                <c:pt idx="61">
                  <c:v>3.0789272231730353E-2</c:v>
                </c:pt>
                <c:pt idx="62">
                  <c:v>3.0701682760601853E-2</c:v>
                </c:pt>
                <c:pt idx="63">
                  <c:v>3.0621458234093121E-2</c:v>
                </c:pt>
                <c:pt idx="64">
                  <c:v>3.0548017712689758E-2</c:v>
                </c:pt>
                <c:pt idx="65">
                  <c:v>3.0480824036116998E-2</c:v>
                </c:pt>
                <c:pt idx="66">
                  <c:v>3.0419380441765159E-2</c:v>
                </c:pt>
                <c:pt idx="67">
                  <c:v>3.0363227490697749E-2</c:v>
                </c:pt>
                <c:pt idx="68">
                  <c:v>3.0311940265438844E-2</c:v>
                </c:pt>
                <c:pt idx="69">
                  <c:v>3.0265125808597977E-2</c:v>
                </c:pt>
                <c:pt idx="70">
                  <c:v>3.0222420775565046E-2</c:v>
                </c:pt>
                <c:pt idx="71">
                  <c:v>3.0183489278094233E-2</c:v>
                </c:pt>
                <c:pt idx="72">
                  <c:v>3.0148020898678476E-2</c:v>
                </c:pt>
                <c:pt idx="73">
                  <c:v>3.0115728858266119E-2</c:v>
                </c:pt>
                <c:pt idx="74">
                  <c:v>3.0086348322149559E-2</c:v>
                </c:pt>
                <c:pt idx="75">
                  <c:v>3.0059634830813382E-2</c:v>
                </c:pt>
                <c:pt idx="76">
                  <c:v>3.0035362844211582E-2</c:v>
                </c:pt>
                <c:pt idx="77">
                  <c:v>3.0013324389387253E-2</c:v>
                </c:pt>
                <c:pt idx="78">
                  <c:v>2.9993327802587112E-2</c:v>
                </c:pt>
                <c:pt idx="79">
                  <c:v>2.9975196558085573E-2</c:v>
                </c:pt>
                <c:pt idx="80">
                  <c:v>2.9958768176842943E-2</c:v>
                </c:pt>
                <c:pt idx="81">
                  <c:v>2.9943893208901996E-2</c:v>
                </c:pt>
                <c:pt idx="82">
                  <c:v>2.9930434284094021E-2</c:v>
                </c:pt>
                <c:pt idx="83">
                  <c:v>2.9918265226196533E-2</c:v>
                </c:pt>
                <c:pt idx="84">
                  <c:v>2.9907270226173451E-2</c:v>
                </c:pt>
                <c:pt idx="85">
                  <c:v>2.9897343070547523E-2</c:v>
                </c:pt>
                <c:pt idx="86">
                  <c:v>2.9888386421313598E-2</c:v>
                </c:pt>
                <c:pt idx="87">
                  <c:v>2.9880311144110414E-2</c:v>
                </c:pt>
                <c:pt idx="88">
                  <c:v>2.9873035681634713E-2</c:v>
                </c:pt>
                <c:pt idx="89">
                  <c:v>2.9866485469511626E-2</c:v>
                </c:pt>
                <c:pt idx="90">
                  <c:v>2.9860592392036173E-2</c:v>
                </c:pt>
                <c:pt idx="91">
                  <c:v>2.9855294275375577E-2</c:v>
                </c:pt>
                <c:pt idx="92">
                  <c:v>2.9850534415976904E-2</c:v>
                </c:pt>
                <c:pt idx="93">
                  <c:v>2.9846261142061761E-2</c:v>
                </c:pt>
                <c:pt idx="94">
                  <c:v>2.984242740621269E-2</c:v>
                </c:pt>
                <c:pt idx="95">
                  <c:v>2.9838990407167174E-2</c:v>
                </c:pt>
                <c:pt idx="96">
                  <c:v>2.9835911239036669E-2</c:v>
                </c:pt>
                <c:pt idx="97">
                  <c:v>2.9833154566261698E-2</c:v>
                </c:pt>
                <c:pt idx="98">
                  <c:v>2.9830688322700881E-2</c:v>
                </c:pt>
                <c:pt idx="99">
                  <c:v>2.9828483433333365E-2</c:v>
                </c:pt>
                <c:pt idx="100">
                  <c:v>2.9826513557131118E-2</c:v>
                </c:pt>
                <c:pt idx="101">
                  <c:v>2.9824754849730479E-2</c:v>
                </c:pt>
                <c:pt idx="102">
                  <c:v>2.9823185744602299E-2</c:v>
                </c:pt>
                <c:pt idx="103">
                  <c:v>2.9821786751486896E-2</c:v>
                </c:pt>
                <c:pt idx="104">
                  <c:v>2.9820540270924348E-2</c:v>
                </c:pt>
                <c:pt idx="105">
                  <c:v>2.9819430423772698E-2</c:v>
                </c:pt>
                <c:pt idx="106">
                  <c:v>2.981844289466648E-2</c:v>
                </c:pt>
                <c:pt idx="107">
                  <c:v>2.9817564788425774E-2</c:v>
                </c:pt>
                <c:pt idx="108">
                  <c:v>2.9816784498481706E-2</c:v>
                </c:pt>
                <c:pt idx="109">
                  <c:v>2.9816091586438193E-2</c:v>
                </c:pt>
                <c:pt idx="110">
                  <c:v>2.9815476671941534E-2</c:v>
                </c:pt>
                <c:pt idx="111">
                  <c:v>2.9814931332079537E-2</c:v>
                </c:pt>
                <c:pt idx="112">
                  <c:v>2.9814448009579678E-2</c:v>
                </c:pt>
                <c:pt idx="113">
                  <c:v>2.9814019929122075E-2</c:v>
                </c:pt>
                <c:pt idx="114">
                  <c:v>2.9813641021127022E-2</c:v>
                </c:pt>
                <c:pt idx="115">
                  <c:v>2.9813305852419231E-2</c:v>
                </c:pt>
                <c:pt idx="116">
                  <c:v>2.9813009563210899E-2</c:v>
                </c:pt>
                <c:pt idx="117">
                  <c:v>2.9812747809884438E-2</c:v>
                </c:pt>
                <c:pt idx="118">
                  <c:v>2.9812516713091718E-2</c:v>
                </c:pt>
                <c:pt idx="119">
                  <c:v>2.9812312810721584E-2</c:v>
                </c:pt>
                <c:pt idx="120">
                  <c:v>2.9812133015319802E-2</c:v>
                </c:pt>
                <c:pt idx="121">
                  <c:v>2.9811974575576675E-2</c:v>
                </c:pt>
                <c:pt idx="122">
                  <c:v>2.9811835041526406E-2</c:v>
                </c:pt>
                <c:pt idx="123">
                  <c:v>2.9811712233129943E-2</c:v>
                </c:pt>
                <c:pt idx="124">
                  <c:v>2.9811604211938399E-2</c:v>
                </c:pt>
                <c:pt idx="125">
                  <c:v>2.9811509255558387E-2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017-4744-A3C9-465810148E83}"/>
            </c:ext>
          </c:extLst>
        </c:ser>
        <c:ser>
          <c:idx val="1"/>
          <c:order val="1"/>
          <c:tx>
            <c:v>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Noctua F12'!$I$128:$I$251</c:f>
              <c:numCache>
                <c:formatCode>0.0000</c:formatCode>
                <c:ptCount val="124"/>
                <c:pt idx="0">
                  <c:v>0.35877764396737333</c:v>
                </c:pt>
                <c:pt idx="1">
                  <c:v>0.35811159115385316</c:v>
                </c:pt>
                <c:pt idx="2">
                  <c:v>0.35679983638851198</c:v>
                </c:pt>
                <c:pt idx="3">
                  <c:v>0.35505002183953865</c:v>
                </c:pt>
                <c:pt idx="4">
                  <c:v>0.32455748754859876</c:v>
                </c:pt>
                <c:pt idx="5">
                  <c:v>0.28529928505155033</c:v>
                </c:pt>
                <c:pt idx="6">
                  <c:v>0.24718728332217529</c:v>
                </c:pt>
                <c:pt idx="7">
                  <c:v>0.2136987672129943</c:v>
                </c:pt>
                <c:pt idx="8">
                  <c:v>0.18549908633049203</c:v>
                </c:pt>
                <c:pt idx="9">
                  <c:v>0.16215564051250755</c:v>
                </c:pt>
                <c:pt idx="10">
                  <c:v>0.14291909579569836</c:v>
                </c:pt>
                <c:pt idx="11">
                  <c:v>0.12703663839772533</c:v>
                </c:pt>
                <c:pt idx="12">
                  <c:v>0.1138559258276939</c:v>
                </c:pt>
                <c:pt idx="13">
                  <c:v>0.1028443432778216</c:v>
                </c:pt>
                <c:pt idx="14">
                  <c:v>9.3578104178153224E-2</c:v>
                </c:pt>
                <c:pt idx="15">
                  <c:v>8.5723377940210427E-2</c:v>
                </c:pt>
                <c:pt idx="16">
                  <c:v>7.9017691866820602E-2</c:v>
                </c:pt>
                <c:pt idx="17">
                  <c:v>7.325415888391186E-2</c:v>
                </c:pt>
                <c:pt idx="18">
                  <c:v>6.8268900827025955E-2</c:v>
                </c:pt>
                <c:pt idx="19">
                  <c:v>6.3931298380442592E-2</c:v>
                </c:pt>
                <c:pt idx="20">
                  <c:v>6.0136525767959526E-2</c:v>
                </c:pt>
                <c:pt idx="21">
                  <c:v>5.6799858364883452E-2</c:v>
                </c:pt>
                <c:pt idx="22">
                  <c:v>5.3852329844546312E-2</c:v>
                </c:pt>
                <c:pt idx="23">
                  <c:v>5.1237408130254437E-2</c:v>
                </c:pt>
                <c:pt idx="24">
                  <c:v>4.8908438816740916E-2</c:v>
                </c:pt>
                <c:pt idx="25">
                  <c:v>4.6826667542259073E-2</c:v>
                </c:pt>
                <c:pt idx="26">
                  <c:v>4.4959700648480302E-2</c:v>
                </c:pt>
                <c:pt idx="27">
                  <c:v>4.3280299244909518E-2</c:v>
                </c:pt>
                <c:pt idx="28">
                  <c:v>4.1765428311461357E-2</c:v>
                </c:pt>
                <c:pt idx="29">
                  <c:v>4.0395502065393073E-2</c:v>
                </c:pt>
                <c:pt idx="30">
                  <c:v>3.915378130114229E-2</c:v>
                </c:pt>
                <c:pt idx="31">
                  <c:v>3.8025889144068105E-2</c:v>
                </c:pt>
                <c:pt idx="32">
                  <c:v>3.6999419643762695E-2</c:v>
                </c:pt>
                <c:pt idx="33">
                  <c:v>3.6063619601304595E-2</c:v>
                </c:pt>
                <c:pt idx="34">
                  <c:v>3.5209128510135003E-2</c:v>
                </c:pt>
                <c:pt idx="35">
                  <c:v>3.442776487963408E-2</c:v>
                </c:pt>
                <c:pt idx="36">
                  <c:v>3.3712349786404597E-2</c:v>
                </c:pt>
                <c:pt idx="37">
                  <c:v>3.3056560467267834E-2</c:v>
                </c:pt>
                <c:pt idx="38">
                  <c:v>3.2454808281702448E-2</c:v>
                </c:pt>
                <c:pt idx="39">
                  <c:v>3.1902136541777329E-2</c:v>
                </c:pt>
                <c:pt idx="40">
                  <c:v>3.1394134617490112E-2</c:v>
                </c:pt>
                <c:pt idx="41">
                  <c:v>3.0926865436636839E-2</c:v>
                </c:pt>
                <c:pt idx="42">
                  <c:v>3.0496804057221605E-2</c:v>
                </c:pt>
                <c:pt idx="43">
                  <c:v>3.0100785431856143E-2</c:v>
                </c:pt>
                <c:pt idx="44">
                  <c:v>2.9735959834022493E-2</c:v>
                </c:pt>
                <c:pt idx="45">
                  <c:v>3.0100785431856143E-2</c:v>
                </c:pt>
                <c:pt idx="46">
                  <c:v>2.9089841829007562E-2</c:v>
                </c:pt>
                <c:pt idx="47">
                  <c:v>2.8804109187884001E-2</c:v>
                </c:pt>
                <c:pt idx="48">
                  <c:v>2.8540636465624294E-2</c:v>
                </c:pt>
                <c:pt idx="49">
                  <c:v>2.8297673950086002E-2</c:v>
                </c:pt>
                <c:pt idx="50">
                  <c:v>2.8073624148930561E-2</c:v>
                </c:pt>
                <c:pt idx="51">
                  <c:v>2.7867025779383405E-2</c:v>
                </c:pt>
                <c:pt idx="52">
                  <c:v>2.7676539781162482E-2</c:v>
                </c:pt>
                <c:pt idx="53">
                  <c:v>2.7500937065002364E-2</c:v>
                </c:pt>
                <c:pt idx="54">
                  <c:v>2.7339087753664941E-2</c:v>
                </c:pt>
                <c:pt idx="55">
                  <c:v>2.7189951709300293E-2</c:v>
                </c:pt>
                <c:pt idx="56">
                  <c:v>2.7052570171877479E-2</c:v>
                </c:pt>
                <c:pt idx="57">
                  <c:v>2.6926058359246767E-2</c:v>
                </c:pt>
                <c:pt idx="58">
                  <c:v>2.680959890111238E-2</c:v>
                </c:pt>
                <c:pt idx="59">
                  <c:v>2.6702435997507021E-2</c:v>
                </c:pt>
                <c:pt idx="60">
                  <c:v>2.6603870207850253E-2</c:v>
                </c:pt>
                <c:pt idx="61">
                  <c:v>2.6513253789817736E-2</c:v>
                </c:pt>
                <c:pt idx="62">
                  <c:v>2.6429986518435714E-2</c:v>
                </c:pt>
                <c:pt idx="63">
                  <c:v>2.6353511925362259E-2</c:v>
                </c:pt>
                <c:pt idx="64">
                  <c:v>2.6283313906487131E-2</c:v>
                </c:pt>
                <c:pt idx="65">
                  <c:v>2.6218913652988358E-2</c:v>
                </c:pt>
                <c:pt idx="66">
                  <c:v>2.6159866867007515E-2</c:v>
                </c:pt>
                <c:pt idx="67">
                  <c:v>2.6105761228292335E-2</c:v>
                </c:pt>
                <c:pt idx="68">
                  <c:v>2.6056214082629769E-2</c:v>
                </c:pt>
                <c:pt idx="69">
                  <c:v>2.6010870326757543E-2</c:v>
                </c:pt>
                <c:pt idx="70">
                  <c:v>2.5969400467784169E-2</c:v>
                </c:pt>
                <c:pt idx="71">
                  <c:v>2.5931498838038879E-2</c:v>
                </c:pt>
                <c:pt idx="72">
                  <c:v>2.5896881948776318E-2</c:v>
                </c:pt>
                <c:pt idx="73">
                  <c:v>2.5865286968328124E-2</c:v>
                </c:pt>
                <c:pt idx="74">
                  <c:v>2.5836470312169364E-2</c:v>
                </c:pt>
                <c:pt idx="75">
                  <c:v>2.5810206333991021E-2</c:v>
                </c:pt>
                <c:pt idx="76">
                  <c:v>2.5786286108272667E-2</c:v>
                </c:pt>
                <c:pt idx="77">
                  <c:v>2.5764516296061527E-2</c:v>
                </c:pt>
                <c:pt idx="78">
                  <c:v>2.5744718086709247E-2</c:v>
                </c:pt>
                <c:pt idx="79">
                  <c:v>2.5726726209218093E-2</c:v>
                </c:pt>
                <c:pt idx="80">
                  <c:v>2.571038800762256E-2</c:v>
                </c:pt>
                <c:pt idx="81">
                  <c:v>2.5695562575496995E-2</c:v>
                </c:pt>
                <c:pt idx="82">
                  <c:v>2.5682119945249503E-2</c:v>
                </c:pt>
                <c:pt idx="83">
                  <c:v>2.5669940328349856E-2</c:v>
                </c:pt>
                <c:pt idx="84">
                  <c:v>2.5658913403055233E-2</c:v>
                </c:pt>
                <c:pt idx="85">
                  <c:v>2.5648937646552936E-2</c:v>
                </c:pt>
                <c:pt idx="86">
                  <c:v>2.5639919708741618E-2</c:v>
                </c:pt>
                <c:pt idx="87">
                  <c:v>2.5631773825130502E-2</c:v>
                </c:pt>
                <c:pt idx="88">
                  <c:v>2.5624421266555453E-2</c:v>
                </c:pt>
                <c:pt idx="89">
                  <c:v>2.5617789823598008E-2</c:v>
                </c:pt>
                <c:pt idx="90">
                  <c:v>2.5611813323753459E-2</c:v>
                </c:pt>
                <c:pt idx="91">
                  <c:v>2.5606431179531139E-2</c:v>
                </c:pt>
                <c:pt idx="92">
                  <c:v>2.5601587965788188E-2</c:v>
                </c:pt>
                <c:pt idx="93">
                  <c:v>2.559723302470053E-2</c:v>
                </c:pt>
                <c:pt idx="94">
                  <c:v>2.5593320096864158E-2</c:v>
                </c:pt>
                <c:pt idx="95">
                  <c:v>2.558980697709895E-2</c:v>
                </c:pt>
                <c:pt idx="96">
                  <c:v>2.5586655193597502E-2</c:v>
                </c:pt>
                <c:pt idx="97">
                  <c:v>2.5583829709125299E-2</c:v>
                </c:pt>
                <c:pt idx="98">
                  <c:v>2.5581298643036536E-2</c:v>
                </c:pt>
                <c:pt idx="99">
                  <c:v>2.5579033012923958E-2</c:v>
                </c:pt>
                <c:pt idx="100">
                  <c:v>2.557700649477149E-2</c:v>
                </c:pt>
                <c:pt idx="101">
                  <c:v>2.5575195200526427E-2</c:v>
                </c:pt>
                <c:pt idx="102">
                  <c:v>2.5573577472053598E-2</c:v>
                </c:pt>
                <c:pt idx="103">
                  <c:v>2.5572133690478324E-2</c:v>
                </c:pt>
                <c:pt idx="104">
                  <c:v>2.5570846099967778E-2</c:v>
                </c:pt>
                <c:pt idx="105">
                  <c:v>2.5569698645042094E-2</c:v>
                </c:pt>
                <c:pt idx="106">
                  <c:v>2.5568676820547729E-2</c:v>
                </c:pt>
                <c:pt idx="107">
                  <c:v>2.5567767533465482E-2</c:v>
                </c:pt>
                <c:pt idx="108">
                  <c:v>2.5566958975765101E-2</c:v>
                </c:pt>
                <c:pt idx="109">
                  <c:v>2.5566240507556855E-2</c:v>
                </c:pt>
                <c:pt idx="110">
                  <c:v>2.5565602549828464E-2</c:v>
                </c:pt>
                <c:pt idx="111">
                  <c:v>2.5565036486092627E-2</c:v>
                </c:pt>
                <c:pt idx="112">
                  <c:v>2.5564534572306827E-2</c:v>
                </c:pt>
                <c:pt idx="113">
                  <c:v>2.5564089854462117E-2</c:v>
                </c:pt>
                <c:pt idx="114">
                  <c:v>2.5563696093272161E-2</c:v>
                </c:pt>
                <c:pt idx="115">
                  <c:v>2.5563347695426987E-2</c:v>
                </c:pt>
                <c:pt idx="116">
                  <c:v>2.5563039650908139E-2</c:v>
                </c:pt>
                <c:pt idx="117">
                  <c:v>2.5562767475893262E-2</c:v>
                </c:pt>
                <c:pt idx="118">
                  <c:v>2.5562527160807768E-2</c:v>
                </c:pt>
                <c:pt idx="119">
                  <c:v>2.5562315123110444E-2</c:v>
                </c:pt>
                <c:pt idx="120">
                  <c:v>2.5562128164427045E-2</c:v>
                </c:pt>
                <c:pt idx="121">
                  <c:v>2.5561963431672489E-2</c:v>
                </c:pt>
                <c:pt idx="122">
                  <c:v>2.5561818381827337E-2</c:v>
                </c:pt>
                <c:pt idx="123">
                  <c:v>2.5561690750057976E-2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3017-4744-A3C9-465810148E83}"/>
            </c:ext>
          </c:extLst>
        </c:ser>
        <c:ser>
          <c:idx val="2"/>
          <c:order val="2"/>
          <c:tx>
            <c:v>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Noctua F12'!$L$131:$L$251</c:f>
              <c:numCache>
                <c:formatCode>0.0000</c:formatCode>
                <c:ptCount val="121"/>
                <c:pt idx="0">
                  <c:v>0.32987996961975341</c:v>
                </c:pt>
                <c:pt idx="1">
                  <c:v>0.31147215587770877</c:v>
                </c:pt>
                <c:pt idx="2">
                  <c:v>0.27988752097818481</c:v>
                </c:pt>
                <c:pt idx="3">
                  <c:v>0.24619359908364652</c:v>
                </c:pt>
                <c:pt idx="4">
                  <c:v>0.21491720556085481</c:v>
                </c:pt>
                <c:pt idx="5">
                  <c:v>0.18762746660837892</c:v>
                </c:pt>
                <c:pt idx="6">
                  <c:v>0.16449128054261297</c:v>
                </c:pt>
                <c:pt idx="7">
                  <c:v>0.14511151183003812</c:v>
                </c:pt>
                <c:pt idx="8">
                  <c:v>0.12892911595152381</c:v>
                </c:pt>
                <c:pt idx="9">
                  <c:v>0.11539365020449051</c:v>
                </c:pt>
                <c:pt idx="10">
                  <c:v>0.10402367675205819</c:v>
                </c:pt>
                <c:pt idx="11">
                  <c:v>9.4419371565968191E-2</c:v>
                </c:pt>
                <c:pt idx="12">
                  <c:v>8.625660074023965E-2</c:v>
                </c:pt>
                <c:pt idx="13">
                  <c:v>7.9275323226764408E-2</c:v>
                </c:pt>
                <c:pt idx="14">
                  <c:v>7.3267558498524205E-2</c:v>
                </c:pt>
                <c:pt idx="15">
                  <c:v>6.8066782914351531E-2</c:v>
                </c:pt>
                <c:pt idx="16">
                  <c:v>6.3539200627204501E-2</c:v>
                </c:pt>
                <c:pt idx="17">
                  <c:v>5.95767883754037E-2</c:v>
                </c:pt>
                <c:pt idx="18">
                  <c:v>5.6091840980875669E-2</c:v>
                </c:pt>
                <c:pt idx="19">
                  <c:v>5.3012723303200379E-2</c:v>
                </c:pt>
                <c:pt idx="20">
                  <c:v>5.0280567756466346E-2</c:v>
                </c:pt>
                <c:pt idx="21">
                  <c:v>4.7846703673384783E-2</c:v>
                </c:pt>
                <c:pt idx="22">
                  <c:v>4.5670650061403972E-2</c:v>
                </c:pt>
                <c:pt idx="23">
                  <c:v>4.371854157094545E-2</c:v>
                </c:pt>
                <c:pt idx="24">
                  <c:v>4.1961888058250817E-2</c:v>
                </c:pt>
                <c:pt idx="25">
                  <c:v>4.0376591822587599E-2</c:v>
                </c:pt>
                <c:pt idx="26">
                  <c:v>3.8942164690793223E-2</c:v>
                </c:pt>
                <c:pt idx="27">
                  <c:v>3.7641100831570497E-2</c:v>
                </c:pt>
                <c:pt idx="28">
                  <c:v>3.6458371538851432E-2</c:v>
                </c:pt>
                <c:pt idx="29">
                  <c:v>3.5381016047199412E-2</c:v>
                </c:pt>
                <c:pt idx="30">
                  <c:v>3.4397808362902571E-2</c:v>
                </c:pt>
                <c:pt idx="31">
                  <c:v>3.3498984588529263E-2</c:v>
                </c:pt>
                <c:pt idx="32">
                  <c:v>3.2676018643034363E-2</c:v>
                </c:pt>
                <c:pt idx="33">
                  <c:v>3.1921436899980594E-2</c:v>
                </c:pt>
                <c:pt idx="34">
                  <c:v>3.1228664281106058E-2</c:v>
                </c:pt>
                <c:pt idx="35">
                  <c:v>3.0591895898854974E-2</c:v>
                </c:pt>
                <c:pt idx="36">
                  <c:v>3.0005989549765542E-2</c:v>
                </c:pt>
                <c:pt idx="37">
                  <c:v>2.9466375303261384E-2</c:v>
                </c:pt>
                <c:pt idx="38">
                  <c:v>2.896897916943315E-2</c:v>
                </c:pt>
                <c:pt idx="39">
                  <c:v>2.8510158411612755E-2</c:v>
                </c:pt>
                <c:pt idx="40">
                  <c:v>2.8086646530398898E-2</c:v>
                </c:pt>
                <c:pt idx="41">
                  <c:v>2.769550631228964E-2</c:v>
                </c:pt>
                <c:pt idx="42">
                  <c:v>2.7334089628862558E-2</c:v>
                </c:pt>
                <c:pt idx="43">
                  <c:v>2.7000002907381988E-2</c:v>
                </c:pt>
                <c:pt idx="44">
                  <c:v>2.6691077383049398E-2</c:v>
                </c:pt>
                <c:pt idx="45">
                  <c:v>2.6405343396342942E-2</c:v>
                </c:pt>
                <c:pt idx="46">
                  <c:v>2.614100812340827E-2</c:v>
                </c:pt>
                <c:pt idx="47">
                  <c:v>2.589643622905078E-2</c:v>
                </c:pt>
                <c:pt idx="48">
                  <c:v>2.567013301508371E-2</c:v>
                </c:pt>
                <c:pt idx="49">
                  <c:v>2.5460729705191622E-2</c:v>
                </c:pt>
                <c:pt idx="50">
                  <c:v>2.526697056391632E-2</c:v>
                </c:pt>
                <c:pt idx="51">
                  <c:v>2.5087701594121142E-2</c:v>
                </c:pt>
                <c:pt idx="52">
                  <c:v>2.4921860596142414E-2</c:v>
                </c:pt>
                <c:pt idx="53">
                  <c:v>2.4768468404241396E-2</c:v>
                </c:pt>
                <c:pt idx="54">
                  <c:v>2.4626621143087037E-2</c:v>
                </c:pt>
                <c:pt idx="55">
                  <c:v>2.4495483369768735E-2</c:v>
                </c:pt>
                <c:pt idx="56">
                  <c:v>2.4374281986019271E-2</c:v>
                </c:pt>
                <c:pt idx="57">
                  <c:v>2.4262300821537703E-2</c:v>
                </c:pt>
                <c:pt idx="58">
                  <c:v>2.4158875803044492E-2</c:v>
                </c:pt>
                <c:pt idx="59">
                  <c:v>2.4063390635387281E-2</c:v>
                </c:pt>
                <c:pt idx="60">
                  <c:v>2.3975272930982727E-2</c:v>
                </c:pt>
                <c:pt idx="61">
                  <c:v>2.3893990732405383E-2</c:v>
                </c:pt>
                <c:pt idx="62">
                  <c:v>2.3819049380246982E-2</c:v>
                </c:pt>
                <c:pt idx="63">
                  <c:v>2.3749988684657507E-2</c:v>
                </c:pt>
                <c:pt idx="64">
                  <c:v>2.3686380364400416E-2</c:v>
                </c:pt>
                <c:pt idx="65">
                  <c:v>2.3627825721937716E-2</c:v>
                </c:pt>
                <c:pt idx="66">
                  <c:v>2.3573953527115526E-2</c:v>
                </c:pt>
                <c:pt idx="67">
                  <c:v>2.3524418085537943E-2</c:v>
                </c:pt>
                <c:pt idx="68">
                  <c:v>2.3478897470772052E-2</c:v>
                </c:pt>
                <c:pt idx="69">
                  <c:v>2.3437091902185035E-2</c:v>
                </c:pt>
                <c:pt idx="70">
                  <c:v>2.3398722252528315E-2</c:v>
                </c:pt>
                <c:pt idx="71">
                  <c:v>2.3363528671400659E-2</c:v>
                </c:pt>
                <c:pt idx="72">
                  <c:v>2.3331269312480071E-2</c:v>
                </c:pt>
                <c:pt idx="73">
                  <c:v>2.3301719153947451E-2</c:v>
                </c:pt>
                <c:pt idx="74">
                  <c:v>2.3274668902861419E-2</c:v>
                </c:pt>
                <c:pt idx="75">
                  <c:v>2.3249923975408052E-2</c:v>
                </c:pt>
                <c:pt idx="76">
                  <c:v>2.3227303545963574E-2</c:v>
                </c:pt>
                <c:pt idx="77">
                  <c:v>2.3206639658789691E-2</c:v>
                </c:pt>
                <c:pt idx="78">
                  <c:v>2.3187776396947669E-2</c:v>
                </c:pt>
                <c:pt idx="79">
                  <c:v>2.3170569103681815E-2</c:v>
                </c:pt>
                <c:pt idx="80">
                  <c:v>2.3154883652098401E-2</c:v>
                </c:pt>
                <c:pt idx="81">
                  <c:v>2.3140595759463527E-2</c:v>
                </c:pt>
                <c:pt idx="82">
                  <c:v>2.312759034287222E-2</c:v>
                </c:pt>
                <c:pt idx="83">
                  <c:v>2.3115760913410374E-2</c:v>
                </c:pt>
                <c:pt idx="84">
                  <c:v>2.3105009006248105E-2</c:v>
                </c:pt>
                <c:pt idx="85">
                  <c:v>2.3095243644374777E-2</c:v>
                </c:pt>
                <c:pt idx="86">
                  <c:v>2.3086380833918462E-2</c:v>
                </c:pt>
                <c:pt idx="87">
                  <c:v>2.3078343089190843E-2</c:v>
                </c:pt>
                <c:pt idx="88">
                  <c:v>2.3071058985768E-2</c:v>
                </c:pt>
                <c:pt idx="89">
                  <c:v>2.3064462740061492E-2</c:v>
                </c:pt>
                <c:pt idx="90">
                  <c:v>2.3058493813957189E-2</c:v>
                </c:pt>
                <c:pt idx="91">
                  <c:v>2.3053096543203921E-2</c:v>
                </c:pt>
                <c:pt idx="92">
                  <c:v>2.3048219788323693E-2</c:v>
                </c:pt>
                <c:pt idx="93">
                  <c:v>2.3043816606891959E-2</c:v>
                </c:pt>
                <c:pt idx="94">
                  <c:v>2.3039843946102711E-2</c:v>
                </c:pt>
                <c:pt idx="95">
                  <c:v>2.3036262354590692E-2</c:v>
                </c:pt>
                <c:pt idx="96">
                  <c:v>2.3033035712533394E-2</c:v>
                </c:pt>
                <c:pt idx="97">
                  <c:v>2.3030130979100234E-2</c:v>
                </c:pt>
                <c:pt idx="98">
                  <c:v>2.3027517956356339E-2</c:v>
                </c:pt>
                <c:pt idx="99">
                  <c:v>2.3025169068764725E-2</c:v>
                </c:pt>
                <c:pt idx="100">
                  <c:v>2.3023059157464377E-2</c:v>
                </c:pt>
                <c:pt idx="101">
                  <c:v>2.3021165288532919E-2</c:v>
                </c:pt>
                <c:pt idx="102">
                  <c:v>2.3019466574472517E-2</c:v>
                </c:pt>
                <c:pt idx="103">
                  <c:v>2.3017944008185885E-2</c:v>
                </c:pt>
                <c:pt idx="104">
                  <c:v>2.3016580308736996E-2</c:v>
                </c:pt>
                <c:pt idx="105">
                  <c:v>2.3015359778217847E-2</c:v>
                </c:pt>
                <c:pt idx="106">
                  <c:v>2.3014268169069027E-2</c:v>
                </c:pt>
                <c:pt idx="107">
                  <c:v>2.3013292561227722E-2</c:v>
                </c:pt>
                <c:pt idx="108">
                  <c:v>2.3012421248502613E-2</c:v>
                </c:pt>
                <c:pt idx="109">
                  <c:v>2.3011643633600237E-2</c:v>
                </c:pt>
                <c:pt idx="110">
                  <c:v>2.3010950131252764E-2</c:v>
                </c:pt>
                <c:pt idx="111">
                  <c:v>2.3010332078921815E-2</c:v>
                </c:pt>
                <c:pt idx="112">
                  <c:v>2.3009781654577528E-2</c:v>
                </c:pt>
                <c:pt idx="113">
                  <c:v>2.3009291801076359E-2</c:v>
                </c:pt>
                <c:pt idx="114">
                  <c:v>2.300885615668476E-2</c:v>
                </c:pt>
                <c:pt idx="115">
                  <c:v>2.3008468991319416E-2</c:v>
                </c:pt>
                <c:pt idx="116">
                  <c:v>2.3008125148097545E-2</c:v>
                </c:pt>
                <c:pt idx="117">
                  <c:v>2.3007819989813012E-2</c:v>
                </c:pt>
                <c:pt idx="118">
                  <c:v>2.3007549349975998E-2</c:v>
                </c:pt>
                <c:pt idx="119">
                  <c:v>2.3007309488074838E-2</c:v>
                </c:pt>
                <c:pt idx="120">
                  <c:v>2.3007097048739239E-2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3017-4744-A3C9-465810148E83}"/>
            </c:ext>
          </c:extLst>
        </c:ser>
        <c:ser>
          <c:idx val="3"/>
          <c:order val="3"/>
          <c:tx>
            <c:v>50,8 L/h push/pull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'Typ1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2x F12'!$F$126:$F$251</c:f>
              <c:numCache>
                <c:formatCode>0.0000</c:formatCode>
                <c:ptCount val="126"/>
                <c:pt idx="0">
                  <c:v>0.4181956702663619</c:v>
                </c:pt>
                <c:pt idx="1">
                  <c:v>0.41485403600484594</c:v>
                </c:pt>
                <c:pt idx="2">
                  <c:v>0.40970870501433365</c:v>
                </c:pt>
                <c:pt idx="3">
                  <c:v>0.40367006990444521</c:v>
                </c:pt>
                <c:pt idx="4">
                  <c:v>0.39705980028599813</c:v>
                </c:pt>
                <c:pt idx="5">
                  <c:v>0.39006883382131835</c:v>
                </c:pt>
                <c:pt idx="6">
                  <c:v>0.31695172969772589</c:v>
                </c:pt>
                <c:pt idx="7">
                  <c:v>0.25605979231497994</c:v>
                </c:pt>
                <c:pt idx="8">
                  <c:v>0.21038825745337364</c:v>
                </c:pt>
                <c:pt idx="9">
                  <c:v>0.17646473850909614</c:v>
                </c:pt>
                <c:pt idx="10">
                  <c:v>0.15092509830382217</c:v>
                </c:pt>
                <c:pt idx="11">
                  <c:v>0.13132346121107488</c:v>
                </c:pt>
                <c:pt idx="12">
                  <c:v>0.11598170536983968</c:v>
                </c:pt>
                <c:pt idx="13">
                  <c:v>0.10375393660970418</c:v>
                </c:pt>
                <c:pt idx="14">
                  <c:v>9.3848038635160322E-2</c:v>
                </c:pt>
                <c:pt idx="15">
                  <c:v>8.5706591779657476E-2</c:v>
                </c:pt>
                <c:pt idx="16">
                  <c:v>7.8929754302630079E-2</c:v>
                </c:pt>
                <c:pt idx="17">
                  <c:v>7.3225295971646398E-2</c:v>
                </c:pt>
                <c:pt idx="18">
                  <c:v>6.8375836585883837E-2</c:v>
                </c:pt>
                <c:pt idx="19">
                  <c:v>6.4217013406309795E-2</c:v>
                </c:pt>
                <c:pt idx="20">
                  <c:v>6.0622673575709385E-2</c:v>
                </c:pt>
                <c:pt idx="21">
                  <c:v>5.7494653179506097E-2</c:v>
                </c:pt>
                <c:pt idx="22">
                  <c:v>5.4755601881805241E-2</c:v>
                </c:pt>
                <c:pt idx="23">
                  <c:v>5.2343864391806452E-2</c:v>
                </c:pt>
                <c:pt idx="24">
                  <c:v>5.0209774020656441E-2</c:v>
                </c:pt>
                <c:pt idx="25">
                  <c:v>4.8312930989516646E-2</c:v>
                </c:pt>
                <c:pt idx="26">
                  <c:v>4.6620177699851335E-2</c:v>
                </c:pt>
                <c:pt idx="27">
                  <c:v>4.5104074175554586E-2</c:v>
                </c:pt>
                <c:pt idx="28">
                  <c:v>4.3741737146956276E-2</c:v>
                </c:pt>
                <c:pt idx="29">
                  <c:v>4.2513946748857182E-2</c:v>
                </c:pt>
                <c:pt idx="30">
                  <c:v>4.1404452415410957E-2</c:v>
                </c:pt>
                <c:pt idx="31">
                  <c:v>4.0399428631958362E-2</c:v>
                </c:pt>
                <c:pt idx="32">
                  <c:v>3.9487044553958413E-2</c:v>
                </c:pt>
                <c:pt idx="33">
                  <c:v>3.8657120958298985E-2</c:v>
                </c:pt>
                <c:pt idx="34">
                  <c:v>3.7900854765252762E-2</c:v>
                </c:pt>
                <c:pt idx="35">
                  <c:v>3.7210596273243288E-2</c:v>
                </c:pt>
                <c:pt idx="36">
                  <c:v>3.6579667835271064E-2</c:v>
                </c:pt>
                <c:pt idx="37">
                  <c:v>3.6002215354291642E-2</c:v>
                </c:pt>
                <c:pt idx="38">
                  <c:v>3.5473085948213245E-2</c:v>
                </c:pt>
                <c:pt idx="39">
                  <c:v>3.498772661816732E-2</c:v>
                </c:pt>
                <c:pt idx="40">
                  <c:v>3.4542099877223183E-2</c:v>
                </c:pt>
                <c:pt idx="41">
                  <c:v>3.4132613154457044E-2</c:v>
                </c:pt>
                <c:pt idx="42">
                  <c:v>3.3756059448906667E-2</c:v>
                </c:pt>
                <c:pt idx="43">
                  <c:v>3.340956721873356E-2</c:v>
                </c:pt>
                <c:pt idx="44">
                  <c:v>3.3090557889068339E-2</c:v>
                </c:pt>
                <c:pt idx="45">
                  <c:v>3.2796709674329981E-2</c:v>
                </c:pt>
                <c:pt idx="46">
                  <c:v>3.2525926657259396E-2</c:v>
                </c:pt>
                <c:pt idx="47">
                  <c:v>3.2276312262503361E-2</c:v>
                </c:pt>
                <c:pt idx="48">
                  <c:v>3.2046146418668014E-2</c:v>
                </c:pt>
                <c:pt idx="49">
                  <c:v>3.1833865827971604E-2</c:v>
                </c:pt>
                <c:pt idx="50">
                  <c:v>3.1638046863571065E-2</c:v>
                </c:pt>
                <c:pt idx="51">
                  <c:v>3.1457390696416128E-2</c:v>
                </c:pt>
                <c:pt idx="52">
                  <c:v>3.1290710320039168E-2</c:v>
                </c:pt>
                <c:pt idx="53">
                  <c:v>3.1136919196095441E-2</c:v>
                </c:pt>
                <c:pt idx="54">
                  <c:v>3.099502128813289E-2</c:v>
                </c:pt>
                <c:pt idx="55">
                  <c:v>3.0864102287886813E-2</c:v>
                </c:pt>
                <c:pt idx="56">
                  <c:v>3.0743321868859981E-2</c:v>
                </c:pt>
                <c:pt idx="57">
                  <c:v>3.0631906827253932E-2</c:v>
                </c:pt>
                <c:pt idx="58">
                  <c:v>3.0529144991409424E-2</c:v>
                </c:pt>
                <c:pt idx="59">
                  <c:v>3.0434379798556958E-2</c:v>
                </c:pt>
                <c:pt idx="60">
                  <c:v>3.0347005452481299E-2</c:v>
                </c:pt>
                <c:pt idx="61">
                  <c:v>3.0266462588164584E-2</c:v>
                </c:pt>
                <c:pt idx="62">
                  <c:v>3.0192234379990079E-2</c:v>
                </c:pt>
                <c:pt idx="63">
                  <c:v>3.0123843038991821E-2</c:v>
                </c:pt>
                <c:pt idx="64">
                  <c:v>3.0060846652190068E-2</c:v>
                </c:pt>
                <c:pt idx="65">
                  <c:v>3.000283632347964E-2</c:v>
                </c:pt>
                <c:pt idx="66">
                  <c:v>2.9949433581017086E-2</c:v>
                </c:pt>
                <c:pt idx="67">
                  <c:v>2.9900288020733603E-2</c:v>
                </c:pt>
                <c:pt idx="68">
                  <c:v>2.9855075159607641E-2</c:v>
                </c:pt>
                <c:pt idx="69">
                  <c:v>2.9813494475766568E-2</c:v>
                </c:pt>
                <c:pt idx="70">
                  <c:v>2.9775267615437771E-2</c:v>
                </c:pt>
                <c:pt idx="71">
                  <c:v>2.9740136749307665E-2</c:v>
                </c:pt>
                <c:pt idx="72">
                  <c:v>2.9707863063033444E-2</c:v>
                </c:pt>
                <c:pt idx="73">
                  <c:v>2.9678225368537745E-2</c:v>
                </c:pt>
                <c:pt idx="74">
                  <c:v>2.9651018824344757E-2</c:v>
                </c:pt>
                <c:pt idx="75">
                  <c:v>2.9626053754623287E-2</c:v>
                </c:pt>
                <c:pt idx="76">
                  <c:v>2.960315455782055E-2</c:v>
                </c:pt>
                <c:pt idx="77">
                  <c:v>2.9582158696825213E-2</c:v>
                </c:pt>
                <c:pt idx="78">
                  <c:v>2.956291576351321E-2</c:v>
                </c:pt>
                <c:pt idx="79">
                  <c:v>2.9545286611324151E-2</c:v>
                </c:pt>
                <c:pt idx="80">
                  <c:v>2.9529142550206326E-2</c:v>
                </c:pt>
                <c:pt idx="81">
                  <c:v>2.9514364598869039E-2</c:v>
                </c:pt>
                <c:pt idx="82">
                  <c:v>2.9500842789804568E-2</c:v>
                </c:pt>
                <c:pt idx="83">
                  <c:v>2.9488475522998554E-2</c:v>
                </c:pt>
                <c:pt idx="84">
                  <c:v>2.947716896464711E-2</c:v>
                </c:pt>
                <c:pt idx="85">
                  <c:v>2.9466836487548505E-2</c:v>
                </c:pt>
                <c:pt idx="86">
                  <c:v>2.9457398150144188E-2</c:v>
                </c:pt>
                <c:pt idx="87">
                  <c:v>2.9448780211453751E-2</c:v>
                </c:pt>
                <c:pt idx="88">
                  <c:v>2.944091467938658E-2</c:v>
                </c:pt>
                <c:pt idx="89">
                  <c:v>2.9433738890123438E-2</c:v>
                </c:pt>
                <c:pt idx="90">
                  <c:v>2.9427195116448059E-2</c:v>
                </c:pt>
                <c:pt idx="91">
                  <c:v>2.942123020307499E-2</c:v>
                </c:pt>
                <c:pt idx="92">
                  <c:v>2.9415795227168702E-2</c:v>
                </c:pt>
                <c:pt idx="93">
                  <c:v>2.9410845182381996E-2</c:v>
                </c:pt>
                <c:pt idx="94">
                  <c:v>2.9406338684861824E-2</c:v>
                </c:pt>
                <c:pt idx="95">
                  <c:v>2.940223769977908E-2</c:v>
                </c:pt>
                <c:pt idx="96">
                  <c:v>2.9398507287037256E-2</c:v>
                </c:pt>
                <c:pt idx="97">
                  <c:v>2.9395115364904693E-2</c:v>
                </c:pt>
                <c:pt idx="98">
                  <c:v>2.9392032490397315E-2</c:v>
                </c:pt>
                <c:pt idx="99">
                  <c:v>2.9389231655313992E-2</c:v>
                </c:pt>
                <c:pt idx="100">
                  <c:v>2.9386688096896499E-2</c:v>
                </c:pt>
                <c:pt idx="101">
                  <c:v>2.9384379122150365E-2</c:v>
                </c:pt>
                <c:pt idx="102">
                  <c:v>2.9382283944922663E-2</c:v>
                </c:pt>
                <c:pt idx="103">
                  <c:v>2.9380383534888591E-2</c:v>
                </c:pt>
                <c:pt idx="104">
                  <c:v>2.9378660477650774E-2</c:v>
                </c:pt>
                <c:pt idx="105">
                  <c:v>2.9377098845203745E-2</c:v>
                </c:pt>
                <c:pt idx="106">
                  <c:v>2.9375684076062052E-2</c:v>
                </c:pt>
                <c:pt idx="107">
                  <c:v>2.9374402864393162E-2</c:v>
                </c:pt>
                <c:pt idx="108">
                  <c:v>2.937324305753684E-2</c:v>
                </c:pt>
                <c:pt idx="109">
                  <c:v>2.937219356133091E-2</c:v>
                </c:pt>
                <c:pt idx="110">
                  <c:v>2.9371244252698991E-2</c:v>
                </c:pt>
                <c:pt idx="111">
                  <c:v>2.9370385898990017E-2</c:v>
                </c:pt>
                <c:pt idx="112">
                  <c:v>2.9369610083591114E-2</c:v>
                </c:pt>
                <c:pt idx="113">
                  <c:v>2.9368909137365895E-2</c:v>
                </c:pt>
                <c:pt idx="114">
                  <c:v>2.9368276075498627E-2</c:v>
                </c:pt>
                <c:pt idx="115">
                  <c:v>2.9367704539351884E-2</c:v>
                </c:pt>
                <c:pt idx="116">
                  <c:v>2.9367188742970635E-2</c:v>
                </c:pt>
                <c:pt idx="117">
                  <c:v>2.9366723423889941E-2</c:v>
                </c:pt>
                <c:pt idx="118">
                  <c:v>2.9366303797926041E-2</c:v>
                </c:pt>
                <c:pt idx="119">
                  <c:v>2.9365925517652016E-2</c:v>
                </c:pt>
                <c:pt idx="120">
                  <c:v>2.9365584634279508E-2</c:v>
                </c:pt>
                <c:pt idx="121">
                  <c:v>2.9365277562686854E-2</c:v>
                </c:pt>
                <c:pt idx="122">
                  <c:v>2.9365001049352021E-2</c:v>
                </c:pt>
                <c:pt idx="123">
                  <c:v>2.9364752142965411E-2</c:v>
                </c:pt>
                <c:pt idx="124">
                  <c:v>2.9364528167513532E-2</c:v>
                </c:pt>
                <c:pt idx="125">
                  <c:v>2.936432669763938E-2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3017-4744-A3C9-465810148E83}"/>
            </c:ext>
          </c:extLst>
        </c:ser>
        <c:ser>
          <c:idx val="4"/>
          <c:order val="4"/>
          <c:tx>
            <c:v>72,5 L/h push/pull</c:v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'Typ1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2x F12'!$I$128:$I$251</c:f>
              <c:numCache>
                <c:formatCode>0.0000</c:formatCode>
                <c:ptCount val="124"/>
                <c:pt idx="0">
                  <c:v>0.36631617927691995</c:v>
                </c:pt>
                <c:pt idx="1">
                  <c:v>0.36445101137922531</c:v>
                </c:pt>
                <c:pt idx="2">
                  <c:v>0.36133775558010212</c:v>
                </c:pt>
                <c:pt idx="3">
                  <c:v>0.35752623265517791</c:v>
                </c:pt>
                <c:pt idx="4">
                  <c:v>0.30561486799870319</c:v>
                </c:pt>
                <c:pt idx="5">
                  <c:v>0.25354768729811888</c:v>
                </c:pt>
                <c:pt idx="6">
                  <c:v>0.21091625300747596</c:v>
                </c:pt>
                <c:pt idx="7">
                  <c:v>0.17765524755640483</c:v>
                </c:pt>
                <c:pt idx="8">
                  <c:v>0.15187981943744649</c:v>
                </c:pt>
                <c:pt idx="9">
                  <c:v>0.13175094491712591</c:v>
                </c:pt>
                <c:pt idx="10">
                  <c:v>0.11583129785957907</c:v>
                </c:pt>
                <c:pt idx="11">
                  <c:v>0.10306463223931601</c:v>
                </c:pt>
                <c:pt idx="12">
                  <c:v>9.2686537942379868E-2</c:v>
                </c:pt>
                <c:pt idx="13">
                  <c:v>8.414255664306837E-2</c:v>
                </c:pt>
                <c:pt idx="14">
                  <c:v>7.7026669322538779E-2</c:v>
                </c:pt>
                <c:pt idx="15">
                  <c:v>7.1037836498016718E-2</c:v>
                </c:pt>
                <c:pt idx="16">
                  <c:v>6.594985578306288E-2</c:v>
                </c:pt>
                <c:pt idx="17">
                  <c:v>6.1590480412880261E-2</c:v>
                </c:pt>
                <c:pt idx="18">
                  <c:v>5.7826857015121538E-2</c:v>
                </c:pt>
                <c:pt idx="19">
                  <c:v>5.4555265674273545E-2</c:v>
                </c:pt>
                <c:pt idx="20">
                  <c:v>5.1693805365197645E-2</c:v>
                </c:pt>
                <c:pt idx="21">
                  <c:v>4.9177114620824164E-2</c:v>
                </c:pt>
                <c:pt idx="22">
                  <c:v>4.6952514147280799E-2</c:v>
                </c:pt>
                <c:pt idx="23">
                  <c:v>4.4977154626014863E-2</c:v>
                </c:pt>
                <c:pt idx="24">
                  <c:v>4.3215883555574847E-2</c:v>
                </c:pt>
                <c:pt idx="25">
                  <c:v>4.1639632462471141E-2</c:v>
                </c:pt>
                <c:pt idx="26">
                  <c:v>4.0224184965185185E-2</c:v>
                </c:pt>
                <c:pt idx="27">
                  <c:v>3.8949226603316608E-2</c:v>
                </c:pt>
                <c:pt idx="28">
                  <c:v>3.7797605277120859E-2</c:v>
                </c:pt>
                <c:pt idx="29">
                  <c:v>3.6754750655179212E-2</c:v>
                </c:pt>
                <c:pt idx="30">
                  <c:v>3.5808214685441972E-2</c:v>
                </c:pt>
                <c:pt idx="31">
                  <c:v>3.4947305175028559E-2</c:v>
                </c:pt>
                <c:pt idx="32">
                  <c:v>3.4162791488836129E-2</c:v>
                </c:pt>
                <c:pt idx="33">
                  <c:v>3.3446666572522959E-2</c:v>
                </c:pt>
                <c:pt idx="34">
                  <c:v>3.2791953291935981E-2</c:v>
                </c:pt>
                <c:pt idx="35">
                  <c:v>3.2192545886718847E-2</c:v>
                </c:pt>
                <c:pt idx="36">
                  <c:v>3.1643079432320441E-2</c:v>
                </c:pt>
                <c:pt idx="37">
                  <c:v>3.1138821783807367E-2</c:v>
                </c:pt>
                <c:pt idx="38">
                  <c:v>3.067558367355102E-2</c:v>
                </c:pt>
                <c:pt idx="39">
                  <c:v>3.024964355136487E-2</c:v>
                </c:pt>
                <c:pt idx="40">
                  <c:v>2.9857684461324981E-2</c:v>
                </c:pt>
                <c:pt idx="41">
                  <c:v>2.9496740796448821E-2</c:v>
                </c:pt>
                <c:pt idx="42">
                  <c:v>2.916415319903045E-2</c:v>
                </c:pt>
                <c:pt idx="43">
                  <c:v>2.8857530209228089E-2</c:v>
                </c:pt>
                <c:pt idx="44">
                  <c:v>2.8574715528768509E-2</c:v>
                </c:pt>
                <c:pt idx="45">
                  <c:v>2.8857530209228089E-2</c:v>
                </c:pt>
                <c:pt idx="46">
                  <c:v>2.8072897379041041E-2</c:v>
                </c:pt>
                <c:pt idx="47">
                  <c:v>2.7850523777064085E-2</c:v>
                </c:pt>
                <c:pt idx="48">
                  <c:v>2.7645179429890449E-2</c:v>
                </c:pt>
                <c:pt idx="49">
                  <c:v>2.7455533196302805E-2</c:v>
                </c:pt>
                <c:pt idx="50">
                  <c:v>2.7280368934701132E-2</c:v>
                </c:pt>
                <c:pt idx="51">
                  <c:v>2.7118573627022864E-2</c:v>
                </c:pt>
                <c:pt idx="52">
                  <c:v>2.6969126977783538E-2</c:v>
                </c:pt>
                <c:pt idx="53">
                  <c:v>2.6831092279089926E-2</c:v>
                </c:pt>
                <c:pt idx="54">
                  <c:v>2.670360836505677E-2</c:v>
                </c:pt>
                <c:pt idx="55">
                  <c:v>2.6585882506108899E-2</c:v>
                </c:pt>
                <c:pt idx="56">
                  <c:v>2.6477184116192182E-2</c:v>
                </c:pt>
                <c:pt idx="57">
                  <c:v>2.6376839164767147E-2</c:v>
                </c:pt>
                <c:pt idx="58">
                  <c:v>2.6284225201275321E-2</c:v>
                </c:pt>
                <c:pt idx="59">
                  <c:v>2.6198766913081366E-2</c:v>
                </c:pt>
                <c:pt idx="60">
                  <c:v>2.6119932149134557E-2</c:v>
                </c:pt>
                <c:pt idx="61">
                  <c:v>2.6047228351110768E-2</c:v>
                </c:pt>
                <c:pt idx="62">
                  <c:v>2.5980199341877643E-2</c:v>
                </c:pt>
                <c:pt idx="63">
                  <c:v>2.5918422428004542E-2</c:v>
                </c:pt>
                <c:pt idx="64">
                  <c:v>2.5861505778909256E-2</c:v>
                </c:pt>
                <c:pt idx="65">
                  <c:v>2.5809086050253029E-2</c:v>
                </c:pt>
                <c:pt idx="66">
                  <c:v>2.5760826223497481E-2</c:v>
                </c:pt>
                <c:pt idx="67">
                  <c:v>2.5716413637230175E-2</c:v>
                </c:pt>
                <c:pt idx="68">
                  <c:v>2.5675558189041523E-2</c:v>
                </c:pt>
                <c:pt idx="69">
                  <c:v>2.563799068947116E-2</c:v>
                </c:pt>
                <c:pt idx="70">
                  <c:v>2.5603461351901176E-2</c:v>
                </c:pt>
                <c:pt idx="71">
                  <c:v>2.5571738404310086E-2</c:v>
                </c:pt>
                <c:pt idx="72">
                  <c:v>2.5542606810562075E-2</c:v>
                </c:pt>
                <c:pt idx="73">
                  <c:v>2.5515867090428794E-2</c:v>
                </c:pt>
                <c:pt idx="74">
                  <c:v>2.5491334228859176E-2</c:v>
                </c:pt>
                <c:pt idx="75">
                  <c:v>2.5468836666154588E-2</c:v>
                </c:pt>
                <c:pt idx="76">
                  <c:v>2.5448215361696516E-2</c:v>
                </c:pt>
                <c:pt idx="77">
                  <c:v>2.5429322924731688E-2</c:v>
                </c:pt>
                <c:pt idx="78">
                  <c:v>2.5412022806464481E-2</c:v>
                </c:pt>
                <c:pt idx="79">
                  <c:v>2.5396188548352048E-2</c:v>
                </c:pt>
                <c:pt idx="80">
                  <c:v>2.5381703082058928E-2</c:v>
                </c:pt>
                <c:pt idx="81">
                  <c:v>2.5368458077015071E-2</c:v>
                </c:pt>
                <c:pt idx="82">
                  <c:v>2.5356353331945053E-2</c:v>
                </c:pt>
                <c:pt idx="83">
                  <c:v>2.5345296207104771E-2</c:v>
                </c:pt>
                <c:pt idx="84">
                  <c:v>2.5335201094283059E-2</c:v>
                </c:pt>
                <c:pt idx="85">
                  <c:v>2.532598892190574E-2</c:v>
                </c:pt>
                <c:pt idx="86">
                  <c:v>2.5317586692823892E-2</c:v>
                </c:pt>
                <c:pt idx="87">
                  <c:v>2.5309927052582521E-2</c:v>
                </c:pt>
                <c:pt idx="88">
                  <c:v>2.5302947886153077E-2</c:v>
                </c:pt>
                <c:pt idx="89">
                  <c:v>2.5296591941278604E-2</c:v>
                </c:pt>
                <c:pt idx="90">
                  <c:v>2.5290806476725766E-2</c:v>
                </c:pt>
                <c:pt idx="91">
                  <c:v>2.5285542933866745E-2</c:v>
                </c:pt>
                <c:pt idx="92">
                  <c:v>2.5280756630128819E-2</c:v>
                </c:pt>
                <c:pt idx="93">
                  <c:v>2.5276406472951242E-2</c:v>
                </c:pt>
                <c:pt idx="94">
                  <c:v>2.5272454692981079E-2</c:v>
                </c:pt>
                <c:pt idx="95">
                  <c:v>2.5268866595321956E-2</c:v>
                </c:pt>
                <c:pt idx="96">
                  <c:v>2.5265610327724747E-2</c:v>
                </c:pt>
                <c:pt idx="97">
                  <c:v>2.5262656664677204E-2</c:v>
                </c:pt>
                <c:pt idx="98">
                  <c:v>2.5259978806412009E-2</c:v>
                </c:pt>
                <c:pt idx="99">
                  <c:v>2.5257552191910213E-2</c:v>
                </c:pt>
                <c:pt idx="100">
                  <c:v>2.525535432503007E-2</c:v>
                </c:pt>
                <c:pt idx="101">
                  <c:v>2.5253364612940775E-2</c:v>
                </c:pt>
                <c:pt idx="102">
                  <c:v>2.5251564216086604E-2</c:v>
                </c:pt>
                <c:pt idx="103">
                  <c:v>2.5249935908950371E-2</c:v>
                </c:pt>
                <c:pt idx="104">
                  <c:v>2.5248463950925597E-2</c:v>
                </c:pt>
                <c:pt idx="105">
                  <c:v>2.5247133966645376E-2</c:v>
                </c:pt>
                <c:pt idx="106">
                  <c:v>2.5245932835152078E-2</c:v>
                </c:pt>
                <c:pt idx="107">
                  <c:v>2.5244848587326594E-2</c:v>
                </c:pt>
                <c:pt idx="108">
                  <c:v>2.5243870311028559E-2</c:v>
                </c:pt>
                <c:pt idx="109">
                  <c:v>2.5242988063429981E-2</c:v>
                </c:pt>
                <c:pt idx="110">
                  <c:v>2.5242192790054636E-2</c:v>
                </c:pt>
                <c:pt idx="111">
                  <c:v>2.5241476250063451E-2</c:v>
                </c:pt>
                <c:pt idx="112">
                  <c:v>2.5240830947353386E-2</c:v>
                </c:pt>
                <c:pt idx="113">
                  <c:v>2.5240250067062736E-2</c:v>
                </c:pt>
                <c:pt idx="114">
                  <c:v>2.523972741710033E-2</c:v>
                </c:pt>
                <c:pt idx="115">
                  <c:v>2.5239257374339314E-2</c:v>
                </c:pt>
                <c:pt idx="116">
                  <c:v>2.5238834835138495E-2</c:v>
                </c:pt>
                <c:pt idx="117">
                  <c:v>2.5238455169875156E-2</c:v>
                </c:pt>
                <c:pt idx="118">
                  <c:v>2.5238114181193434E-2</c:v>
                </c:pt>
                <c:pt idx="119">
                  <c:v>2.5237808065691286E-2</c:v>
                </c:pt>
                <c:pt idx="120">
                  <c:v>2.5237533378787175E-2</c:v>
                </c:pt>
                <c:pt idx="121">
                  <c:v>2.5237287002524755E-2</c:v>
                </c:pt>
                <c:pt idx="122">
                  <c:v>2.5237066116089914E-2</c:v>
                </c:pt>
                <c:pt idx="123">
                  <c:v>2.5236868168830005E-2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3017-4744-A3C9-465810148E83}"/>
            </c:ext>
          </c:extLst>
        </c:ser>
        <c:ser>
          <c:idx val="5"/>
          <c:order val="5"/>
          <c:tx>
            <c:v>94,4 L/h push/pull</c:v>
          </c:tx>
          <c:spPr>
            <a:ln w="19050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'Typ1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2x F12'!$L$131:$L$251</c:f>
              <c:numCache>
                <c:formatCode>0.0000</c:formatCode>
                <c:ptCount val="121"/>
                <c:pt idx="0">
                  <c:v>0.33775402828892304</c:v>
                </c:pt>
                <c:pt idx="1">
                  <c:v>0.30193234172474176</c:v>
                </c:pt>
                <c:pt idx="2">
                  <c:v>0.25551194050269005</c:v>
                </c:pt>
                <c:pt idx="3">
                  <c:v>0.21455550040981386</c:v>
                </c:pt>
                <c:pt idx="4">
                  <c:v>0.18137544664857244</c:v>
                </c:pt>
                <c:pt idx="5">
                  <c:v>0.15511690909278206</c:v>
                </c:pt>
                <c:pt idx="6">
                  <c:v>0.13435925213414593</c:v>
                </c:pt>
                <c:pt idx="7">
                  <c:v>0.11782422874229832</c:v>
                </c:pt>
                <c:pt idx="8">
                  <c:v>0.10450852147377712</c:v>
                </c:pt>
                <c:pt idx="9">
                  <c:v>9.3658573127341604E-2</c:v>
                </c:pt>
                <c:pt idx="10">
                  <c:v>8.4715162769354854E-2</c:v>
                </c:pt>
                <c:pt idx="11">
                  <c:v>7.7262682928117069E-2</c:v>
                </c:pt>
                <c:pt idx="12">
                  <c:v>7.0989936621255675E-2</c:v>
                </c:pt>
                <c:pt idx="13">
                  <c:v>6.5661530885576885E-2</c:v>
                </c:pt>
                <c:pt idx="14">
                  <c:v>6.1097414939943487E-2</c:v>
                </c:pt>
                <c:pt idx="15">
                  <c:v>5.7158300748203647E-2</c:v>
                </c:pt>
                <c:pt idx="16">
                  <c:v>5.3735235559997756E-2</c:v>
                </c:pt>
                <c:pt idx="17">
                  <c:v>5.0742087334189195E-2</c:v>
                </c:pt>
                <c:pt idx="18">
                  <c:v>4.8110078139942759E-2</c:v>
                </c:pt>
                <c:pt idx="19">
                  <c:v>4.5783766612303795E-2</c:v>
                </c:pt>
                <c:pt idx="20">
                  <c:v>4.3718064443158872E-2</c:v>
                </c:pt>
                <c:pt idx="21">
                  <c:v>4.1875997823189022E-2</c:v>
                </c:pt>
                <c:pt idx="22">
                  <c:v>4.0227010932686623E-2</c:v>
                </c:pt>
                <c:pt idx="23">
                  <c:v>3.87456678018918E-2</c:v>
                </c:pt>
                <c:pt idx="24">
                  <c:v>3.7410649834477248E-2</c:v>
                </c:pt>
                <c:pt idx="25">
                  <c:v>3.6203974867694215E-2</c:v>
                </c:pt>
                <c:pt idx="26">
                  <c:v>3.5110383756320404E-2</c:v>
                </c:pt>
                <c:pt idx="27">
                  <c:v>3.4116854753757704E-2</c:v>
                </c:pt>
                <c:pt idx="28">
                  <c:v>3.3212216204999971E-2</c:v>
                </c:pt>
                <c:pt idx="29">
                  <c:v>3.2386835475246567E-2</c:v>
                </c:pt>
                <c:pt idx="30">
                  <c:v>3.1632367445963358E-2</c:v>
                </c:pt>
                <c:pt idx="31">
                  <c:v>3.0941549891877619E-2</c:v>
                </c:pt>
                <c:pt idx="32">
                  <c:v>3.0308036008485494E-2</c:v>
                </c:pt>
                <c:pt idx="33">
                  <c:v>2.9726256571986413E-2</c:v>
                </c:pt>
                <c:pt idx="34">
                  <c:v>2.9191305882070293E-2</c:v>
                </c:pt>
                <c:pt idx="35">
                  <c:v>2.8698846905668696E-2</c:v>
                </c:pt>
                <c:pt idx="36">
                  <c:v>2.8245032009764585E-2</c:v>
                </c:pt>
                <c:pt idx="37">
                  <c:v>2.7826436418587827E-2</c:v>
                </c:pt>
                <c:pt idx="38">
                  <c:v>2.7440002109900493E-2</c:v>
                </c:pt>
                <c:pt idx="39">
                  <c:v>2.7082990317099903E-2</c:v>
                </c:pt>
                <c:pt idx="40">
                  <c:v>2.6752941158630816E-2</c:v>
                </c:pt>
                <c:pt idx="41">
                  <c:v>2.6447639196222384E-2</c:v>
                </c:pt>
                <c:pt idx="42">
                  <c:v>2.6165083945701179E-2</c:v>
                </c:pt>
                <c:pt idx="43">
                  <c:v>2.5903464541435141E-2</c:v>
                </c:pt>
                <c:pt idx="44">
                  <c:v>2.5661137897629985E-2</c:v>
                </c:pt>
                <c:pt idx="45">
                  <c:v>2.5436609824246146E-2</c:v>
                </c:pt>
                <c:pt idx="46">
                  <c:v>2.5228518648027616E-2</c:v>
                </c:pt>
                <c:pt idx="47">
                  <c:v>2.5035620964527685E-2</c:v>
                </c:pt>
                <c:pt idx="48">
                  <c:v>2.4856779208585852E-2</c:v>
                </c:pt>
                <c:pt idx="49">
                  <c:v>2.4690950781199535E-2</c:v>
                </c:pt>
                <c:pt idx="50">
                  <c:v>2.4537178512304046E-2</c:v>
                </c:pt>
                <c:pt idx="51">
                  <c:v>2.4394582273334717E-2</c:v>
                </c:pt>
                <c:pt idx="52">
                  <c:v>2.4262351581951967E-2</c:v>
                </c:pt>
                <c:pt idx="53">
                  <c:v>2.413973906504828E-2</c:v>
                </c:pt>
                <c:pt idx="54">
                  <c:v>2.4026054665991586E-2</c:v>
                </c:pt>
                <c:pt idx="55">
                  <c:v>2.3920660498691067E-2</c:v>
                </c:pt>
                <c:pt idx="56">
                  <c:v>2.3822966265062164E-2</c:v>
                </c:pt>
                <c:pt idx="57">
                  <c:v>2.3732425164273999E-2</c:v>
                </c:pt>
                <c:pt idx="58">
                  <c:v>2.3648530232156073E-2</c:v>
                </c:pt>
                <c:pt idx="59">
                  <c:v>2.3570811057624944E-2</c:v>
                </c:pt>
                <c:pt idx="60">
                  <c:v>2.3498830830213899E-2</c:v>
                </c:pt>
                <c:pt idx="61">
                  <c:v>2.3432183678953507E-2</c:v>
                </c:pt>
                <c:pt idx="62">
                  <c:v>2.3370492268126323E-2</c:v>
                </c:pt>
                <c:pt idx="63">
                  <c:v>2.3313405619944234E-2</c:v>
                </c:pt>
                <c:pt idx="64">
                  <c:v>2.3260597138087171E-2</c:v>
                </c:pt>
                <c:pt idx="65">
                  <c:v>2.3211762809393386E-2</c:v>
                </c:pt>
                <c:pt idx="66">
                  <c:v>2.3166619563884421E-2</c:v>
                </c:pt>
                <c:pt idx="67">
                  <c:v>2.3124903775809245E-2</c:v>
                </c:pt>
                <c:pt idx="68">
                  <c:v>2.308636989055831E-2</c:v>
                </c:pt>
                <c:pt idx="69">
                  <c:v>2.3050789164177549E-2</c:v>
                </c:pt>
                <c:pt idx="70">
                  <c:v>2.3017948503843755E-2</c:v>
                </c:pt>
                <c:pt idx="71">
                  <c:v>2.2987649399081635E-2</c:v>
                </c:pt>
                <c:pt idx="72">
                  <c:v>2.2959706934737242E-2</c:v>
                </c:pt>
                <c:pt idx="73">
                  <c:v>2.2933948877797861E-2</c:v>
                </c:pt>
                <c:pt idx="74">
                  <c:v>2.2910214831085317E-2</c:v>
                </c:pt>
                <c:pt idx="75">
                  <c:v>2.2888355447667055E-2</c:v>
                </c:pt>
                <c:pt idx="76">
                  <c:v>2.2868231700542075E-2</c:v>
                </c:pt>
                <c:pt idx="77">
                  <c:v>2.2849714202780973E-2</c:v>
                </c:pt>
                <c:pt idx="78">
                  <c:v>2.2832682573842564E-2</c:v>
                </c:pt>
                <c:pt idx="79">
                  <c:v>2.2817024848263583E-2</c:v>
                </c:pt>
                <c:pt idx="80">
                  <c:v>2.2802636923332273E-2</c:v>
                </c:pt>
                <c:pt idx="81">
                  <c:v>2.2789422042718291E-2</c:v>
                </c:pt>
                <c:pt idx="82">
                  <c:v>2.277729031334759E-2</c:v>
                </c:pt>
                <c:pt idx="83">
                  <c:v>2.2766158253086977E-2</c:v>
                </c:pt>
                <c:pt idx="84">
                  <c:v>2.2755948367044875E-2</c:v>
                </c:pt>
                <c:pt idx="85">
                  <c:v>2.2746588750505878E-2</c:v>
                </c:pt>
                <c:pt idx="86">
                  <c:v>2.2738012716701957E-2</c:v>
                </c:pt>
                <c:pt idx="87">
                  <c:v>2.2730158447785205E-2</c:v>
                </c:pt>
                <c:pt idx="88">
                  <c:v>2.2722968667509426E-2</c:v>
                </c:pt>
                <c:pt idx="89">
                  <c:v>2.2716390334252965E-2</c:v>
                </c:pt>
                <c:pt idx="90">
                  <c:v>2.2710374353125319E-2</c:v>
                </c:pt>
                <c:pt idx="91">
                  <c:v>2.2704875305997518E-2</c:v>
                </c:pt>
                <c:pt idx="92">
                  <c:v>2.2699851198382148E-2</c:v>
                </c:pt>
                <c:pt idx="93">
                  <c:v>2.269526322216571E-2</c:v>
                </c:pt>
                <c:pt idx="94">
                  <c:v>2.2691075533263903E-2</c:v>
                </c:pt>
                <c:pt idx="95">
                  <c:v>2.2687255043331776E-2</c:v>
                </c:pt>
                <c:pt idx="96">
                  <c:v>2.2683771224715345E-2</c:v>
                </c:pt>
                <c:pt idx="97">
                  <c:v>2.268059592788111E-2</c:v>
                </c:pt>
                <c:pt idx="98">
                  <c:v>2.2677703210604784E-2</c:v>
                </c:pt>
                <c:pt idx="99">
                  <c:v>2.2675069178241806E-2</c:v>
                </c:pt>
                <c:pt idx="100">
                  <c:v>2.2672671834439974E-2</c:v>
                </c:pt>
                <c:pt idx="101">
                  <c:v>2.2670490941689256E-2</c:v>
                </c:pt>
                <c:pt idx="102">
                  <c:v>2.2668507891136308E-2</c:v>
                </c:pt>
                <c:pt idx="103">
                  <c:v>2.2666705581121278E-2</c:v>
                </c:pt>
                <c:pt idx="104">
                  <c:v>2.266506830392271E-2</c:v>
                </c:pt>
                <c:pt idx="105">
                  <c:v>2.2663581640222873E-2</c:v>
                </c:pt>
                <c:pt idx="106">
                  <c:v>2.2662232360830953E-2</c:v>
                </c:pt>
                <c:pt idx="107">
                  <c:v>2.2661008335225191E-2</c:v>
                </c:pt>
                <c:pt idx="108">
                  <c:v>2.265989844649768E-2</c:v>
                </c:pt>
                <c:pt idx="109">
                  <c:v>2.2658892512306919E-2</c:v>
                </c:pt>
                <c:pt idx="110">
                  <c:v>2.2657981211463816E-2</c:v>
                </c:pt>
                <c:pt idx="111">
                  <c:v>2.2657156015796306E-2</c:v>
                </c:pt>
                <c:pt idx="112">
                  <c:v>2.26564091269565E-2</c:v>
                </c:pt>
                <c:pt idx="113">
                  <c:v>2.2655733417852326E-2</c:v>
                </c:pt>
                <c:pt idx="114">
                  <c:v>2.2655122378402628E-2</c:v>
                </c:pt>
                <c:pt idx="115">
                  <c:v>2.2654570065331343E-2</c:v>
                </c:pt>
                <c:pt idx="116">
                  <c:v>2.2654071055731972E-2</c:v>
                </c:pt>
                <c:pt idx="117">
                  <c:v>2.2653620404148814E-2</c:v>
                </c:pt>
                <c:pt idx="118">
                  <c:v>2.2653213602935804E-2</c:v>
                </c:pt>
                <c:pt idx="119">
                  <c:v>2.2652846545667685E-2</c:v>
                </c:pt>
                <c:pt idx="120">
                  <c:v>2.2652515493391458E-2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3017-4744-A3C9-465810148E8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0.46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solidFill>
            <a:schemeClr val="accent3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baseline="0"/>
              <a:t>Leistung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Noctua F12'!$E$126:$E$251</c:f>
              <c:numCache>
                <c:formatCode>0</c:formatCode>
                <c:ptCount val="126"/>
                <c:pt idx="0">
                  <c:v>48.501446447229</c:v>
                </c:pt>
                <c:pt idx="1">
                  <c:v>48.642803928738317</c:v>
                </c:pt>
                <c:pt idx="2">
                  <c:v>48.905611683320444</c:v>
                </c:pt>
                <c:pt idx="3">
                  <c:v>49.248542180794288</c:v>
                </c:pt>
                <c:pt idx="4">
                  <c:v>49.656570323125152</c:v>
                </c:pt>
                <c:pt idx="5">
                  <c:v>50.120914210080855</c:v>
                </c:pt>
                <c:pt idx="6">
                  <c:v>57.017114999534101</c:v>
                </c:pt>
                <c:pt idx="7">
                  <c:v>66.826052335243048</c:v>
                </c:pt>
                <c:pt idx="8">
                  <c:v>78.719128782200642</c:v>
                </c:pt>
                <c:pt idx="9">
                  <c:v>92.22881599275911</c:v>
                </c:pt>
                <c:pt idx="10">
                  <c:v>107.02367201836114</c:v>
                </c:pt>
                <c:pt idx="11">
                  <c:v>122.84397908438189</c:v>
                </c:pt>
                <c:pt idx="12">
                  <c:v>139.47495710495093</c:v>
                </c:pt>
                <c:pt idx="13">
                  <c:v>156.73331757281926</c:v>
                </c:pt>
                <c:pt idx="14">
                  <c:v>174.45965590226609</c:v>
                </c:pt>
                <c:pt idx="15">
                  <c:v>192.51375607505395</c:v>
                </c:pt>
                <c:pt idx="16">
                  <c:v>210.77148487256829</c:v>
                </c:pt>
                <c:pt idx="17">
                  <c:v>229.12261261452329</c:v>
                </c:pt>
                <c:pt idx="18">
                  <c:v>247.46920158835809</c:v>
                </c:pt>
                <c:pt idx="19">
                  <c:v>265.72435635873006</c:v>
                </c:pt>
                <c:pt idx="20">
                  <c:v>283.81121247133382</c:v>
                </c:pt>
                <c:pt idx="21">
                  <c:v>301.66208682808639</c:v>
                </c:pt>
                <c:pt idx="22">
                  <c:v>319.21774077076401</c:v>
                </c:pt>
                <c:pt idx="23">
                  <c:v>336.42672399468699</c:v>
                </c:pt>
                <c:pt idx="24">
                  <c:v>353.24477824231354</c:v>
                </c:pt>
                <c:pt idx="25">
                  <c:v>369.63428675365168</c:v>
                </c:pt>
                <c:pt idx="26">
                  <c:v>385.56376009527236</c:v>
                </c:pt>
                <c:pt idx="27">
                  <c:v>401.00735210129113</c:v>
                </c:pt>
                <c:pt idx="28">
                  <c:v>415.94440176156013</c:v>
                </c:pt>
                <c:pt idx="29">
                  <c:v>430.35899831640108</c:v>
                </c:pt>
                <c:pt idx="30">
                  <c:v>444.23956777887025</c:v>
                </c:pt>
                <c:pt idx="31">
                  <c:v>457.57847974787438</c:v>
                </c:pt>
                <c:pt idx="32">
                  <c:v>470.3716737951566</c:v>
                </c:pt>
                <c:pt idx="33">
                  <c:v>482.61830497288605</c:v>
                </c:pt>
                <c:pt idx="34">
                  <c:v>494.3204081429443</c:v>
                </c:pt>
                <c:pt idx="35">
                  <c:v>505.48258090697311</c:v>
                </c:pt>
                <c:pt idx="36">
                  <c:v>516.11168494153526</c:v>
                </c:pt>
                <c:pt idx="37">
                  <c:v>526.21656553243531</c:v>
                </c:pt>
                <c:pt idx="38">
                  <c:v>535.80778906877742</c:v>
                </c:pt>
                <c:pt idx="39">
                  <c:v>544.89739820979446</c:v>
                </c:pt>
                <c:pt idx="40">
                  <c:v>553.49868438248893</c:v>
                </c:pt>
                <c:pt idx="41">
                  <c:v>561.62597721047962</c:v>
                </c:pt>
                <c:pt idx="42">
                  <c:v>569.29445041760675</c:v>
                </c:pt>
                <c:pt idx="43">
                  <c:v>576.51994369623515</c:v>
                </c:pt>
                <c:pt idx="44">
                  <c:v>583.31879998150578</c:v>
                </c:pt>
                <c:pt idx="45">
                  <c:v>589.70771753004692</c:v>
                </c:pt>
                <c:pt idx="46">
                  <c:v>595.7036161655468</c:v>
                </c:pt>
                <c:pt idx="47">
                  <c:v>601.32351702436665</c:v>
                </c:pt>
                <c:pt idx="48">
                  <c:v>606.58443511209578</c:v>
                </c:pt>
                <c:pt idx="49">
                  <c:v>611.50328396644181</c:v>
                </c:pt>
                <c:pt idx="50">
                  <c:v>616.09679171282278</c:v>
                </c:pt>
                <c:pt idx="51">
                  <c:v>620.38142779608313</c:v>
                </c:pt>
                <c:pt idx="52">
                  <c:v>624.37333967441612</c:v>
                </c:pt>
                <c:pt idx="53">
                  <c:v>628.08829876932714</c:v>
                </c:pt>
                <c:pt idx="54">
                  <c:v>631.54165497779491</c:v>
                </c:pt>
                <c:pt idx="55">
                  <c:v>634.74829906909974</c:v>
                </c:pt>
                <c:pt idx="56">
                  <c:v>637.72263230858653</c:v>
                </c:pt>
                <c:pt idx="57">
                  <c:v>640.47854267334492</c:v>
                </c:pt>
                <c:pt idx="58">
                  <c:v>643.02938704996734</c:v>
                </c:pt>
                <c:pt idx="59">
                  <c:v>645.38797883162806</c:v>
                </c:pt>
                <c:pt idx="60">
                  <c:v>647.56658036035378</c:v>
                </c:pt>
                <c:pt idx="61">
                  <c:v>649.57689969003866</c:v>
                </c:pt>
                <c:pt idx="62">
                  <c:v>651.43009117614679</c:v>
                </c:pt>
                <c:pt idx="63">
                  <c:v>653.13675942880241</c:v>
                </c:pt>
                <c:pt idx="64">
                  <c:v>654.70696619676005</c:v>
                </c:pt>
                <c:pt idx="65">
                  <c:v>656.15023978032298</c:v>
                </c:pt>
                <c:pt idx="66">
                  <c:v>657.4755866013769</c:v>
                </c:pt>
                <c:pt idx="67">
                  <c:v>658.69150458815068</c:v>
                </c:pt>
                <c:pt idx="68">
                  <c:v>659.80599806089151</c:v>
                </c:pt>
                <c:pt idx="69">
                  <c:v>660.82659383223938</c:v>
                </c:pt>
                <c:pt idx="70">
                  <c:v>661.76035826256793</c:v>
                </c:pt>
                <c:pt idx="71">
                  <c:v>662.61391503582945</c:v>
                </c:pt>
                <c:pt idx="72">
                  <c:v>663.39346344544595</c:v>
                </c:pt>
                <c:pt idx="73">
                  <c:v>664.10479700246174</c:v>
                </c:pt>
                <c:pt idx="74">
                  <c:v>664.75332219949098</c:v>
                </c:pt>
                <c:pt idx="75">
                  <c:v>665.34407728394956</c:v>
                </c:pt>
                <c:pt idx="76">
                  <c:v>665.88175091263804</c:v>
                </c:pt>
                <c:pt idx="77">
                  <c:v>666.3707005769752</c:v>
                </c:pt>
                <c:pt idx="78">
                  <c:v>666.81497070408022</c:v>
                </c:pt>
                <c:pt idx="79">
                  <c:v>667.21831035350317</c:v>
                </c:pt>
                <c:pt idx="80">
                  <c:v>667.58419044275945</c:v>
                </c:pt>
                <c:pt idx="81">
                  <c:v>667.91582044696236</c:v>
                </c:pt>
                <c:pt idx="82">
                  <c:v>668.21616452884655</c:v>
                </c:pt>
                <c:pt idx="83">
                  <c:v>668.4879570653693</c:v>
                </c:pt>
                <c:pt idx="84">
                  <c:v>668.73371754594075</c:v>
                </c:pt>
                <c:pt idx="85">
                  <c:v>668.95576482521631</c:v>
                </c:pt>
                <c:pt idx="86">
                  <c:v>669.15623072036681</c:v>
                </c:pt>
                <c:pt idx="87">
                  <c:v>669.33707294885778</c:v>
                </c:pt>
                <c:pt idx="88">
                  <c:v>669.50008740810904</c:v>
                </c:pt>
                <c:pt idx="89">
                  <c:v>669.6469198030162</c:v>
                </c:pt>
                <c:pt idx="90">
                  <c:v>669.77907663124608</c:v>
                </c:pt>
                <c:pt idx="91">
                  <c:v>669.89793553955519</c:v>
                </c:pt>
                <c:pt idx="92">
                  <c:v>670.00475506714542</c:v>
                </c:pt>
                <c:pt idx="93">
                  <c:v>670.10068379433915</c:v>
                </c:pt>
                <c:pt idx="94">
                  <c:v>670.18676891667121</c:v>
                </c:pt>
                <c:pt idx="95">
                  <c:v>670.26396426589895</c:v>
                </c:pt>
                <c:pt idx="96">
                  <c:v>670.33313780047808</c:v>
                </c:pt>
                <c:pt idx="97">
                  <c:v>670.39507858877221</c:v>
                </c:pt>
                <c:pt idx="98">
                  <c:v>670.45050330870788</c:v>
                </c:pt>
                <c:pt idx="99">
                  <c:v>670.50006228777886</c:v>
                </c:pt>
                <c:pt idx="100">
                  <c:v>670.54434510728356</c:v>
                </c:pt>
                <c:pt idx="101">
                  <c:v>670.5838857944791</c:v>
                </c:pt>
                <c:pt idx="102">
                  <c:v>670.61916762597377</c:v>
                </c:pt>
                <c:pt idx="103">
                  <c:v>670.65062756519148</c:v>
                </c:pt>
                <c:pt idx="104">
                  <c:v>670.67866035614452</c:v>
                </c:pt>
                <c:pt idx="105">
                  <c:v>670.70362229506452</c:v>
                </c:pt>
                <c:pt idx="106">
                  <c:v>670.72583470068889</c:v>
                </c:pt>
                <c:pt idx="107">
                  <c:v>670.74558710318831</c:v>
                </c:pt>
                <c:pt idx="108">
                  <c:v>670.76314017087975</c:v>
                </c:pt>
                <c:pt idx="109">
                  <c:v>670.77872839299209</c:v>
                </c:pt>
                <c:pt idx="110">
                  <c:v>670.79256253586618</c:v>
                </c:pt>
                <c:pt idx="111">
                  <c:v>670.80483188907738</c:v>
                </c:pt>
                <c:pt idx="112">
                  <c:v>670.81570631707825</c:v>
                </c:pt>
                <c:pt idx="113">
                  <c:v>670.8253381310775</c:v>
                </c:pt>
                <c:pt idx="114">
                  <c:v>670.83386379500837</c:v>
                </c:pt>
                <c:pt idx="115">
                  <c:v>670.84140547859033</c:v>
                </c:pt>
                <c:pt idx="116">
                  <c:v>670.84807246967432</c:v>
                </c:pt>
                <c:pt idx="117">
                  <c:v>670.85396245726088</c:v>
                </c:pt>
                <c:pt idx="118">
                  <c:v>670.85916269582503</c:v>
                </c:pt>
                <c:pt idx="119">
                  <c:v>670.8637510608462</c:v>
                </c:pt>
                <c:pt idx="120">
                  <c:v>670.86779700474426</c:v>
                </c:pt>
                <c:pt idx="121">
                  <c:v>670.87136242176018</c:v>
                </c:pt>
                <c:pt idx="122">
                  <c:v>670.87450242968919</c:v>
                </c:pt>
                <c:pt idx="123">
                  <c:v>670.87726607577656</c:v>
                </c:pt>
                <c:pt idx="124">
                  <c:v>670.87969697352855</c:v>
                </c:pt>
                <c:pt idx="125">
                  <c:v>670.8818338766589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1C-4CE7-9C7E-CC2C40509A41}"/>
            </c:ext>
          </c:extLst>
        </c:ser>
        <c:ser>
          <c:idx val="1"/>
          <c:order val="1"/>
          <c:tx>
            <c:v>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Noctua F12'!$H$128:$H$251</c:f>
              <c:numCache>
                <c:formatCode>0</c:formatCode>
                <c:ptCount val="124"/>
                <c:pt idx="0">
                  <c:v>55.744833426184073</c:v>
                </c:pt>
                <c:pt idx="1">
                  <c:v>55.848513407675568</c:v>
                </c:pt>
                <c:pt idx="2">
                  <c:v>56.053837362813169</c:v>
                </c:pt>
                <c:pt idx="3">
                  <c:v>56.330090887978599</c:v>
                </c:pt>
                <c:pt idx="4">
                  <c:v>61.62236511953904</c:v>
                </c:pt>
                <c:pt idx="5">
                  <c:v>70.101823060601873</c:v>
                </c:pt>
                <c:pt idx="6">
                  <c:v>80.910311126048896</c:v>
                </c:pt>
                <c:pt idx="7">
                  <c:v>93.58968355706952</c:v>
                </c:pt>
                <c:pt idx="8">
                  <c:v>107.81724263788158</c:v>
                </c:pt>
                <c:pt idx="9">
                  <c:v>123.33829360969617</c:v>
                </c:pt>
                <c:pt idx="10">
                  <c:v>139.93931243862494</c:v>
                </c:pt>
                <c:pt idx="11">
                  <c:v>157.43489635945934</c:v>
                </c:pt>
                <c:pt idx="12">
                  <c:v>175.66059785300411</c:v>
                </c:pt>
                <c:pt idx="13">
                  <c:v>194.46864419146914</c:v>
                </c:pt>
                <c:pt idx="14">
                  <c:v>213.7252103539538</c:v>
                </c:pt>
                <c:pt idx="15">
                  <c:v>233.30858489908576</c:v>
                </c:pt>
                <c:pt idx="16">
                  <c:v>253.10787404052189</c:v>
                </c:pt>
                <c:pt idx="17">
                  <c:v>273.0220414064766</c:v>
                </c:pt>
                <c:pt idx="18">
                  <c:v>292.9591623376848</c:v>
                </c:pt>
                <c:pt idx="19">
                  <c:v>312.83581761446374</c:v>
                </c:pt>
                <c:pt idx="20">
                  <c:v>332.57657878626424</c:v>
                </c:pt>
                <c:pt idx="21">
                  <c:v>352.11355407824419</c:v>
                </c:pt>
                <c:pt idx="22">
                  <c:v>371.38597452948312</c:v>
                </c:pt>
                <c:pt idx="23">
                  <c:v>390.3398069854843</c:v>
                </c:pt>
                <c:pt idx="24">
                  <c:v>408.92738520932261</c:v>
                </c:pt>
                <c:pt idx="25">
                  <c:v>427.10705351711931</c:v>
                </c:pt>
                <c:pt idx="26">
                  <c:v>444.84281949230518</c:v>
                </c:pt>
                <c:pt idx="27">
                  <c:v>462.10401381067931</c:v>
                </c:pt>
                <c:pt idx="28">
                  <c:v>478.86495622293324</c:v>
                </c:pt>
                <c:pt idx="29">
                  <c:v>495.10462743162805</c:v>
                </c:pt>
                <c:pt idx="30">
                  <c:v>510.80634705942214</c:v>
                </c:pt>
                <c:pt idx="31">
                  <c:v>525.95745819976241</c:v>
                </c:pt>
                <c:pt idx="32">
                  <c:v>540.54901921607757</c:v>
                </c:pt>
                <c:pt idx="33">
                  <c:v>554.57550354364605</c:v>
                </c:pt>
                <c:pt idx="34">
                  <c:v>568.03450827369863</c:v>
                </c:pt>
                <c:pt idx="35">
                  <c:v>580.92647227967745</c:v>
                </c:pt>
                <c:pt idx="36">
                  <c:v>593.2544045940557</c:v>
                </c:pt>
                <c:pt idx="37">
                  <c:v>605.02362367082117</c:v>
                </c:pt>
                <c:pt idx="38">
                  <c:v>616.24150808112188</c:v>
                </c:pt>
                <c:pt idx="39">
                  <c:v>626.91725909357422</c:v>
                </c:pt>
                <c:pt idx="40">
                  <c:v>637.061675490737</c:v>
                </c:pt>
                <c:pt idx="41">
                  <c:v>646.68694087268977</c:v>
                </c:pt>
                <c:pt idx="42">
                  <c:v>655.80642360011575</c:v>
                </c:pt>
                <c:pt idx="43">
                  <c:v>664.43448943474016</c:v>
                </c:pt>
                <c:pt idx="44">
                  <c:v>672.58632684581903</c:v>
                </c:pt>
                <c:pt idx="45">
                  <c:v>664.43448943474016</c:v>
                </c:pt>
                <c:pt idx="46">
                  <c:v>687.5252233257786</c:v>
                </c:pt>
                <c:pt idx="47">
                  <c:v>694.34537515267743</c:v>
                </c:pt>
                <c:pt idx="48">
                  <c:v>700.75522051125085</c:v>
                </c:pt>
                <c:pt idx="49">
                  <c:v>706.77187231988785</c:v>
                </c:pt>
                <c:pt idx="50">
                  <c:v>712.41247278584376</c:v>
                </c:pt>
                <c:pt idx="51">
                  <c:v>717.69410048762393</c:v>
                </c:pt>
                <c:pt idx="52">
                  <c:v>722.63368752522399</c:v>
                </c:pt>
                <c:pt idx="53">
                  <c:v>727.24794623278342</c:v>
                </c:pt>
                <c:pt idx="54">
                  <c:v>731.55330493128474</c:v>
                </c:pt>
                <c:pt idx="55">
                  <c:v>735.56585218792509</c:v>
                </c:pt>
                <c:pt idx="56">
                  <c:v>739.30128904317621</c:v>
                </c:pt>
                <c:pt idx="57">
                  <c:v>742.77488866586123</c:v>
                </c:pt>
                <c:pt idx="58">
                  <c:v>746.00146290029591</c:v>
                </c:pt>
                <c:pt idx="59">
                  <c:v>748.99533517718123</c:v>
                </c:pt>
                <c:pt idx="60">
                  <c:v>751.77031927100643</c:v>
                </c:pt>
                <c:pt idx="61">
                  <c:v>754.33970340075291</c:v>
                </c:pt>
                <c:pt idx="62">
                  <c:v>756.71623918723515</c:v>
                </c:pt>
                <c:pt idx="63">
                  <c:v>758.9121349990653</c:v>
                </c:pt>
                <c:pt idx="64">
                  <c:v>760.93905323954175</c:v>
                </c:pt>
                <c:pt idx="65">
                  <c:v>762.80811114843641</c:v>
                </c:pt>
                <c:pt idx="66">
                  <c:v>764.52988471526749</c:v>
                </c:pt>
                <c:pt idx="67">
                  <c:v>766.11441532395668</c:v>
                </c:pt>
                <c:pt idx="68">
                  <c:v>767.5712187724497</c:v>
                </c:pt>
                <c:pt idx="69">
                  <c:v>768.90929633468954</c:v>
                </c:pt>
                <c:pt idx="70">
                  <c:v>770.13714755604803</c:v>
                </c:pt>
                <c:pt idx="71">
                  <c:v>771.26278449674601</c:v>
                </c:pt>
                <c:pt idx="72">
                  <c:v>772.29374716074813</c:v>
                </c:pt>
                <c:pt idx="73">
                  <c:v>773.23711986995818</c:v>
                </c:pt>
                <c:pt idx="74">
                  <c:v>774.09954836515351</c:v>
                </c:pt>
                <c:pt idx="75">
                  <c:v>774.88725743586133</c:v>
                </c:pt>
                <c:pt idx="76">
                  <c:v>775.60606890123927</c:v>
                </c:pt>
                <c:pt idx="77">
                  <c:v>776.26141978288501</c:v>
                </c:pt>
                <c:pt idx="78">
                  <c:v>776.85838052835516</c:v>
                </c:pt>
                <c:pt idx="79">
                  <c:v>777.40167316095744</c:v>
                </c:pt>
                <c:pt idx="80">
                  <c:v>777.89568924710295</c:v>
                </c:pt>
                <c:pt idx="81">
                  <c:v>778.34450758714968</c:v>
                </c:pt>
                <c:pt idx="82">
                  <c:v>778.75191154924335</c:v>
                </c:pt>
                <c:pt idx="83">
                  <c:v>779.12140597818302</c:v>
                </c:pt>
                <c:pt idx="84">
                  <c:v>779.45623362283845</c:v>
                </c:pt>
                <c:pt idx="85">
                  <c:v>779.75939103613825</c:v>
                </c:pt>
                <c:pt idx="86">
                  <c:v>780.0336439111876</c:v>
                </c:pt>
                <c:pt idx="87">
                  <c:v>780.28154182568255</c:v>
                </c:pt>
                <c:pt idx="88">
                  <c:v>780.50543237453132</c:v>
                </c:pt>
                <c:pt idx="89">
                  <c:v>780.70747467749379</c:v>
                </c:pt>
                <c:pt idx="90">
                  <c:v>780.88965225477295</c:v>
                </c:pt>
                <c:pt idx="91">
                  <c:v>781.05378526888512</c:v>
                </c:pt>
                <c:pt idx="92">
                  <c:v>781.20154213583623</c:v>
                </c:pt>
                <c:pt idx="93">
                  <c:v>781.33445051270292</c:v>
                </c:pt>
                <c:pt idx="94">
                  <c:v>781.45390767220215</c:v>
                </c:pt>
                <c:pt idx="95">
                  <c:v>781.56119027777629</c:v>
                </c:pt>
                <c:pt idx="96">
                  <c:v>781.65746357517492</c:v>
                </c:pt>
                <c:pt idx="97">
                  <c:v>781.74379001851912</c:v>
                </c:pt>
                <c:pt idx="98">
                  <c:v>781.8211373504364</c:v>
                </c:pt>
                <c:pt idx="99">
                  <c:v>781.89038615708739</c:v>
                </c:pt>
                <c:pt idx="100">
                  <c:v>781.95233691982071</c:v>
                </c:pt>
                <c:pt idx="101">
                  <c:v>782.00771658580845</c:v>
                </c:pt>
                <c:pt idx="102">
                  <c:v>782.05718468038685</c:v>
                </c:pt>
                <c:pt idx="103">
                  <c:v>782.10133898396271</c:v>
                </c:pt>
                <c:pt idx="104">
                  <c:v>782.14072079629784</c:v>
                </c:pt>
                <c:pt idx="105">
                  <c:v>782.17581981076466</c:v>
                </c:pt>
                <c:pt idx="106">
                  <c:v>782.20707862079985</c:v>
                </c:pt>
                <c:pt idx="107">
                  <c:v>782.23489688030577</c:v>
                </c:pt>
                <c:pt idx="108">
                  <c:v>782.25963513916474</c:v>
                </c:pt>
                <c:pt idx="109">
                  <c:v>782.28161837437187</c:v>
                </c:pt>
                <c:pt idx="110">
                  <c:v>782.30113923656347</c:v>
                </c:pt>
                <c:pt idx="111">
                  <c:v>782.31846103094722</c:v>
                </c:pt>
                <c:pt idx="112">
                  <c:v>782.3338204508251</c:v>
                </c:pt>
                <c:pt idx="113">
                  <c:v>782.34743008107034</c:v>
                </c:pt>
                <c:pt idx="114">
                  <c:v>782.35948068806795</c:v>
                </c:pt>
                <c:pt idx="115">
                  <c:v>782.37014331177716</c:v>
                </c:pt>
                <c:pt idx="116">
                  <c:v>782.3795711747249</c:v>
                </c:pt>
                <c:pt idx="117">
                  <c:v>782.38790142189498</c:v>
                </c:pt>
                <c:pt idx="118">
                  <c:v>782.39525670465855</c:v>
                </c:pt>
                <c:pt idx="119">
                  <c:v>782.40174662107768</c:v>
                </c:pt>
                <c:pt idx="120">
                  <c:v>782.40746902413809</c:v>
                </c:pt>
                <c:pt idx="121">
                  <c:v>782.41251120870663</c:v>
                </c:pt>
                <c:pt idx="122">
                  <c:v>782.41695098728189</c:v>
                </c:pt>
                <c:pt idx="123">
                  <c:v>782.42085766391017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BE1C-4CE7-9C7E-CC2C40509A41}"/>
            </c:ext>
          </c:extLst>
        </c:ser>
        <c:ser>
          <c:idx val="2"/>
          <c:order val="2"/>
          <c:tx>
            <c:v>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'Typ1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Noctua F12'!$K$131:$K$251</c:f>
              <c:numCache>
                <c:formatCode>0</c:formatCode>
                <c:ptCount val="121"/>
                <c:pt idx="0">
                  <c:v>60.628112774030001</c:v>
                </c:pt>
                <c:pt idx="1">
                  <c:v>64.211197124960563</c:v>
                </c:pt>
                <c:pt idx="2">
                  <c:v>71.457276587757747</c:v>
                </c:pt>
                <c:pt idx="3">
                  <c:v>81.236880546211182</c:v>
                </c:pt>
                <c:pt idx="4">
                  <c:v>93.059091978268384</c:v>
                </c:pt>
                <c:pt idx="5">
                  <c:v>106.59420159280057</c:v>
                </c:pt>
                <c:pt idx="6">
                  <c:v>121.58699193066843</c:v>
                </c:pt>
                <c:pt idx="7">
                  <c:v>137.82504053451669</c:v>
                </c:pt>
                <c:pt idx="8">
                  <c:v>155.12399858166884</c:v>
                </c:pt>
                <c:pt idx="9">
                  <c:v>173.31976208879564</c:v>
                </c:pt>
                <c:pt idx="10">
                  <c:v>192.26392129620899</c:v>
                </c:pt>
                <c:pt idx="11">
                  <c:v>211.82093958363782</c:v>
                </c:pt>
                <c:pt idx="12">
                  <c:v>231.86631316749515</c:v>
                </c:pt>
                <c:pt idx="13">
                  <c:v>252.28531636245327</c:v>
                </c:pt>
                <c:pt idx="14">
                  <c:v>272.97210948284635</c:v>
                </c:pt>
                <c:pt idx="15">
                  <c:v>293.82907702815942</c:v>
                </c:pt>
                <c:pt idx="16">
                  <c:v>314.7663143787953</c:v>
                </c:pt>
                <c:pt idx="17">
                  <c:v>335.70121091416547</c:v>
                </c:pt>
                <c:pt idx="18">
                  <c:v>356.55809562069703</c:v>
                </c:pt>
                <c:pt idx="19">
                  <c:v>377.26792275152934</c:v>
                </c:pt>
                <c:pt idx="20">
                  <c:v>397.76798259060814</c:v>
                </c:pt>
                <c:pt idx="21">
                  <c:v>418.00162737491161</c:v>
                </c:pt>
                <c:pt idx="22">
                  <c:v>437.91800583328887</c:v>
                </c:pt>
                <c:pt idx="23">
                  <c:v>457.47180215388607</c:v>
                </c:pt>
                <c:pt idx="24">
                  <c:v>476.62297683641697</c:v>
                </c:pt>
                <c:pt idx="25">
                  <c:v>495.33650804106594</c:v>
                </c:pt>
                <c:pt idx="26">
                  <c:v>513.58213285786951</c:v>
                </c:pt>
                <c:pt idx="27">
                  <c:v>531.33408848727186</c:v>
                </c:pt>
                <c:pt idx="28">
                  <c:v>548.57085371153335</c:v>
                </c:pt>
                <c:pt idx="29">
                  <c:v>565.274891295359</c:v>
                </c:pt>
                <c:pt idx="30">
                  <c:v>581.4323921162852</c:v>
                </c:pt>
                <c:pt idx="31">
                  <c:v>597.03302191578689</c:v>
                </c:pt>
                <c:pt idx="32">
                  <c:v>612.06967159885176</c:v>
                </c:pt>
                <c:pt idx="33">
                  <c:v>626.53821200674577</c:v>
                </c:pt>
                <c:pt idx="34">
                  <c:v>640.43725405509531</c:v>
                </c:pt>
                <c:pt idx="35">
                  <c:v>653.76791507546227</c:v>
                </c:pt>
                <c:pt idx="36">
                  <c:v>666.53359212931787</c:v>
                </c:pt>
                <c:pt idx="37">
                  <c:v>678.73974298380597</c:v>
                </c:pt>
                <c:pt idx="38">
                  <c:v>690.39367535267377</c:v>
                </c:pt>
                <c:pt idx="39">
                  <c:v>701.50434491635804</c:v>
                </c:pt>
                <c:pt idx="40">
                  <c:v>712.0821625448765</c:v>
                </c:pt>
                <c:pt idx="41">
                  <c:v>722.13881105777705</c:v>
                </c:pt>
                <c:pt idx="42">
                  <c:v>731.68707176849375</c:v>
                </c:pt>
                <c:pt idx="43">
                  <c:v>740.7406609771831</c:v>
                </c:pt>
                <c:pt idx="44">
                  <c:v>749.31407649738878</c:v>
                </c:pt>
                <c:pt idx="45">
                  <c:v>757.42245422833389</c:v>
                </c:pt>
                <c:pt idx="46">
                  <c:v>765.08143471677238</c:v>
                </c:pt>
                <c:pt idx="47">
                  <c:v>772.30703959040807</c:v>
                </c:pt>
                <c:pt idx="48">
                  <c:v>779.11555768908738</c:v>
                </c:pt>
                <c:pt idx="49">
                  <c:v>785.52344067035358</c:v>
                </c:pt>
                <c:pt idx="50">
                  <c:v>791.5472078224501</c:v>
                </c:pt>
                <c:pt idx="51">
                  <c:v>797.20335978034132</c:v>
                </c:pt>
                <c:pt idx="52">
                  <c:v>802.50830080863807</c:v>
                </c:pt>
                <c:pt idx="53">
                  <c:v>807.47826928915663</c:v>
                </c:pt>
                <c:pt idx="54">
                  <c:v>812.12927602998514</c:v>
                </c:pt>
                <c:pt idx="55">
                  <c:v>816.4770499970266</c:v>
                </c:pt>
                <c:pt idx="56">
                  <c:v>820.53699105769374</c:v>
                </c:pt>
                <c:pt idx="57">
                  <c:v>824.32412931942349</c:v>
                </c:pt>
                <c:pt idx="58">
                  <c:v>827.85309064255421</c:v>
                </c:pt>
                <c:pt idx="59">
                  <c:v>831.13806790753267</c:v>
                </c:pt>
                <c:pt idx="60">
                  <c:v>834.19279762001929</c:v>
                </c:pt>
                <c:pt idx="61">
                  <c:v>837.03054144386624</c:v>
                </c:pt>
                <c:pt idx="62">
                  <c:v>839.66407226083084</c:v>
                </c:pt>
                <c:pt idx="63">
                  <c:v>842.10566436690556</c:v>
                </c:pt>
                <c:pt idx="64">
                  <c:v>844.3670874279768</c:v>
                </c:pt>
                <c:pt idx="65">
                  <c:v>846.4596038318756</c:v>
                </c:pt>
                <c:pt idx="66">
                  <c:v>848.39396908945935</c:v>
                </c:pt>
                <c:pt idx="67">
                  <c:v>850.18043495389827</c:v>
                </c:pt>
                <c:pt idx="68">
                  <c:v>851.82875494461382</c:v>
                </c:pt>
                <c:pt idx="69">
                  <c:v>853.3481919800555</c:v>
                </c:pt>
                <c:pt idx="70">
                  <c:v>854.74752784156533</c:v>
                </c:pt>
                <c:pt idx="71">
                  <c:v>856.03507420871915</c:v>
                </c:pt>
                <c:pt idx="72">
                  <c:v>857.21868502464417</c:v>
                </c:pt>
                <c:pt idx="73">
                  <c:v>858.30576996770128</c:v>
                </c:pt>
                <c:pt idx="74">
                  <c:v>859.30330882348983</c:v>
                </c:pt>
                <c:pt idx="75">
                  <c:v>860.21786656827067</c:v>
                </c:pt>
                <c:pt idx="76">
                  <c:v>861.055608991496</c:v>
                </c:pt>
                <c:pt idx="77">
                  <c:v>861.82231870114151</c:v>
                </c:pt>
                <c:pt idx="78">
                  <c:v>862.52341137085944</c:v>
                </c:pt>
                <c:pt idx="79">
                  <c:v>863.16395210258304</c:v>
                </c:pt>
                <c:pt idx="80">
                  <c:v>863.74867179207399</c:v>
                </c:pt>
                <c:pt idx="81">
                  <c:v>864.28198339797905</c:v>
                </c:pt>
                <c:pt idx="82">
                  <c:v>864.76799802725122</c:v>
                </c:pt>
                <c:pt idx="83">
                  <c:v>865.21054076126916</c:v>
                </c:pt>
                <c:pt idx="84">
                  <c:v>865.61316615767419</c:v>
                </c:pt>
                <c:pt idx="85">
                  <c:v>865.97917337283968</c:v>
                </c:pt>
                <c:pt idx="86">
                  <c:v>866.31162085899757</c:v>
                </c:pt>
                <c:pt idx="87">
                  <c:v>866.61334059841408</c:v>
                </c:pt>
                <c:pt idx="88">
                  <c:v>866.88695184462642</c:v>
                </c:pt>
                <c:pt idx="89">
                  <c:v>867.13487434768138</c:v>
                </c:pt>
                <c:pt idx="90">
                  <c:v>867.35934104655621</c:v>
                </c:pt>
                <c:pt idx="91">
                  <c:v>867.56241021755591</c:v>
                </c:pt>
                <c:pt idx="92">
                  <c:v>867.74597707247085</c:v>
                </c:pt>
                <c:pt idx="93">
                  <c:v>867.91178480470933</c:v>
                </c:pt>
                <c:pt idx="94">
                  <c:v>868.06143508550485</c:v>
                </c:pt>
                <c:pt idx="95">
                  <c:v>868.19639801568667</c:v>
                </c:pt>
                <c:pt idx="96">
                  <c:v>868.31802154142576</c:v>
                </c:pt>
                <c:pt idx="97">
                  <c:v>868.42754034486097</c:v>
                </c:pt>
                <c:pt idx="98">
                  <c:v>868.5260842226096</c:v>
                </c:pt>
                <c:pt idx="99">
                  <c:v>868.61468596690645</c:v>
                </c:pt>
                <c:pt idx="100">
                  <c:v>868.69428876551967</c:v>
                </c:pt>
                <c:pt idx="101">
                  <c:v>868.76575313770957</c:v>
                </c:pt>
                <c:pt idx="102">
                  <c:v>868.82986342433492</c:v>
                </c:pt>
                <c:pt idx="103">
                  <c:v>868.88733385081605</c:v>
                </c:pt>
                <c:pt idx="104">
                  <c:v>868.9388141820566</c:v>
                </c:pt>
                <c:pt idx="105">
                  <c:v>868.98489498862239</c:v>
                </c:pt>
                <c:pt idx="106">
                  <c:v>869.02611254351439</c:v>
                </c:pt>
                <c:pt idx="107">
                  <c:v>869.06295336876531</c:v>
                </c:pt>
                <c:pt idx="108">
                  <c:v>869.09585845085178</c:v>
                </c:pt>
                <c:pt idx="109">
                  <c:v>869.1252271435834</c:v>
                </c:pt>
                <c:pt idx="110">
                  <c:v>869.15142077669429</c:v>
                </c:pt>
                <c:pt idx="111">
                  <c:v>869.174765987868</c:v>
                </c:pt>
                <c:pt idx="112">
                  <c:v>869.19555779536188</c:v>
                </c:pt>
                <c:pt idx="113">
                  <c:v>869.21406242778903</c:v>
                </c:pt>
                <c:pt idx="114">
                  <c:v>869.23051992697185</c:v>
                </c:pt>
                <c:pt idx="115">
                  <c:v>869.24514653910933</c:v>
                </c:pt>
                <c:pt idx="116">
                  <c:v>869.25813690880955</c:v>
                </c:pt>
                <c:pt idx="117">
                  <c:v>869.26966608984424</c:v>
                </c:pt>
                <c:pt idx="118">
                  <c:v>869.27989138577527</c:v>
                </c:pt>
                <c:pt idx="119">
                  <c:v>869.28895403290903</c:v>
                </c:pt>
                <c:pt idx="120">
                  <c:v>869.29698073734062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BE1C-4CE7-9C7E-CC2C40509A41}"/>
            </c:ext>
          </c:extLst>
        </c:ser>
        <c:ser>
          <c:idx val="3"/>
          <c:order val="3"/>
          <c:tx>
            <c:v>50,8 L/h push/pull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'Typ1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'Typ1 2x F12'!$E$126:$E$251</c:f>
              <c:numCache>
                <c:formatCode>0</c:formatCode>
                <c:ptCount val="126"/>
                <c:pt idx="0">
                  <c:v>47.824502791387999</c:v>
                </c:pt>
                <c:pt idx="1">
                  <c:v>48.209727432340514</c:v>
                </c:pt>
                <c:pt idx="2">
                  <c:v>48.815169790693858</c:v>
                </c:pt>
                <c:pt idx="3">
                  <c:v>49.545412184594966</c:v>
                </c:pt>
                <c:pt idx="4">
                  <c:v>50.370246460594103</c:v>
                </c:pt>
                <c:pt idx="5">
                  <c:v>51.27300175220239</c:v>
                </c:pt>
                <c:pt idx="6">
                  <c:v>63.101091194781702</c:v>
                </c:pt>
                <c:pt idx="7">
                  <c:v>78.106757094444333</c:v>
                </c:pt>
                <c:pt idx="8">
                  <c:v>95.06233970511596</c:v>
                </c:pt>
                <c:pt idx="9">
                  <c:v>113.33709028202861</c:v>
                </c:pt>
                <c:pt idx="10">
                  <c:v>132.51606409252543</c:v>
                </c:pt>
                <c:pt idx="11">
                  <c:v>152.29571179101197</c:v>
                </c:pt>
                <c:pt idx="12">
                  <c:v>172.44098917346042</c:v>
                </c:pt>
                <c:pt idx="13">
                  <c:v>192.76377025803748</c:v>
                </c:pt>
                <c:pt idx="14">
                  <c:v>213.11047402653941</c:v>
                </c:pt>
                <c:pt idx="15">
                  <c:v>233.35427981336454</c:v>
                </c:pt>
                <c:pt idx="16">
                  <c:v>253.38986769573114</c:v>
                </c:pt>
                <c:pt idx="17">
                  <c:v>273.12965737610961</c:v>
                </c:pt>
                <c:pt idx="18">
                  <c:v>292.50099155831009</c:v>
                </c:pt>
                <c:pt idx="19">
                  <c:v>311.44394513424777</c:v>
                </c:pt>
                <c:pt idx="20">
                  <c:v>329.9095671691673</c:v>
                </c:pt>
                <c:pt idx="21">
                  <c:v>347.85843368003788</c:v>
                </c:pt>
                <c:pt idx="22">
                  <c:v>365.25943122991782</c:v>
                </c:pt>
                <c:pt idx="23">
                  <c:v>382.08871722376426</c:v>
                </c:pt>
                <c:pt idx="24">
                  <c:v>398.32881924089014</c:v>
                </c:pt>
                <c:pt idx="25">
                  <c:v>413.96784650345001</c:v>
                </c:pt>
                <c:pt idx="26">
                  <c:v>428.99879380047446</c:v>
                </c:pt>
                <c:pt idx="27">
                  <c:v>443.41892313665005</c:v>
                </c:pt>
                <c:pt idx="28">
                  <c:v>457.22921183507867</c:v>
                </c:pt>
                <c:pt idx="29">
                  <c:v>470.43385828528426</c:v>
                </c:pt>
                <c:pt idx="30">
                  <c:v>483.03983830869106</c:v>
                </c:pt>
                <c:pt idx="31">
                  <c:v>495.05650642244001</c:v>
                </c:pt>
                <c:pt idx="32">
                  <c:v>506.49523725864879</c:v>
                </c:pt>
                <c:pt idx="33">
                  <c:v>517.36910313561157</c:v>
                </c:pt>
                <c:pt idx="34">
                  <c:v>527.69258434603591</c:v>
                </c:pt>
                <c:pt idx="35">
                  <c:v>537.48130917163598</c:v>
                </c:pt>
                <c:pt idx="36">
                  <c:v>546.75182098606922</c:v>
                </c:pt>
                <c:pt idx="37">
                  <c:v>555.5213700930185</c:v>
                </c:pt>
                <c:pt idx="38">
                  <c:v>563.80772818011303</c:v>
                </c:pt>
                <c:pt idx="39">
                  <c:v>571.62902346490364</c:v>
                </c:pt>
                <c:pt idx="40">
                  <c:v>579.00359477530947</c:v>
                </c:pt>
                <c:pt idx="41">
                  <c:v>585.94986295060141</c:v>
                </c:pt>
                <c:pt idx="42">
                  <c:v>592.48621807507175</c:v>
                </c:pt>
                <c:pt idx="43">
                  <c:v>598.63092116875771</c:v>
                </c:pt>
                <c:pt idx="44">
                  <c:v>604.40201906076413</c:v>
                </c:pt>
                <c:pt idx="45">
                  <c:v>609.81727126285546</c:v>
                </c:pt>
                <c:pt idx="46">
                  <c:v>614.89408774572883</c:v>
                </c:pt>
                <c:pt idx="47">
                  <c:v>619.64947659881125</c:v>
                </c:pt>
                <c:pt idx="48">
                  <c:v>624.10000062751044</c:v>
                </c:pt>
                <c:pt idx="49">
                  <c:v>628.26174201018694</c:v>
                </c:pt>
                <c:pt idx="50">
                  <c:v>632.15027420129911</c:v>
                </c:pt>
                <c:pt idx="51">
                  <c:v>635.78064032750672</c:v>
                </c:pt>
                <c:pt idx="52">
                  <c:v>639.16733738037317</c:v>
                </c:pt>
                <c:pt idx="53">
                  <c:v>642.32430556289569</c:v>
                </c:pt>
                <c:pt idx="54">
                  <c:v>645.26492219759916</c:v>
                </c:pt>
                <c:pt idx="55">
                  <c:v>648.00199965152945</c:v>
                </c:pt>
                <c:pt idx="56">
                  <c:v>650.54778677830745</c:v>
                </c:pt>
                <c:pt idx="57">
                  <c:v>652.91397341955633</c:v>
                </c:pt>
                <c:pt idx="58">
                  <c:v>655.11169754763148</c:v>
                </c:pt>
                <c:pt idx="59">
                  <c:v>657.15155466872034</c:v>
                </c:pt>
                <c:pt idx="60">
                  <c:v>659.04360914018014</c:v>
                </c:pt>
                <c:pt idx="61">
                  <c:v>660.79740708849181</c:v>
                </c:pt>
                <c:pt idx="62">
                  <c:v>662.42199064455497</c:v>
                </c:pt>
                <c:pt idx="63">
                  <c:v>663.92591324129262</c:v>
                </c:pt>
                <c:pt idx="64">
                  <c:v>665.31725574478821</c:v>
                </c:pt>
                <c:pt idx="65">
                  <c:v>666.60364321450459</c:v>
                </c:pt>
                <c:pt idx="66">
                  <c:v>667.79226211064781</c:v>
                </c:pt>
                <c:pt idx="67">
                  <c:v>668.88987778751505</c:v>
                </c:pt>
                <c:pt idx="68">
                  <c:v>669.9028521307813</c:v>
                </c:pt>
                <c:pt idx="69">
                  <c:v>670.83716121425107</c:v>
                </c:pt>
                <c:pt idx="70">
                  <c:v>671.69841286768064</c:v>
                </c:pt>
                <c:pt idx="71">
                  <c:v>672.49186406197646</c:v>
                </c:pt>
                <c:pt idx="72">
                  <c:v>673.22243803145557</c:v>
                </c:pt>
                <c:pt idx="73">
                  <c:v>673.89474106501825</c:v>
                </c:pt>
                <c:pt idx="74">
                  <c:v>674.51307890908436</c:v>
                </c:pt>
                <c:pt idx="75">
                  <c:v>675.08147273508894</c:v>
                </c:pt>
                <c:pt idx="76">
                  <c:v>675.60367463326327</c:v>
                </c:pt>
                <c:pt idx="77">
                  <c:v>676.08318260243868</c:v>
                </c:pt>
                <c:pt idx="78">
                  <c:v>676.52325501276039</c:v>
                </c:pt>
                <c:pt idx="79">
                  <c:v>676.92692452454924</c:v>
                </c:pt>
                <c:pt idx="80">
                  <c:v>677.29701145217496</c:v>
                </c:pt>
                <c:pt idx="81">
                  <c:v>677.63613656674761</c:v>
                </c:pt>
                <c:pt idx="82">
                  <c:v>677.94673333576623</c:v>
                </c:pt>
                <c:pt idx="83">
                  <c:v>678.23105960162866</c:v>
                </c:pt>
                <c:pt idx="84">
                  <c:v>678.49120870415425</c:v>
                </c:pt>
                <c:pt idx="85">
                  <c:v>678.72912005505555</c:v>
                </c:pt>
                <c:pt idx="86">
                  <c:v>678.94658917464858</c:v>
                </c:pt>
                <c:pt idx="87">
                  <c:v>679.14527720306864</c:v>
                </c:pt>
                <c:pt idx="88">
                  <c:v>679.32671989988296</c:v>
                </c:pt>
                <c:pt idx="89">
                  <c:v>679.49233614731315</c:v>
                </c:pt>
                <c:pt idx="90">
                  <c:v>679.64343597331788</c:v>
                </c:pt>
                <c:pt idx="91">
                  <c:v>679.78122811158585</c:v>
                </c:pt>
                <c:pt idx="92">
                  <c:v>679.9068271160595</c:v>
                </c:pt>
                <c:pt idx="93">
                  <c:v>680.02126004799811</c:v>
                </c:pt>
                <c:pt idx="94">
                  <c:v>680.12547275379984</c:v>
                </c:pt>
                <c:pt idx="95">
                  <c:v>680.22033575186947</c:v>
                </c:pt>
                <c:pt idx="96">
                  <c:v>680.30664974675915</c:v>
                </c:pt>
                <c:pt idx="97">
                  <c:v>680.38515078863497</c:v>
                </c:pt>
                <c:pt idx="98">
                  <c:v>680.45651509585832</c:v>
                </c:pt>
                <c:pt idx="99">
                  <c:v>680.52136355812877</c:v>
                </c:pt>
                <c:pt idx="100">
                  <c:v>680.5802659372215</c:v>
                </c:pt>
                <c:pt idx="101">
                  <c:v>680.63374478189041</c:v>
                </c:pt>
                <c:pt idx="102">
                  <c:v>680.68227907300081</c:v>
                </c:pt>
                <c:pt idx="103">
                  <c:v>680.7263076144128</c:v>
                </c:pt>
                <c:pt idx="104">
                  <c:v>680.76623218456803</c:v>
                </c:pt>
                <c:pt idx="105">
                  <c:v>680.80242046315277</c:v>
                </c:pt>
                <c:pt idx="106">
                  <c:v>680.83520874660405</c:v>
                </c:pt>
                <c:pt idx="107">
                  <c:v>680.86490446563073</c:v>
                </c:pt>
                <c:pt idx="108">
                  <c:v>680.89178851731276</c:v>
                </c:pt>
                <c:pt idx="109">
                  <c:v>680.91611742373937</c:v>
                </c:pt>
                <c:pt idx="110">
                  <c:v>680.93812532855679</c:v>
                </c:pt>
                <c:pt idx="111">
                  <c:v>680.95802584220576</c:v>
                </c:pt>
                <c:pt idx="112">
                  <c:v>680.9760137460612</c:v>
                </c:pt>
                <c:pt idx="113">
                  <c:v>680.99226656512462</c:v>
                </c:pt>
                <c:pt idx="114">
                  <c:v>681.00694601838086</c:v>
                </c:pt>
                <c:pt idx="115">
                  <c:v>681.02019935540318</c:v>
                </c:pt>
                <c:pt idx="116">
                  <c:v>681.0321605872889</c:v>
                </c:pt>
                <c:pt idx="117">
                  <c:v>681.04295161951654</c:v>
                </c:pt>
                <c:pt idx="118">
                  <c:v>681.05268329385308</c:v>
                </c:pt>
                <c:pt idx="119">
                  <c:v>681.06145634599159</c:v>
                </c:pt>
                <c:pt idx="120">
                  <c:v>681.06936228517236</c:v>
                </c:pt>
                <c:pt idx="121">
                  <c:v>681.07648420163775</c:v>
                </c:pt>
                <c:pt idx="122">
                  <c:v>681.08289750738243</c:v>
                </c:pt>
                <c:pt idx="123">
                  <c:v>681.08867061529679</c:v>
                </c:pt>
                <c:pt idx="124">
                  <c:v>681.09386556145432</c:v>
                </c:pt>
                <c:pt idx="125">
                  <c:v>681.09853857496466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BE1C-4CE7-9C7E-CC2C40509A41}"/>
            </c:ext>
          </c:extLst>
        </c:ser>
        <c:ser>
          <c:idx val="4"/>
          <c:order val="4"/>
          <c:tx>
            <c:v>72,5 L/h push/pull</c:v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'Typ1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'Typ1 2x F12'!$H$128:$H$251</c:f>
              <c:numCache>
                <c:formatCode>0</c:formatCode>
                <c:ptCount val="124"/>
                <c:pt idx="0">
                  <c:v>54.597643051088994</c:v>
                </c:pt>
                <c:pt idx="1">
                  <c:v>54.877059949188151</c:v>
                </c:pt>
                <c:pt idx="2">
                  <c:v>55.349876095542299</c:v>
                </c:pt>
                <c:pt idx="3">
                  <c:v>55.939951179160971</c:v>
                </c:pt>
                <c:pt idx="4">
                  <c:v>65.44184231274005</c:v>
                </c:pt>
                <c:pt idx="5">
                  <c:v>78.880624836795278</c:v>
                </c:pt>
                <c:pt idx="6">
                  <c:v>94.824366139726067</c:v>
                </c:pt>
                <c:pt idx="7">
                  <c:v>112.57759213473321</c:v>
                </c:pt>
                <c:pt idx="8">
                  <c:v>131.68306411002311</c:v>
                </c:pt>
                <c:pt idx="9">
                  <c:v>151.80156781858693</c:v>
                </c:pt>
                <c:pt idx="10">
                  <c:v>172.66490464646063</c:v>
                </c:pt>
                <c:pt idx="11">
                  <c:v>194.05298952175963</c:v>
                </c:pt>
                <c:pt idx="12">
                  <c:v>215.78106642016701</c:v>
                </c:pt>
                <c:pt idx="13">
                  <c:v>237.69185056783738</c:v>
                </c:pt>
                <c:pt idx="14">
                  <c:v>259.65032859272026</c:v>
                </c:pt>
                <c:pt idx="15">
                  <c:v>281.54010575136778</c:v>
                </c:pt>
                <c:pt idx="16">
                  <c:v>303.26070864792342</c:v>
                </c:pt>
                <c:pt idx="17">
                  <c:v>324.72550734995485</c:v>
                </c:pt>
                <c:pt idx="18">
                  <c:v>345.86005590395592</c:v>
                </c:pt>
                <c:pt idx="19">
                  <c:v>366.60072593929897</c:v>
                </c:pt>
                <c:pt idx="20">
                  <c:v>386.89355250029257</c:v>
                </c:pt>
                <c:pt idx="21">
                  <c:v>406.69323839367661</c:v>
                </c:pt>
                <c:pt idx="22">
                  <c:v>425.96228047051824</c:v>
                </c:pt>
                <c:pt idx="23">
                  <c:v>444.67019237432964</c:v>
                </c:pt>
                <c:pt idx="24">
                  <c:v>462.79280566554564</c:v>
                </c:pt>
                <c:pt idx="25">
                  <c:v>480.31163622843087</c:v>
                </c:pt>
                <c:pt idx="26">
                  <c:v>497.21330630590501</c:v>
                </c:pt>
                <c:pt idx="27">
                  <c:v>513.48901490888545</c:v>
                </c:pt>
                <c:pt idx="28">
                  <c:v>529.13405104280855</c:v>
                </c:pt>
                <c:pt idx="29">
                  <c:v>544.14734540395375</c:v>
                </c:pt>
                <c:pt idx="30">
                  <c:v>558.53105706862038</c:v>
                </c:pt>
                <c:pt idx="31">
                  <c:v>572.29019232907581</c:v>
                </c:pt>
                <c:pt idx="32">
                  <c:v>585.43225329041661</c:v>
                </c:pt>
                <c:pt idx="33">
                  <c:v>597.96691418063051</c:v>
                </c:pt>
                <c:pt idx="34">
                  <c:v>609.90572357634733</c:v>
                </c:pt>
                <c:pt idx="35">
                  <c:v>621.26183093369684</c:v>
                </c:pt>
                <c:pt idx="36">
                  <c:v>632.04973595496119</c:v>
                </c:pt>
                <c:pt idx="37">
                  <c:v>642.28505943022822</c:v>
                </c:pt>
                <c:pt idx="38">
                  <c:v>651.9843342783505</c:v>
                </c:pt>
                <c:pt idx="39">
                  <c:v>661.1648155800367</c:v>
                </c:pt>
                <c:pt idx="40">
                  <c:v>669.84430845286215</c:v>
                </c:pt>
                <c:pt idx="41">
                  <c:v>678.04101266699422</c:v>
                </c:pt>
                <c:pt idx="42">
                  <c:v>685.77338294413062</c:v>
                </c:pt>
                <c:pt idx="43">
                  <c:v>693.06000392245562</c:v>
                </c:pt>
                <c:pt idx="44">
                  <c:v>699.91947880861176</c:v>
                </c:pt>
                <c:pt idx="45">
                  <c:v>693.06000392245562</c:v>
                </c:pt>
                <c:pt idx="46">
                  <c:v>712.43091619505617</c:v>
                </c:pt>
                <c:pt idx="47">
                  <c:v>718.11934885299081</c:v>
                </c:pt>
                <c:pt idx="48">
                  <c:v>723.45343428574938</c:v>
                </c:pt>
                <c:pt idx="49">
                  <c:v>728.4506134702649</c:v>
                </c:pt>
                <c:pt idx="50">
                  <c:v>733.12791509060685</c:v>
                </c:pt>
                <c:pt idx="51">
                  <c:v>737.50191566383069</c:v>
                </c:pt>
                <c:pt idx="52">
                  <c:v>741.58870683784005</c:v>
                </c:pt>
                <c:pt idx="53">
                  <c:v>745.40386921133472</c:v>
                </c:pt>
                <c:pt idx="54">
                  <c:v>748.9624520621403</c:v>
                </c:pt>
                <c:pt idx="55">
                  <c:v>752.27895840600377</c:v>
                </c:pt>
                <c:pt idx="56">
                  <c:v>755.36733484316994</c:v>
                </c:pt>
                <c:pt idx="57">
                  <c:v>758.24096568458413</c:v>
                </c:pt>
                <c:pt idx="58">
                  <c:v>760.91267088327913</c:v>
                </c:pt>
                <c:pt idx="59">
                  <c:v>763.39470732928862</c:v>
                </c:pt>
                <c:pt idx="60">
                  <c:v>765.69877309817855</c:v>
                </c:pt>
                <c:pt idx="61">
                  <c:v>767.83601427393762</c:v>
                </c:pt>
                <c:pt idx="62">
                  <c:v>769.81703399642038</c:v>
                </c:pt>
                <c:pt idx="63">
                  <c:v>771.65190341176947</c:v>
                </c:pt>
                <c:pt idx="64">
                  <c:v>773.35017423117449</c:v>
                </c:pt>
                <c:pt idx="65">
                  <c:v>774.92089262897093</c:v>
                </c:pt>
                <c:pt idx="66">
                  <c:v>776.37261423537723</c:v>
                </c:pt>
                <c:pt idx="67">
                  <c:v>777.7134200021419</c:v>
                </c:pt>
                <c:pt idx="68">
                  <c:v>778.95093274101112</c:v>
                </c:pt>
                <c:pt idx="69">
                  <c:v>780.09233415524511</c:v>
                </c:pt>
                <c:pt idx="70">
                  <c:v>781.14438220342061</c:v>
                </c:pt>
                <c:pt idx="71">
                  <c:v>782.11342865250901</c:v>
                </c:pt>
                <c:pt idx="72">
                  <c:v>783.00543669371439</c:v>
                </c:pt>
                <c:pt idx="73">
                  <c:v>783.82599850985116</c:v>
                </c:pt>
                <c:pt idx="74">
                  <c:v>784.58035269717891</c:v>
                </c:pt>
                <c:pt idx="75">
                  <c:v>785.27340145762923</c:v>
                </c:pt>
                <c:pt idx="76">
                  <c:v>785.9097274893029</c:v>
                </c:pt>
                <c:pt idx="77">
                  <c:v>786.49361051405288</c:v>
                </c:pt>
                <c:pt idx="78">
                  <c:v>787.02904339092072</c:v>
                </c:pt>
                <c:pt idx="79">
                  <c:v>787.51974777324585</c:v>
                </c:pt>
                <c:pt idx="80">
                  <c:v>787.96918927544357</c:v>
                </c:pt>
                <c:pt idx="81">
                  <c:v>788.38059212281689</c:v>
                </c:pt>
                <c:pt idx="82">
                  <c:v>788.75695326437642</c:v>
                </c:pt>
                <c:pt idx="83">
                  <c:v>789.10105593453738</c:v>
                </c:pt>
                <c:pt idx="84">
                  <c:v>789.4154826548048</c:v>
                </c:pt>
                <c:pt idx="85">
                  <c:v>789.70262767117379</c:v>
                </c:pt>
                <c:pt idx="86">
                  <c:v>789.96470882704125</c:v>
                </c:pt>
                <c:pt idx="87">
                  <c:v>790.20377887494863</c:v>
                </c:pt>
                <c:pt idx="88">
                  <c:v>790.42173623354415</c:v>
                </c:pt>
                <c:pt idx="89">
                  <c:v>790.62033519876229</c:v>
                </c:pt>
                <c:pt idx="90">
                  <c:v>790.80119562044388</c:v>
                </c:pt>
                <c:pt idx="91">
                  <c:v>790.9658120574727</c:v>
                </c:pt>
                <c:pt idx="92">
                  <c:v>791.11556242603206</c:v>
                </c:pt>
                <c:pt idx="93">
                  <c:v>791.25171615681904</c:v>
                </c:pt>
                <c:pt idx="94">
                  <c:v>791.37544187801439</c:v>
                </c:pt>
                <c:pt idx="95">
                  <c:v>791.48781464154058</c:v>
                </c:pt>
                <c:pt idx="96">
                  <c:v>791.58982271064997</c:v>
                </c:pt>
                <c:pt idx="97">
                  <c:v>791.68237392722176</c:v>
                </c:pt>
                <c:pt idx="98">
                  <c:v>791.7663016773073</c:v>
                </c:pt>
                <c:pt idx="99">
                  <c:v>791.84237047348699</c:v>
                </c:pt>
                <c:pt idx="100">
                  <c:v>791.91128117249991</c:v>
                </c:pt>
                <c:pt idx="101">
                  <c:v>791.97367584639585</c:v>
                </c:pt>
                <c:pt idx="102">
                  <c:v>792.03014232516034</c:v>
                </c:pt>
                <c:pt idx="103">
                  <c:v>792.08121842838341</c:v>
                </c:pt>
                <c:pt idx="104">
                  <c:v>792.12739590310048</c:v>
                </c:pt>
                <c:pt idx="105">
                  <c:v>792.1691240844408</c:v>
                </c:pt>
                <c:pt idx="106">
                  <c:v>792.20681329518095</c:v>
                </c:pt>
                <c:pt idx="107">
                  <c:v>792.24083799973312</c:v>
                </c:pt>
                <c:pt idx="108">
                  <c:v>792.27153972750318</c:v>
                </c:pt>
                <c:pt idx="109">
                  <c:v>792.29922977994818</c:v>
                </c:pt>
                <c:pt idx="110">
                  <c:v>792.32419173503627</c:v>
                </c:pt>
                <c:pt idx="111">
                  <c:v>792.34668376219577</c:v>
                </c:pt>
                <c:pt idx="112">
                  <c:v>792.36694076020865</c:v>
                </c:pt>
                <c:pt idx="113">
                  <c:v>792.38517632988908</c:v>
                </c:pt>
                <c:pt idx="114">
                  <c:v>792.40158459277461</c:v>
                </c:pt>
                <c:pt idx="115">
                  <c:v>792.41634186645865</c:v>
                </c:pt>
                <c:pt idx="116">
                  <c:v>792.4296082066046</c:v>
                </c:pt>
                <c:pt idx="117">
                  <c:v>792.44152882511514</c:v>
                </c:pt>
                <c:pt idx="118">
                  <c:v>792.45223539337599</c:v>
                </c:pt>
                <c:pt idx="119">
                  <c:v>792.4618472389584</c:v>
                </c:pt>
                <c:pt idx="120">
                  <c:v>792.47047244365558</c:v>
                </c:pt>
                <c:pt idx="121">
                  <c:v>792.47820885022963</c:v>
                </c:pt>
                <c:pt idx="122">
                  <c:v>792.48514498478016</c:v>
                </c:pt>
                <c:pt idx="123">
                  <c:v>792.49136090118952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BE1C-4CE7-9C7E-CC2C40509A41}"/>
            </c:ext>
          </c:extLst>
        </c:ser>
        <c:ser>
          <c:idx val="5"/>
          <c:order val="5"/>
          <c:tx>
            <c:v>94,4 L/h push/pull</c:v>
          </c:tx>
          <c:spPr>
            <a:ln w="19050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'Typ1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'Typ1 2x F12'!$K$131:$K$251</c:f>
              <c:numCache>
                <c:formatCode>0</c:formatCode>
                <c:ptCount val="121"/>
                <c:pt idx="0">
                  <c:v>59.214689759056</c:v>
                </c:pt>
                <c:pt idx="1">
                  <c:v>66.240005577915554</c:v>
                </c:pt>
                <c:pt idx="2">
                  <c:v>78.274228439783769</c:v>
                </c:pt>
                <c:pt idx="3">
                  <c:v>93.215974243488517</c:v>
                </c:pt>
                <c:pt idx="4">
                  <c:v>110.26850860773561</c:v>
                </c:pt>
                <c:pt idx="5">
                  <c:v>128.93500854917852</c:v>
                </c:pt>
                <c:pt idx="6">
                  <c:v>148.85465408836717</c:v>
                </c:pt>
                <c:pt idx="7">
                  <c:v>169.74437442525857</c:v>
                </c:pt>
                <c:pt idx="8">
                  <c:v>191.37195434363048</c:v>
                </c:pt>
                <c:pt idx="9">
                  <c:v>213.54158335091518</c:v>
                </c:pt>
                <c:pt idx="10">
                  <c:v>236.08524550028801</c:v>
                </c:pt>
                <c:pt idx="11">
                  <c:v>258.85717712660085</c:v>
                </c:pt>
                <c:pt idx="12">
                  <c:v>281.73007262569718</c:v>
                </c:pt>
                <c:pt idx="13">
                  <c:v>304.59235004514903</c:v>
                </c:pt>
                <c:pt idx="14">
                  <c:v>327.34609180534505</c:v>
                </c:pt>
                <c:pt idx="15">
                  <c:v>349.90543347509424</c:v>
                </c:pt>
                <c:pt idx="16">
                  <c:v>372.19526055057707</c:v>
                </c:pt>
                <c:pt idx="17">
                  <c:v>394.15012370853583</c:v>
                </c:pt>
                <c:pt idx="18">
                  <c:v>415.7133135769169</c:v>
                </c:pt>
                <c:pt idx="19">
                  <c:v>436.83605521930252</c:v>
                </c:pt>
                <c:pt idx="20">
                  <c:v>457.47679488426343</c:v>
                </c:pt>
                <c:pt idx="21">
                  <c:v>477.60055973937676</c:v>
                </c:pt>
                <c:pt idx="22">
                  <c:v>497.1783768241383</c:v>
                </c:pt>
                <c:pt idx="23">
                  <c:v>516.18674124448762</c:v>
                </c:pt>
                <c:pt idx="24">
                  <c:v>534.60712627258931</c:v>
                </c:pt>
                <c:pt idx="25">
                  <c:v>552.42552987866918</c:v>
                </c:pt>
                <c:pt idx="26">
                  <c:v>569.63205354882211</c:v>
                </c:pt>
                <c:pt idx="27">
                  <c:v>586.22051019510104</c:v>
                </c:pt>
                <c:pt idx="28">
                  <c:v>602.18805865141508</c:v>
                </c:pt>
                <c:pt idx="29">
                  <c:v>617.53486274650413</c:v>
                </c:pt>
                <c:pt idx="30">
                  <c:v>632.2637733064214</c:v>
                </c:pt>
                <c:pt idx="31">
                  <c:v>646.38003170132549</c:v>
                </c:pt>
                <c:pt idx="32">
                  <c:v>659.89099374174225</c:v>
                </c:pt>
                <c:pt idx="33">
                  <c:v>672.80587286754792</c:v>
                </c:pt>
                <c:pt idx="34">
                  <c:v>685.13550167292374</c:v>
                </c:pt>
                <c:pt idx="35">
                  <c:v>696.89211088301704</c:v>
                </c:pt>
                <c:pt idx="36">
                  <c:v>708.08912495074549</c:v>
                </c:pt>
                <c:pt idx="37">
                  <c:v>718.74097348089344</c:v>
                </c:pt>
                <c:pt idx="38">
                  <c:v>728.86291771763013</c:v>
                </c:pt>
                <c:pt idx="39">
                  <c:v>738.47089135398096</c:v>
                </c:pt>
                <c:pt idx="40">
                  <c:v>747.58135494002545</c:v>
                </c:pt>
                <c:pt idx="41">
                  <c:v>756.21116318225768</c:v>
                </c:pt>
                <c:pt idx="42">
                  <c:v>764.37744444102657</c:v>
                </c:pt>
                <c:pt idx="43">
                  <c:v>772.09749174702222</c:v>
                </c:pt>
                <c:pt idx="44">
                  <c:v>779.38866467208231</c:v>
                </c:pt>
                <c:pt idx="45">
                  <c:v>786.26830140453797</c:v>
                </c:pt>
                <c:pt idx="46">
                  <c:v>792.75364039511749</c:v>
                </c:pt>
                <c:pt idx="47">
                  <c:v>798.86175095626652</c:v>
                </c:pt>
                <c:pt idx="48">
                  <c:v>804.6094722156015</c:v>
                </c:pt>
                <c:pt idx="49">
                  <c:v>810.01335984309799</c:v>
                </c:pt>
                <c:pt idx="50">
                  <c:v>815.08963999145624</c:v>
                </c:pt>
                <c:pt idx="51">
                  <c:v>819.85416990975261</c:v>
                </c:pt>
                <c:pt idx="52">
                  <c:v>824.32240471189107</c:v>
                </c:pt>
                <c:pt idx="53">
                  <c:v>828.50936980333097</c:v>
                </c:pt>
                <c:pt idx="54">
                  <c:v>832.42963849198304</c:v>
                </c:pt>
                <c:pt idx="55">
                  <c:v>836.09731433186789</c:v>
                </c:pt>
                <c:pt idx="56">
                  <c:v>839.52601777097846</c:v>
                </c:pt>
                <c:pt idx="57">
                  <c:v>842.72887669766396</c:v>
                </c:pt>
                <c:pt idx="58">
                  <c:v>845.71852050259827</c:v>
                </c:pt>
                <c:pt idx="59">
                  <c:v>848.50707729593296</c:v>
                </c:pt>
                <c:pt idx="60">
                  <c:v>851.10617394141855</c:v>
                </c:pt>
                <c:pt idx="61">
                  <c:v>853.52693859103488</c:v>
                </c:pt>
                <c:pt idx="62">
                  <c:v>855.78000542491168</c:v>
                </c:pt>
                <c:pt idx="63">
                  <c:v>857.87552132196117</c:v>
                </c:pt>
                <c:pt idx="64">
                  <c:v>859.8231542066377</c:v>
                </c:pt>
                <c:pt idx="65">
                  <c:v>861.63210283651347</c:v>
                </c:pt>
                <c:pt idx="66">
                  <c:v>863.31110781389009</c:v>
                </c:pt>
                <c:pt idx="67">
                  <c:v>864.8684636224009</c:v>
                </c:pt>
                <c:pt idx="68">
                  <c:v>866.31203150649719</c:v>
                </c:pt>
                <c:pt idx="69">
                  <c:v>867.64925302780193</c:v>
                </c:pt>
                <c:pt idx="70">
                  <c:v>868.88716414758733</c:v>
                </c:pt>
                <c:pt idx="71">
                  <c:v>870.0324096990538</c:v>
                </c:pt>
                <c:pt idx="72">
                  <c:v>871.09125812667457</c:v>
                </c:pt>
                <c:pt idx="73">
                  <c:v>872.06961638262874</c:v>
                </c:pt>
                <c:pt idx="74">
                  <c:v>872.97304488229224</c:v>
                </c:pt>
                <c:pt idx="75">
                  <c:v>873.80677243189803</c:v>
                </c:pt>
                <c:pt idx="76">
                  <c:v>874.5757110518482</c:v>
                </c:pt>
                <c:pt idx="77">
                  <c:v>875.2844706287774</c:v>
                </c:pt>
                <c:pt idx="78">
                  <c:v>875.93737333835122</c:v>
                </c:pt>
                <c:pt idx="79">
                  <c:v>876.53846778897798</c:v>
                </c:pt>
                <c:pt idx="80">
                  <c:v>877.09154284412875</c:v>
                </c:pt>
                <c:pt idx="81">
                  <c:v>877.60014108784424</c:v>
                </c:pt>
                <c:pt idx="82">
                  <c:v>878.06757190428027</c:v>
                </c:pt>
                <c:pt idx="83">
                  <c:v>878.49692414784568</c:v>
                </c:pt>
                <c:pt idx="84">
                  <c:v>878.89107838563939</c:v>
                </c:pt>
                <c:pt idx="85">
                  <c:v>879.2527186985435</c:v>
                </c:pt>
                <c:pt idx="86">
                  <c:v>879.58434403149136</c:v>
                </c:pt>
                <c:pt idx="87">
                  <c:v>879.88827908715143</c:v>
                </c:pt>
                <c:pt idx="88">
                  <c:v>880.16668476056657</c:v>
                </c:pt>
                <c:pt idx="89">
                  <c:v>880.42156811520147</c:v>
                </c:pt>
                <c:pt idx="90">
                  <c:v>880.65479190340477</c:v>
                </c:pt>
                <c:pt idx="91">
                  <c:v>880.8680836365121</c:v>
                </c:pt>
                <c:pt idx="92">
                  <c:v>881.06304421173604</c:v>
                </c:pt>
                <c:pt idx="93">
                  <c:v>881.24115610462115</c:v>
                </c:pt>
                <c:pt idx="94">
                  <c:v>881.40379113722793</c:v>
                </c:pt>
                <c:pt idx="95">
                  <c:v>881.55221783335082</c:v>
                </c:pt>
                <c:pt idx="96">
                  <c:v>881.68760837301977</c:v>
                </c:pt>
                <c:pt idx="97">
                  <c:v>881.81104515927325</c:v>
                </c:pt>
                <c:pt idx="98">
                  <c:v>881.92352701076857</c:v>
                </c:pt>
                <c:pt idx="99">
                  <c:v>882.02597499421495</c:v>
                </c:pt>
                <c:pt idx="100">
                  <c:v>882.11923791089487</c:v>
                </c:pt>
                <c:pt idx="101">
                  <c:v>882.20409745170389</c:v>
                </c:pt>
                <c:pt idx="102">
                  <c:v>882.28127303519034</c:v>
                </c:pt>
                <c:pt idx="103">
                  <c:v>882.35142634303531</c:v>
                </c:pt>
                <c:pt idx="104">
                  <c:v>882.41516556729459</c:v>
                </c:pt>
                <c:pt idx="105">
                  <c:v>882.47304938352715</c:v>
                </c:pt>
                <c:pt idx="106">
                  <c:v>882.5255906636844</c:v>
                </c:pt>
                <c:pt idx="107">
                  <c:v>882.57325994232951</c:v>
                </c:pt>
                <c:pt idx="108">
                  <c:v>882.61648864940992</c:v>
                </c:pt>
                <c:pt idx="109">
                  <c:v>882.65567212242297</c:v>
                </c:pt>
                <c:pt idx="110">
                  <c:v>882.69117241040829</c:v>
                </c:pt>
                <c:pt idx="111">
                  <c:v>882.72332088176609</c:v>
                </c:pt>
                <c:pt idx="112">
                  <c:v>882.75242064745748</c:v>
                </c:pt>
                <c:pt idx="113">
                  <c:v>882.77874881068055</c:v>
                </c:pt>
                <c:pt idx="114">
                  <c:v>882.80255855365476</c:v>
                </c:pt>
                <c:pt idx="115">
                  <c:v>882.82408107167407</c:v>
                </c:pt>
                <c:pt idx="116">
                  <c:v>882.84352736412757</c:v>
                </c:pt>
                <c:pt idx="117">
                  <c:v>882.8610898917143</c:v>
                </c:pt>
                <c:pt idx="118">
                  <c:v>882.87694410862957</c:v>
                </c:pt>
                <c:pt idx="119">
                  <c:v>882.89124987804075</c:v>
                </c:pt>
                <c:pt idx="120">
                  <c:v>882.90415277873706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BE1C-4CE7-9C7E-CC2C40509A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6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solidFill>
            <a:schemeClr val="accent3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Noctua F12'!$F$126:$F$251</c:f>
              <c:numCache>
                <c:formatCode>0.0000</c:formatCode>
                <c:ptCount val="126"/>
                <c:pt idx="0">
                  <c:v>0.40611960694467425</c:v>
                </c:pt>
                <c:pt idx="1">
                  <c:v>0.40327728604725599</c:v>
                </c:pt>
                <c:pt idx="2">
                  <c:v>0.39910626114706999</c:v>
                </c:pt>
                <c:pt idx="3">
                  <c:v>0.39429877428766402</c:v>
                </c:pt>
                <c:pt idx="4">
                  <c:v>0.38908331005389968</c:v>
                </c:pt>
                <c:pt idx="5">
                  <c:v>0.38359114736323913</c:v>
                </c:pt>
                <c:pt idx="6">
                  <c:v>0.32537782809731358</c:v>
                </c:pt>
                <c:pt idx="7">
                  <c:v>0.27402158591056636</c:v>
                </c:pt>
                <c:pt idx="8">
                  <c:v>0.23297395070064525</c:v>
                </c:pt>
                <c:pt idx="9">
                  <c:v>0.20074648676956192</c:v>
                </c:pt>
                <c:pt idx="10">
                  <c:v>0.17533724537418935</c:v>
                </c:pt>
                <c:pt idx="11">
                  <c:v>0.15507546537462252</c:v>
                </c:pt>
                <c:pt idx="12">
                  <c:v>0.13870245909254028</c:v>
                </c:pt>
                <c:pt idx="13">
                  <c:v>0.12529551283264168</c:v>
                </c:pt>
                <c:pt idx="14">
                  <c:v>0.11417972518866119</c:v>
                </c:pt>
                <c:pt idx="15">
                  <c:v>0.10485770626665651</c:v>
                </c:pt>
                <c:pt idx="16">
                  <c:v>9.6958658236675987E-2</c:v>
                </c:pt>
                <c:pt idx="17">
                  <c:v>9.0202588605812845E-2</c:v>
                </c:pt>
                <c:pt idx="18">
                  <c:v>8.4375309686498715E-2</c:v>
                </c:pt>
                <c:pt idx="19">
                  <c:v>7.9310897137309169E-2</c:v>
                </c:pt>
                <c:pt idx="20">
                  <c:v>7.4879270063154452E-2</c:v>
                </c:pt>
                <c:pt idx="21">
                  <c:v>7.0977298753100757E-2</c:v>
                </c:pt>
                <c:pt idx="22">
                  <c:v>6.7522361745043613E-2</c:v>
                </c:pt>
                <c:pt idx="23">
                  <c:v>6.4447621152327259E-2</c:v>
                </c:pt>
                <c:pt idx="24">
                  <c:v>6.1698517083685581E-2</c:v>
                </c:pt>
                <c:pt idx="25">
                  <c:v>5.9230137060927432E-2</c:v>
                </c:pt>
                <c:pt idx="26">
                  <c:v>5.7005220692262146E-2</c:v>
                </c:pt>
                <c:pt idx="27">
                  <c:v>5.499263070366317E-2</c:v>
                </c:pt>
                <c:pt idx="28">
                  <c:v>5.3166170012904537E-2</c:v>
                </c:pt>
                <c:pt idx="29">
                  <c:v>5.1503658201610465E-2</c:v>
                </c:pt>
                <c:pt idx="30">
                  <c:v>4.998620432811051E-2</c:v>
                </c:pt>
                <c:pt idx="31">
                  <c:v>4.8597629723599031E-2</c:v>
                </c:pt>
                <c:pt idx="32">
                  <c:v>4.7324006360033741E-2</c:v>
                </c:pt>
                <c:pt idx="33">
                  <c:v>4.6153285009267381E-2</c:v>
                </c:pt>
                <c:pt idx="34">
                  <c:v>4.5074993709020995E-2</c:v>
                </c:pt>
                <c:pt idx="35">
                  <c:v>4.407999168652315E-2</c:v>
                </c:pt>
                <c:pt idx="36">
                  <c:v>4.3160267333182178E-2</c:v>
                </c:pt>
                <c:pt idx="37">
                  <c:v>4.230877140191535E-2</c:v>
                </c:pt>
                <c:pt idx="38">
                  <c:v>4.1519278545209155E-2</c:v>
                </c:pt>
                <c:pt idx="39">
                  <c:v>4.0786271792687234E-2</c:v>
                </c:pt>
                <c:pt idx="40">
                  <c:v>4.0104845701569004E-2</c:v>
                </c:pt>
                <c:pt idx="41">
                  <c:v>3.9470624788852195E-2</c:v>
                </c:pt>
                <c:pt idx="42">
                  <c:v>3.887969453401361E-2</c:v>
                </c:pt>
                <c:pt idx="43">
                  <c:v>3.8328542772490995E-2</c:v>
                </c:pt>
                <c:pt idx="44">
                  <c:v>3.7814009718117887E-2</c:v>
                </c:pt>
                <c:pt idx="45">
                  <c:v>3.7333245183196966E-2</c:v>
                </c:pt>
                <c:pt idx="46">
                  <c:v>3.6883671827730106E-2</c:v>
                </c:pt>
                <c:pt idx="47">
                  <c:v>3.646295347944218E-2</c:v>
                </c:pt>
                <c:pt idx="48">
                  <c:v>3.6068967735056412E-2</c:v>
                </c:pt>
                <c:pt idx="49">
                  <c:v>3.5699782189580538E-2</c:v>
                </c:pt>
                <c:pt idx="50">
                  <c:v>3.5353633750916852E-2</c:v>
                </c:pt>
                <c:pt idx="51">
                  <c:v>3.5028910587179683E-2</c:v>
                </c:pt>
                <c:pt idx="52">
                  <c:v>3.4724136327800866E-2</c:v>
                </c:pt>
                <c:pt idx="53">
                  <c:v>3.4437956200050336E-2</c:v>
                </c:pt>
                <c:pt idx="54">
                  <c:v>3.4169124832539144E-2</c:v>
                </c:pt>
                <c:pt idx="55">
                  <c:v>3.3916495498621246E-2</c:v>
                </c:pt>
                <c:pt idx="56">
                  <c:v>3.3679010606970761E-2</c:v>
                </c:pt>
                <c:pt idx="57">
                  <c:v>3.345569327526518E-2</c:v>
                </c:pt>
                <c:pt idx="58">
                  <c:v>3.3245639846882835E-2</c:v>
                </c:pt>
                <c:pt idx="59">
                  <c:v>3.3048013230651901E-2</c:v>
                </c:pt>
                <c:pt idx="60">
                  <c:v>3.2862036960641265E-2</c:v>
                </c:pt>
                <c:pt idx="61">
                  <c:v>3.2686989887304653E-2</c:v>
                </c:pt>
                <c:pt idx="62">
                  <c:v>3.2522201423423873E-2</c:v>
                </c:pt>
                <c:pt idx="63">
                  <c:v>3.2367047278607453E-2</c:v>
                </c:pt>
                <c:pt idx="64">
                  <c:v>3.2220945624886213E-2</c:v>
                </c:pt>
                <c:pt idx="65">
                  <c:v>3.2083353643453279E-2</c:v>
                </c:pt>
                <c:pt idx="66">
                  <c:v>3.195376440902515E-2</c:v>
                </c:pt>
                <c:pt idx="67">
                  <c:v>3.1831704073821625E-2</c:v>
                </c:pt>
                <c:pt idx="68">
                  <c:v>3.1716729317914895E-2</c:v>
                </c:pt>
                <c:pt idx="69">
                  <c:v>3.1608425036799406E-2</c:v>
                </c:pt>
                <c:pt idx="70">
                  <c:v>3.1506402240579684E-2</c:v>
                </c:pt>
                <c:pt idx="71">
                  <c:v>3.1410296142248426E-2</c:v>
                </c:pt>
                <c:pt idx="72">
                  <c:v>3.1319764415195891E-2</c:v>
                </c:pt>
                <c:pt idx="73">
                  <c:v>3.1234485602416158E-2</c:v>
                </c:pt>
                <c:pt idx="74">
                  <c:v>3.1154157661902264E-2</c:v>
                </c:pt>
                <c:pt idx="75">
                  <c:v>3.1078496634492671E-2</c:v>
                </c:pt>
                <c:pt idx="76">
                  <c:v>3.1007235421982336E-2</c:v>
                </c:pt>
                <c:pt idx="77">
                  <c:v>3.0940122664670274E-2</c:v>
                </c:pt>
                <c:pt idx="78">
                  <c:v>3.0876921708710477E-2</c:v>
                </c:pt>
                <c:pt idx="79">
                  <c:v>3.0817409654683197E-2</c:v>
                </c:pt>
                <c:pt idx="80">
                  <c:v>3.0761376479729981E-2</c:v>
                </c:pt>
                <c:pt idx="81">
                  <c:v>3.0708624226413229E-2</c:v>
                </c:pt>
                <c:pt idx="82">
                  <c:v>3.0658966252183294E-2</c:v>
                </c:pt>
                <c:pt idx="83">
                  <c:v>3.0612226533975884E-2</c:v>
                </c:pt>
                <c:pt idx="84">
                  <c:v>3.0568239023029138E-2</c:v>
                </c:pt>
                <c:pt idx="85">
                  <c:v>3.052684704551285E-2</c:v>
                </c:pt>
                <c:pt idx="86">
                  <c:v>3.0487902745009121E-2</c:v>
                </c:pt>
                <c:pt idx="87">
                  <c:v>3.0451266563281322E-2</c:v>
                </c:pt>
                <c:pt idx="88">
                  <c:v>3.0416806756122208E-2</c:v>
                </c:pt>
                <c:pt idx="89">
                  <c:v>3.0384398941387489E-2</c:v>
                </c:pt>
                <c:pt idx="90">
                  <c:v>3.0353925676602958E-2</c:v>
                </c:pt>
                <c:pt idx="91">
                  <c:v>3.0325276063784466E-2</c:v>
                </c:pt>
                <c:pt idx="92">
                  <c:v>3.0298345379335043E-2</c:v>
                </c:pt>
                <c:pt idx="93">
                  <c:v>3.0273034727084515E-2</c:v>
                </c:pt>
                <c:pt idx="94">
                  <c:v>3.0249250712717141E-2</c:v>
                </c:pt>
                <c:pt idx="95">
                  <c:v>3.0226905137994146E-2</c:v>
                </c:pt>
                <c:pt idx="96">
                  <c:v>3.0205914713322825E-2</c:v>
                </c:pt>
                <c:pt idx="97">
                  <c:v>3.0186200787353918E-2</c:v>
                </c:pt>
                <c:pt idx="98">
                  <c:v>3.0167689092405581E-2</c:v>
                </c:pt>
                <c:pt idx="99">
                  <c:v>3.0150309504617202E-2</c:v>
                </c:pt>
                <c:pt idx="100">
                  <c:v>3.0133995817830956E-2</c:v>
                </c:pt>
                <c:pt idx="101">
                  <c:v>3.0118685530283587E-2</c:v>
                </c:pt>
                <c:pt idx="102">
                  <c:v>3.0104319643267898E-2</c:v>
                </c:pt>
                <c:pt idx="103">
                  <c:v>3.0090842470992144E-2</c:v>
                </c:pt>
                <c:pt idx="104">
                  <c:v>3.0078201460928131E-2</c:v>
                </c:pt>
                <c:pt idx="105">
                  <c:v>3.0066347023994942E-2</c:v>
                </c:pt>
                <c:pt idx="106">
                  <c:v>3.0055232373976126E-2</c:v>
                </c:pt>
                <c:pt idx="107">
                  <c:v>3.0044813375614376E-2</c:v>
                </c:pt>
                <c:pt idx="108">
                  <c:v>3.003504840086927E-2</c:v>
                </c:pt>
                <c:pt idx="109">
                  <c:v>3.0025898192861649E-2</c:v>
                </c:pt>
                <c:pt idx="110">
                  <c:v>3.0017325737062436E-2</c:v>
                </c:pt>
                <c:pt idx="111">
                  <c:v>3.0009296139315023E-2</c:v>
                </c:pt>
                <c:pt idx="112">
                  <c:v>3.0001776510308671E-2</c:v>
                </c:pt>
                <c:pt idx="113">
                  <c:v>2.999473585614644E-2</c:v>
                </c:pt>
                <c:pt idx="114">
                  <c:v>2.9988144974674568E-2</c:v>
                </c:pt>
                <c:pt idx="115">
                  <c:v>2.9981976357262026E-2</c:v>
                </c:pt>
                <c:pt idx="116">
                  <c:v>2.9976204095738673E-2</c:v>
                </c:pt>
                <c:pt idx="117">
                  <c:v>2.997080379421857E-2</c:v>
                </c:pt>
                <c:pt idx="118">
                  <c:v>2.9965752485551674E-2</c:v>
                </c:pt>
                <c:pt idx="119">
                  <c:v>2.9961028552162487E-2</c:v>
                </c:pt>
                <c:pt idx="120">
                  <c:v>2.9956611651048317E-2</c:v>
                </c:pt>
                <c:pt idx="121">
                  <c:v>2.9952482642722961E-2</c:v>
                </c:pt>
                <c:pt idx="122">
                  <c:v>2.9948623523903494E-2</c:v>
                </c:pt>
                <c:pt idx="123">
                  <c:v>2.9945017363749278E-2</c:v>
                </c:pt>
                <c:pt idx="124">
                  <c:v>2.9941648243472573E-2</c:v>
                </c:pt>
                <c:pt idx="125">
                  <c:v>2.9938501199149734E-2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CC76-4C24-93BF-4E4D08169DA0}"/>
            </c:ext>
          </c:extLst>
        </c:ser>
        <c:ser>
          <c:idx val="1"/>
          <c:order val="1"/>
          <c:tx>
            <c:v>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Noctua F12'!$I$128:$I$251</c:f>
              <c:numCache>
                <c:formatCode>0.0000</c:formatCode>
                <c:ptCount val="124"/>
                <c:pt idx="0">
                  <c:v>0.35373896191037357</c:v>
                </c:pt>
                <c:pt idx="1">
                  <c:v>0.35200303710170994</c:v>
                </c:pt>
                <c:pt idx="2">
                  <c:v>0.34932225507965298</c:v>
                </c:pt>
                <c:pt idx="3">
                  <c:v>0.3461490030572334</c:v>
                </c:pt>
                <c:pt idx="4">
                  <c:v>0.30496689081085993</c:v>
                </c:pt>
                <c:pt idx="5">
                  <c:v>0.26306106596181039</c:v>
                </c:pt>
                <c:pt idx="6">
                  <c:v>0.22701718517819264</c:v>
                </c:pt>
                <c:pt idx="7">
                  <c:v>0.19736658002743399</c:v>
                </c:pt>
                <c:pt idx="8">
                  <c:v>0.17323997360599622</c:v>
                </c:pt>
                <c:pt idx="9">
                  <c:v>0.15357179455104886</c:v>
                </c:pt>
                <c:pt idx="10">
                  <c:v>0.13742496128166778</c:v>
                </c:pt>
                <c:pt idx="11">
                  <c:v>0.12404924936504762</c:v>
                </c:pt>
                <c:pt idx="12">
                  <c:v>0.11286342338378355</c:v>
                </c:pt>
                <c:pt idx="13">
                  <c:v>0.10342147076694995</c:v>
                </c:pt>
                <c:pt idx="14">
                  <c:v>9.5380892947584187E-2</c:v>
                </c:pt>
                <c:pt idx="15">
                  <c:v>8.847720173644015E-2</c:v>
                </c:pt>
                <c:pt idx="16">
                  <c:v>8.2504529915411962E-2</c:v>
                </c:pt>
                <c:pt idx="17">
                  <c:v>7.7301208029892043E-2</c:v>
                </c:pt>
                <c:pt idx="18">
                  <c:v>7.2739105519137648E-2</c:v>
                </c:pt>
                <c:pt idx="19">
                  <c:v>6.8715746162811148E-2</c:v>
                </c:pt>
                <c:pt idx="20">
                  <c:v>6.5148447298676609E-2</c:v>
                </c:pt>
                <c:pt idx="21">
                  <c:v>6.1969933163498886E-2</c:v>
                </c:pt>
                <c:pt idx="22">
                  <c:v>5.9125025444786115E-2</c:v>
                </c:pt>
                <c:pt idx="23">
                  <c:v>5.6568125540371904E-2</c:v>
                </c:pt>
                <c:pt idx="24">
                  <c:v>5.4261282847466299E-2</c:v>
                </c:pt>
                <c:pt idx="25">
                  <c:v>5.2172700234092782E-2</c:v>
                </c:pt>
                <c:pt idx="26">
                  <c:v>5.0275568299617247E-2</c:v>
                </c:pt>
                <c:pt idx="27">
                  <c:v>4.854714892257591E-2</c:v>
                </c:pt>
                <c:pt idx="28">
                  <c:v>4.6968049338170476E-2</c:v>
                </c:pt>
                <c:pt idx="29">
                  <c:v>4.5521642979086452E-2</c:v>
                </c:pt>
                <c:pt idx="30">
                  <c:v>4.419360422452482E-2</c:v>
                </c:pt>
                <c:pt idx="31">
                  <c:v>4.2971532203153084E-2</c:v>
                </c:pt>
                <c:pt idx="32">
                  <c:v>4.1844644706701017E-2</c:v>
                </c:pt>
                <c:pt idx="33">
                  <c:v>4.0803527670836552E-2</c:v>
                </c:pt>
                <c:pt idx="34">
                  <c:v>3.9839928979287363E-2</c:v>
                </c:pt>
                <c:pt idx="35">
                  <c:v>3.8946587839089802E-2</c:v>
                </c:pt>
                <c:pt idx="36">
                  <c:v>3.8117092870136829E-2</c:v>
                </c:pt>
                <c:pt idx="37">
                  <c:v>3.7345763503493876E-2</c:v>
                </c:pt>
                <c:pt idx="38">
                  <c:v>3.6627550401539033E-2</c:v>
                </c:pt>
                <c:pt idx="39">
                  <c:v>3.5957951480582222E-2</c:v>
                </c:pt>
                <c:pt idx="40">
                  <c:v>3.5332940793622813E-2</c:v>
                </c:pt>
                <c:pt idx="41">
                  <c:v>3.4748908062275187E-2</c:v>
                </c:pt>
                <c:pt idx="42">
                  <c:v>3.4202607066294216E-2</c:v>
                </c:pt>
                <c:pt idx="43">
                  <c:v>3.369111143194476E-2</c:v>
                </c:pt>
                <c:pt idx="44">
                  <c:v>3.3211776625928252E-2</c:v>
                </c:pt>
                <c:pt idx="45">
                  <c:v>3.369111143194476E-2</c:v>
                </c:pt>
                <c:pt idx="46">
                  <c:v>3.2340228297913089E-2</c:v>
                </c:pt>
                <c:pt idx="47">
                  <c:v>3.1943861292189096E-2</c:v>
                </c:pt>
                <c:pt idx="48">
                  <c:v>3.1571302096611409E-2</c:v>
                </c:pt>
                <c:pt idx="49">
                  <c:v>3.1220902585260456E-2</c:v>
                </c:pt>
                <c:pt idx="50">
                  <c:v>3.0891154189986936E-2</c:v>
                </c:pt>
                <c:pt idx="51">
                  <c:v>3.0580673527429762E-2</c:v>
                </c:pt>
                <c:pt idx="52">
                  <c:v>3.0288189753026849E-2</c:v>
                </c:pt>
                <c:pt idx="53">
                  <c:v>3.0012533407560257E-2</c:v>
                </c:pt>
                <c:pt idx="54">
                  <c:v>2.9752626557117735E-2</c:v>
                </c:pt>
                <c:pt idx="55">
                  <c:v>2.9507474056851703E-2</c:v>
                </c:pt>
                <c:pt idx="56">
                  <c:v>2.9276155793623318E-2</c:v>
                </c:pt>
                <c:pt idx="57">
                  <c:v>2.9057819783376949E-2</c:v>
                </c:pt>
                <c:pt idx="58">
                  <c:v>2.8851676016583616E-2</c:v>
                </c:pt>
                <c:pt idx="59">
                  <c:v>2.8656990959879624E-2</c:v>
                </c:pt>
                <c:pt idx="60">
                  <c:v>2.847308263456165E-2</c:v>
                </c:pt>
                <c:pt idx="61">
                  <c:v>2.8299316203256323E-2</c:v>
                </c:pt>
                <c:pt idx="62">
                  <c:v>2.8135100005165635E-2</c:v>
                </c:pt>
                <c:pt idx="63">
                  <c:v>2.797988198805261E-2</c:v>
                </c:pt>
                <c:pt idx="64">
                  <c:v>2.7833146491783624E-2</c:v>
                </c:pt>
                <c:pt idx="65">
                  <c:v>2.7694411343957059E-2</c:v>
                </c:pt>
                <c:pt idx="66">
                  <c:v>2.7563225233067156E-2</c:v>
                </c:pt>
                <c:pt idx="67">
                  <c:v>2.7439165328897768E-2</c:v>
                </c:pt>
                <c:pt idx="68">
                  <c:v>2.7321835123512488E-2</c:v>
                </c:pt>
                <c:pt idx="69">
                  <c:v>2.7210862469391101E-2</c:v>
                </c:pt>
                <c:pt idx="70">
                  <c:v>2.7105897794028246E-2</c:v>
                </c:pt>
                <c:pt idx="71">
                  <c:v>2.7006612472716841E-2</c:v>
                </c:pt>
                <c:pt idx="72">
                  <c:v>2.6912697343339457E-2</c:v>
                </c:pt>
                <c:pt idx="73">
                  <c:v>2.6823861348826077E-2</c:v>
                </c:pt>
                <c:pt idx="74">
                  <c:v>2.6739830294543795E-2</c:v>
                </c:pt>
                <c:pt idx="75">
                  <c:v>2.6660345709294226E-2</c:v>
                </c:pt>
                <c:pt idx="76">
                  <c:v>2.6585163799833434E-2</c:v>
                </c:pt>
                <c:pt idx="77">
                  <c:v>2.6514054489920311E-2</c:v>
                </c:pt>
                <c:pt idx="78">
                  <c:v>2.6446800535861348E-2</c:v>
                </c:pt>
                <c:pt idx="79">
                  <c:v>2.6383196711369787E-2</c:v>
                </c:pt>
                <c:pt idx="80">
                  <c:v>2.6323049055308648E-2</c:v>
                </c:pt>
                <c:pt idx="81">
                  <c:v>2.6266174176553823E-2</c:v>
                </c:pt>
                <c:pt idx="82">
                  <c:v>2.6212398610804048E-2</c:v>
                </c:pt>
                <c:pt idx="83">
                  <c:v>2.6161558224690292E-2</c:v>
                </c:pt>
                <c:pt idx="84">
                  <c:v>2.61134976630042E-2</c:v>
                </c:pt>
                <c:pt idx="85">
                  <c:v>2.6068069835281919E-2</c:v>
                </c:pt>
                <c:pt idx="86">
                  <c:v>2.6025135438350777E-2</c:v>
                </c:pt>
                <c:pt idx="87">
                  <c:v>2.5984562511778612E-2</c:v>
                </c:pt>
                <c:pt idx="88">
                  <c:v>2.5946226023461642E-2</c:v>
                </c:pt>
                <c:pt idx="89">
                  <c:v>2.5910007482852757E-2</c:v>
                </c:pt>
                <c:pt idx="90">
                  <c:v>2.5875794579569896E-2</c:v>
                </c:pt>
                <c:pt idx="91">
                  <c:v>2.5843480845337521E-2</c:v>
                </c:pt>
                <c:pt idx="92">
                  <c:v>2.5812965337406076E-2</c:v>
                </c:pt>
                <c:pt idx="93">
                  <c:v>2.5784152341766085E-2</c:v>
                </c:pt>
                <c:pt idx="94">
                  <c:v>2.5756951094628739E-2</c:v>
                </c:pt>
                <c:pt idx="95">
                  <c:v>2.5731275520783976E-2</c:v>
                </c:pt>
                <c:pt idx="96">
                  <c:v>2.5707043987572495E-2</c:v>
                </c:pt>
                <c:pt idx="97">
                  <c:v>2.5684179073321444E-2</c:v>
                </c:pt>
                <c:pt idx="98">
                  <c:v>2.5662607349195409E-2</c:v>
                </c:pt>
                <c:pt idx="99">
                  <c:v>2.5642259173506338E-2</c:v>
                </c:pt>
                <c:pt idx="100">
                  <c:v>2.5623068497609338E-2</c:v>
                </c:pt>
                <c:pt idx="101">
                  <c:v>2.5604972682586234E-2</c:v>
                </c:pt>
                <c:pt idx="102">
                  <c:v>2.558791232598677E-2</c:v>
                </c:pt>
                <c:pt idx="103">
                  <c:v>2.5571831097958669E-2</c:v>
                </c:pt>
                <c:pt idx="104">
                  <c:v>2.5556675586153491E-2</c:v>
                </c:pt>
                <c:pt idx="105">
                  <c:v>2.554239514884531E-2</c:v>
                </c:pt>
                <c:pt idx="106">
                  <c:v>2.5528941775745117E-2</c:v>
                </c:pt>
                <c:pt idx="107">
                  <c:v>2.5516269956034964E-2</c:v>
                </c:pt>
                <c:pt idx="108">
                  <c:v>2.5504336553183325E-2</c:v>
                </c:pt>
                <c:pt idx="109">
                  <c:v>2.5493100686137339E-2</c:v>
                </c:pt>
                <c:pt idx="110">
                  <c:v>2.5482523616518302E-2</c:v>
                </c:pt>
                <c:pt idx="111">
                  <c:v>2.5472568641474815E-2</c:v>
                </c:pt>
                <c:pt idx="112">
                  <c:v>2.5463200991873634E-2</c:v>
                </c:pt>
                <c:pt idx="113">
                  <c:v>2.5454387735531214E-2</c:v>
                </c:pt>
                <c:pt idx="114">
                  <c:v>2.5446097685210344E-2</c:v>
                </c:pt>
                <c:pt idx="115">
                  <c:v>2.5438301311125192E-2</c:v>
                </c:pt>
                <c:pt idx="116">
                  <c:v>2.5430970657715823E-2</c:v>
                </c:pt>
                <c:pt idx="117">
                  <c:v>2.5424079264469171E-2</c:v>
                </c:pt>
                <c:pt idx="118">
                  <c:v>2.5417602090578046E-2</c:v>
                </c:pt>
                <c:pt idx="119">
                  <c:v>2.5411515443243167E-2</c:v>
                </c:pt>
                <c:pt idx="120">
                  <c:v>2.5405796909435445E-2</c:v>
                </c:pt>
                <c:pt idx="121">
                  <c:v>2.5400425290946861E-2</c:v>
                </c:pt>
                <c:pt idx="122">
                  <c:v>2.5395380542568756E-2</c:v>
                </c:pt>
                <c:pt idx="123">
                  <c:v>2.539064371324563E-2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CC76-4C24-93BF-4E4D08169DA0}"/>
            </c:ext>
          </c:extLst>
        </c:ser>
        <c:ser>
          <c:idx val="2"/>
          <c:order val="2"/>
          <c:tx>
            <c:v>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Noctua F12'!$L$131:$L$251</c:f>
              <c:numCache>
                <c:formatCode>0.0000</c:formatCode>
                <c:ptCount val="121"/>
                <c:pt idx="0">
                  <c:v>0.32547908850931845</c:v>
                </c:pt>
                <c:pt idx="1">
                  <c:v>0.29710624260397717</c:v>
                </c:pt>
                <c:pt idx="2">
                  <c:v>0.26087863798645544</c:v>
                </c:pt>
                <c:pt idx="3">
                  <c:v>0.22748156463777677</c:v>
                </c:pt>
                <c:pt idx="4">
                  <c:v>0.19892570819217437</c:v>
                </c:pt>
                <c:pt idx="5">
                  <c:v>0.17512034901353921</c:v>
                </c:pt>
                <c:pt idx="6">
                  <c:v>0.15540185954163227</c:v>
                </c:pt>
                <c:pt idx="7">
                  <c:v>0.13903755308924123</c:v>
                </c:pt>
                <c:pt idx="8">
                  <c:v>0.1253799872460494</c:v>
                </c:pt>
                <c:pt idx="9">
                  <c:v>0.11389868750648877</c:v>
                </c:pt>
                <c:pt idx="10">
                  <c:v>0.1041717488760827</c:v>
                </c:pt>
                <c:pt idx="11">
                  <c:v>9.586713706878125E-2</c:v>
                </c:pt>
                <c:pt idx="12">
                  <c:v>8.8723906042470976E-2</c:v>
                </c:pt>
                <c:pt idx="13">
                  <c:v>8.2536305242037158E-2</c:v>
                </c:pt>
                <c:pt idx="14">
                  <c:v>7.7141181271455236E-2</c:v>
                </c:pt>
                <c:pt idx="15">
                  <c:v>7.2408267439555765E-2</c:v>
                </c:pt>
                <c:pt idx="16">
                  <c:v>6.823278400079609E-2</c:v>
                </c:pt>
                <c:pt idx="17">
                  <c:v>6.4529815756765876E-2</c:v>
                </c:pt>
                <c:pt idx="18">
                  <c:v>6.1230033024553016E-2</c:v>
                </c:pt>
                <c:pt idx="19">
                  <c:v>5.8276421210123337E-2</c:v>
                </c:pt>
                <c:pt idx="20">
                  <c:v>5.5621767061041792E-2</c:v>
                </c:pt>
                <c:pt idx="21">
                  <c:v>5.322671405988412E-2</c:v>
                </c:pt>
                <c:pt idx="22">
                  <c:v>5.1058247835346106E-2</c:v>
                </c:pt>
                <c:pt idx="23">
                  <c:v>4.9088508308926838E-2</c:v>
                </c:pt>
                <c:pt idx="24">
                  <c:v>4.7293851655641428E-2</c:v>
                </c:pt>
                <c:pt idx="25">
                  <c:v>4.5654104520062723E-2</c:v>
                </c:pt>
                <c:pt idx="26">
                  <c:v>4.4151967177212828E-2</c:v>
                </c:pt>
                <c:pt idx="27">
                  <c:v>4.2772532850904404E-2</c:v>
                </c:pt>
                <c:pt idx="28">
                  <c:v>4.1502898211474952E-2</c:v>
                </c:pt>
                <c:pt idx="29">
                  <c:v>4.0331845902228741E-2</c:v>
                </c:pt>
                <c:pt idx="30">
                  <c:v>3.9249584318000276E-2</c:v>
                </c:pt>
                <c:pt idx="31">
                  <c:v>3.8247533162537622E-2</c:v>
                </c:pt>
                <c:pt idx="32">
                  <c:v>3.7318145821411158E-2</c:v>
                </c:pt>
                <c:pt idx="33">
                  <c:v>3.6454761506099713E-2</c:v>
                </c:pt>
                <c:pt idx="34">
                  <c:v>3.5651481600881288E-2</c:v>
                </c:pt>
                <c:pt idx="35">
                  <c:v>3.4903065786153979E-2</c:v>
                </c:pt>
                <c:pt idx="36">
                  <c:v>3.4204844400536435E-2</c:v>
                </c:pt>
                <c:pt idx="37">
                  <c:v>3.3552644199605693E-2</c:v>
                </c:pt>
                <c:pt idx="38">
                  <c:v>3.2942725216413456E-2</c:v>
                </c:pt>
                <c:pt idx="39">
                  <c:v>3.2371726861839929E-2</c:v>
                </c:pt>
                <c:pt idx="40">
                  <c:v>3.1836621747050375E-2</c:v>
                </c:pt>
                <c:pt idx="41">
                  <c:v>3.1334675985343445E-2</c:v>
                </c:pt>
                <c:pt idx="42">
                  <c:v>3.0863414951472688E-2</c:v>
                </c:pt>
                <c:pt idx="43">
                  <c:v>3.0420593654595544E-2</c:v>
                </c:pt>
                <c:pt idx="44">
                  <c:v>3.0004171025257344E-2</c:v>
                </c:pt>
                <c:pt idx="45">
                  <c:v>2.9612287534177238E-2</c:v>
                </c:pt>
                <c:pt idx="46">
                  <c:v>2.9243245656475951E-2</c:v>
                </c:pt>
                <c:pt idx="47">
                  <c:v>2.8895492773617023E-2</c:v>
                </c:pt>
                <c:pt idx="48">
                  <c:v>2.8567606170074322E-2</c:v>
                </c:pt>
                <c:pt idx="49">
                  <c:v>2.825827983523907E-2</c:v>
                </c:pt>
                <c:pt idx="50">
                  <c:v>2.796631282545076E-2</c:v>
                </c:pt>
                <c:pt idx="51">
                  <c:v>2.7690598977963443E-2</c:v>
                </c:pt>
                <c:pt idx="52">
                  <c:v>2.7430117799493007E-2</c:v>
                </c:pt>
                <c:pt idx="53">
                  <c:v>2.7183926377822163E-2</c:v>
                </c:pt>
                <c:pt idx="54">
                  <c:v>2.6951152186646309E-2</c:v>
                </c:pt>
                <c:pt idx="55">
                  <c:v>2.6730986672139988E-2</c:v>
                </c:pt>
                <c:pt idx="56">
                  <c:v>2.6522679525190988E-2</c:v>
                </c:pt>
                <c:pt idx="57">
                  <c:v>2.6325533556361465E-2</c:v>
                </c:pt>
                <c:pt idx="58">
                  <c:v>2.6138900101782957E-2</c:v>
                </c:pt>
                <c:pt idx="59">
                  <c:v>2.5962174897693813E-2</c:v>
                </c:pt>
                <c:pt idx="60">
                  <c:v>2.5794794369447177E-2</c:v>
                </c:pt>
                <c:pt idx="61">
                  <c:v>2.5636232287774958E-2</c:v>
                </c:pt>
                <c:pt idx="62">
                  <c:v>2.5485996751067334E-2</c:v>
                </c:pt>
                <c:pt idx="63">
                  <c:v>2.5343627457571308E-2</c:v>
                </c:pt>
                <c:pt idx="64">
                  <c:v>2.5208693235849258E-2</c:v>
                </c:pt>
                <c:pt idx="65">
                  <c:v>2.508078980567726E-2</c:v>
                </c:pt>
                <c:pt idx="66">
                  <c:v>2.4959537744888249E-2</c:v>
                </c:pt>
                <c:pt idx="67">
                  <c:v>2.4844580640555228E-2</c:v>
                </c:pt>
                <c:pt idx="68">
                  <c:v>2.4735583405422975E-2</c:v>
                </c:pt>
                <c:pt idx="69">
                  <c:v>2.4632230742690303E-2</c:v>
                </c:pt>
                <c:pt idx="70">
                  <c:v>2.4534225744160101E-2</c:v>
                </c:pt>
                <c:pt idx="71">
                  <c:v>2.4441288608452238E-2</c:v>
                </c:pt>
                <c:pt idx="72">
                  <c:v>2.4353155467445087E-2</c:v>
                </c:pt>
                <c:pt idx="73">
                  <c:v>2.426957731040431E-2</c:v>
                </c:pt>
                <c:pt idx="74">
                  <c:v>2.4190318996395073E-2</c:v>
                </c:pt>
                <c:pt idx="75">
                  <c:v>2.4115158346577115E-2</c:v>
                </c:pt>
                <c:pt idx="76">
                  <c:v>2.4043885308868269E-2</c:v>
                </c:pt>
                <c:pt idx="77">
                  <c:v>2.3976301188245307E-2</c:v>
                </c:pt>
                <c:pt idx="78">
                  <c:v>2.3912217936645989E-2</c:v>
                </c:pt>
                <c:pt idx="79">
                  <c:v>2.3851457497051913E-2</c:v>
                </c:pt>
                <c:pt idx="80">
                  <c:v>2.3793851196879719E-2</c:v>
                </c:pt>
                <c:pt idx="81">
                  <c:v>2.3739239186295322E-2</c:v>
                </c:pt>
                <c:pt idx="82">
                  <c:v>2.3687469917500231E-2</c:v>
                </c:pt>
                <c:pt idx="83">
                  <c:v>2.3638399661426685E-2</c:v>
                </c:pt>
                <c:pt idx="84">
                  <c:v>2.3591892058624626E-2</c:v>
                </c:pt>
                <c:pt idx="85">
                  <c:v>2.354781770143316E-2</c:v>
                </c:pt>
                <c:pt idx="86">
                  <c:v>2.3506053744807166E-2</c:v>
                </c:pt>
                <c:pt idx="87">
                  <c:v>2.3466483543417998E-2</c:v>
                </c:pt>
                <c:pt idx="88">
                  <c:v>2.3428996312871264E-2</c:v>
                </c:pt>
                <c:pt idx="89">
                  <c:v>2.3393486813084927E-2</c:v>
                </c:pt>
                <c:pt idx="90">
                  <c:v>2.3359855052052E-2</c:v>
                </c:pt>
                <c:pt idx="91">
                  <c:v>2.3328006008374626E-2</c:v>
                </c:pt>
                <c:pt idx="92">
                  <c:v>2.3297849371102821E-2</c:v>
                </c:pt>
                <c:pt idx="93">
                  <c:v>2.3269299295543611E-2</c:v>
                </c:pt>
                <c:pt idx="94">
                  <c:v>2.3242274173825503E-2</c:v>
                </c:pt>
                <c:pt idx="95">
                  <c:v>2.3216696419111123E-2</c:v>
                </c:pt>
                <c:pt idx="96">
                  <c:v>2.3192492262448447E-2</c:v>
                </c:pt>
                <c:pt idx="97">
                  <c:v>2.3169591561339152E-2</c:v>
                </c:pt>
                <c:pt idx="98">
                  <c:v>2.314792761918253E-2</c:v>
                </c:pt>
                <c:pt idx="99">
                  <c:v>2.3127437014825801E-2</c:v>
                </c:pt>
                <c:pt idx="100">
                  <c:v>2.3108059441517101E-2</c:v>
                </c:pt>
                <c:pt idx="101">
                  <c:v>2.3089737554617101E-2</c:v>
                </c:pt>
                <c:pt idx="102">
                  <c:v>2.3072416827478803E-2</c:v>
                </c:pt>
                <c:pt idx="103">
                  <c:v>2.3056045414954457E-2</c:v>
                </c:pt>
                <c:pt idx="104">
                  <c:v>2.3040574024032576E-2</c:v>
                </c:pt>
                <c:pt idx="105">
                  <c:v>2.3025955791148783E-2</c:v>
                </c:pt>
                <c:pt idx="106">
                  <c:v>2.301214616575066E-2</c:v>
                </c:pt>
                <c:pt idx="107">
                  <c:v>2.2999102799730293E-2</c:v>
                </c:pt>
                <c:pt idx="108">
                  <c:v>2.2986785442368533E-2</c:v>
                </c:pt>
                <c:pt idx="109">
                  <c:v>2.297515584046254E-2</c:v>
                </c:pt>
                <c:pt idx="110">
                  <c:v>2.2964177643333451E-2</c:v>
                </c:pt>
                <c:pt idx="111">
                  <c:v>2.2953816312433772E-2</c:v>
                </c:pt>
                <c:pt idx="112">
                  <c:v>2.294403903529502E-2</c:v>
                </c:pt>
                <c:pt idx="113">
                  <c:v>2.2934814643575135E-2</c:v>
                </c:pt>
                <c:pt idx="114">
                  <c:v>2.2926113534982504E-2</c:v>
                </c:pt>
                <c:pt idx="115">
                  <c:v>2.2917907598869209E-2</c:v>
                </c:pt>
                <c:pt idx="116">
                  <c:v>2.2910170145300661E-2</c:v>
                </c:pt>
                <c:pt idx="117">
                  <c:v>2.290287583742176E-2</c:v>
                </c:pt>
                <c:pt idx="118">
                  <c:v>2.2896000626952014E-2</c:v>
                </c:pt>
                <c:pt idx="119">
                  <c:v>2.2889521692652758E-2</c:v>
                </c:pt>
                <c:pt idx="120">
                  <c:v>2.2883417381620003E-2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CC76-4C24-93BF-4E4D08169DA0}"/>
            </c:ext>
          </c:extLst>
        </c:ser>
        <c:ser>
          <c:idx val="3"/>
          <c:order val="3"/>
          <c:tx>
            <c:v>50,8 L/h push/pull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'Typ2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2x F12'!$F$126:$F$251</c:f>
              <c:numCache>
                <c:formatCode>0.0000</c:formatCode>
                <c:ptCount val="126"/>
                <c:pt idx="0">
                  <c:v>0.41559955092169454</c:v>
                </c:pt>
                <c:pt idx="1">
                  <c:v>0.40968806054602902</c:v>
                </c:pt>
                <c:pt idx="2">
                  <c:v>0.40210078517496828</c:v>
                </c:pt>
                <c:pt idx="3">
                  <c:v>0.3939360842817673</c:v>
                </c:pt>
                <c:pt idx="4">
                  <c:v>0.38551842078098636</c:v>
                </c:pt>
                <c:pt idx="5">
                  <c:v>0.37701946350908977</c:v>
                </c:pt>
                <c:pt idx="6">
                  <c:v>0.2997927870246182</c:v>
                </c:pt>
                <c:pt idx="7">
                  <c:v>0.24291979940531355</c:v>
                </c:pt>
                <c:pt idx="8">
                  <c:v>0.20210272701966728</c:v>
                </c:pt>
                <c:pt idx="9">
                  <c:v>0.17217407347712257</c:v>
                </c:pt>
                <c:pt idx="10">
                  <c:v>0.14961759018119605</c:v>
                </c:pt>
                <c:pt idx="11">
                  <c:v>0.13217216502583065</c:v>
                </c:pt>
                <c:pt idx="12">
                  <c:v>0.11836997306237915</c:v>
                </c:pt>
                <c:pt idx="13">
                  <c:v>0.10723452650930809</c:v>
                </c:pt>
                <c:pt idx="14">
                  <c:v>9.8098349077334335E-2</c:v>
                </c:pt>
                <c:pt idx="15">
                  <c:v>9.0493155741486433E-2</c:v>
                </c:pt>
                <c:pt idx="16">
                  <c:v>8.4082473773080244E-2</c:v>
                </c:pt>
                <c:pt idx="17">
                  <c:v>7.8619282795797704E-2</c:v>
                </c:pt>
                <c:pt idx="18">
                  <c:v>7.3918702379134532E-2</c:v>
                </c:pt>
                <c:pt idx="19">
                  <c:v>6.9839948732827409E-2</c:v>
                </c:pt>
                <c:pt idx="20">
                  <c:v>6.627414151669013E-2</c:v>
                </c:pt>
                <c:pt idx="21">
                  <c:v>6.3135890177107717E-2</c:v>
                </c:pt>
                <c:pt idx="22">
                  <c:v>6.0357376188423233E-2</c:v>
                </c:pt>
                <c:pt idx="23">
                  <c:v>5.7884117373572019E-2</c:v>
                </c:pt>
                <c:pt idx="24">
                  <c:v>5.5671887304137628E-2</c:v>
                </c:pt>
                <c:pt idx="25">
                  <c:v>5.3684441717295348E-2</c:v>
                </c:pt>
                <c:pt idx="26">
                  <c:v>5.1891817818163766E-2</c:v>
                </c:pt>
                <c:pt idx="27">
                  <c:v>5.0269046277090314E-2</c:v>
                </c:pt>
                <c:pt idx="28">
                  <c:v>4.8795164582809351E-2</c:v>
                </c:pt>
                <c:pt idx="29">
                  <c:v>4.7452453228613488E-2</c:v>
                </c:pt>
                <c:pt idx="30">
                  <c:v>4.6225838597121489E-2</c:v>
                </c:pt>
                <c:pt idx="31">
                  <c:v>4.5102421905430234E-2</c:v>
                </c:pt>
                <c:pt idx="32">
                  <c:v>4.4071104443492728E-2</c:v>
                </c:pt>
                <c:pt idx="33">
                  <c:v>4.3122287061396369E-2</c:v>
                </c:pt>
                <c:pt idx="34">
                  <c:v>4.2247627412417374E-2</c:v>
                </c:pt>
                <c:pt idx="35">
                  <c:v>4.143984249313433E-2</c:v>
                </c:pt>
                <c:pt idx="36">
                  <c:v>4.0692546984390107E-2</c:v>
                </c:pt>
                <c:pt idx="37">
                  <c:v>4.0000120093511199E-2</c:v>
                </c:pt>
                <c:pt idx="38">
                  <c:v>3.9357595241875126E-2</c:v>
                </c:pt>
                <c:pt idx="39">
                  <c:v>3.8760568182487805E-2</c:v>
                </c:pt>
                <c:pt idx="40">
                  <c:v>3.8205120076192214E-2</c:v>
                </c:pt>
                <c:pt idx="41">
                  <c:v>3.7687752778941139E-2</c:v>
                </c:pt>
                <c:pt idx="42">
                  <c:v>3.7205334151618967E-2</c:v>
                </c:pt>
                <c:pt idx="43">
                  <c:v>3.6755051638685803E-2</c:v>
                </c:pt>
                <c:pt idx="44">
                  <c:v>3.6334372702279065E-2</c:v>
                </c:pt>
                <c:pt idx="45">
                  <c:v>3.5941010966514489E-2</c:v>
                </c:pt>
                <c:pt idx="46">
                  <c:v>3.557289713917107E-2</c:v>
                </c:pt>
                <c:pt idx="47">
                  <c:v>3.52281539472327E-2</c:v>
                </c:pt>
                <c:pt idx="48">
                  <c:v>3.4905074458383319E-2</c:v>
                </c:pt>
                <c:pt idx="49">
                  <c:v>3.4602103269769389E-2</c:v>
                </c:pt>
                <c:pt idx="50">
                  <c:v>3.4317820133722858E-2</c:v>
                </c:pt>
                <c:pt idx="51">
                  <c:v>3.4050925661995309E-2</c:v>
                </c:pt>
                <c:pt idx="52">
                  <c:v>3.380022880873821E-2</c:v>
                </c:pt>
                <c:pt idx="53">
                  <c:v>3.3564635880598388E-2</c:v>
                </c:pt>
                <c:pt idx="54">
                  <c:v>3.334314086194106E-2</c:v>
                </c:pt>
                <c:pt idx="55">
                  <c:v>3.3134816875993241E-2</c:v>
                </c:pt>
                <c:pt idx="56">
                  <c:v>3.2938808629908167E-2</c:v>
                </c:pt>
                <c:pt idx="57">
                  <c:v>3.2754325714418379E-2</c:v>
                </c:pt>
                <c:pt idx="58">
                  <c:v>3.2580636647693555E-2</c:v>
                </c:pt>
                <c:pt idx="59">
                  <c:v>3.2417063568915584E-2</c:v>
                </c:pt>
                <c:pt idx="60">
                  <c:v>3.2262977500459873E-2</c:v>
                </c:pt>
                <c:pt idx="61">
                  <c:v>3.2117794108865907E-2</c:v>
                </c:pt>
                <c:pt idx="62">
                  <c:v>3.1980969904343841E-2</c:v>
                </c:pt>
                <c:pt idx="63">
                  <c:v>3.1851998826685352E-2</c:v>
                </c:pt>
                <c:pt idx="64">
                  <c:v>3.1730409172365338E-2</c:v>
                </c:pt>
                <c:pt idx="65">
                  <c:v>3.1615760823527711E-2</c:v>
                </c:pt>
                <c:pt idx="66">
                  <c:v>3.1507642744608155E-2</c:v>
                </c:pt>
                <c:pt idx="67">
                  <c:v>3.1405670716688018E-2</c:v>
                </c:pt>
                <c:pt idx="68">
                  <c:v>3.1309485283411168E-2</c:v>
                </c:pt>
                <c:pt idx="69">
                  <c:v>3.1218749885519138E-2</c:v>
                </c:pt>
                <c:pt idx="70">
                  <c:v>3.1133149163846078E-2</c:v>
                </c:pt>
                <c:pt idx="71">
                  <c:v>3.1052387413031065E-2</c:v>
                </c:pt>
                <c:pt idx="72">
                  <c:v>3.0976187170301178E-2</c:v>
                </c:pt>
                <c:pt idx="73">
                  <c:v>3.0904287925504485E-2</c:v>
                </c:pt>
                <c:pt idx="74">
                  <c:v>3.0836444940162241E-2</c:v>
                </c:pt>
                <c:pt idx="75">
                  <c:v>3.0772428164700008E-2</c:v>
                </c:pt>
                <c:pt idx="76">
                  <c:v>3.0712021244233438E-2</c:v>
                </c:pt>
                <c:pt idx="77">
                  <c:v>3.0655020604351203E-2</c:v>
                </c:pt>
                <c:pt idx="78">
                  <c:v>3.060123460927423E-2</c:v>
                </c:pt>
                <c:pt idx="79">
                  <c:v>3.0550482785594378E-2</c:v>
                </c:pt>
                <c:pt idx="80">
                  <c:v>3.050259510552222E-2</c:v>
                </c:pt>
                <c:pt idx="81">
                  <c:v>3.0457411324214208E-2</c:v>
                </c:pt>
                <c:pt idx="82">
                  <c:v>3.0414780366316358E-2</c:v>
                </c:pt>
                <c:pt idx="83">
                  <c:v>3.0374559757362748E-2</c:v>
                </c:pt>
                <c:pt idx="84">
                  <c:v>3.0336615096112095E-2</c:v>
                </c:pt>
                <c:pt idx="85">
                  <c:v>3.0300819564299915E-2</c:v>
                </c:pt>
                <c:pt idx="86">
                  <c:v>3.0267053470634749E-2</c:v>
                </c:pt>
                <c:pt idx="87">
                  <c:v>3.0235203826178992E-2</c:v>
                </c:pt>
                <c:pt idx="88">
                  <c:v>3.0205163948533002E-2</c:v>
                </c:pt>
                <c:pt idx="89">
                  <c:v>3.0176833092489301E-2</c:v>
                </c:pt>
                <c:pt idx="90">
                  <c:v>3.0150116105045262E-2</c:v>
                </c:pt>
                <c:pt idx="91">
                  <c:v>3.0124923102860999E-2</c:v>
                </c:pt>
                <c:pt idx="92">
                  <c:v>3.0101169170426233E-2</c:v>
                </c:pt>
                <c:pt idx="93">
                  <c:v>3.0078774077359274E-2</c:v>
                </c:pt>
                <c:pt idx="94">
                  <c:v>3.005766201340352E-2</c:v>
                </c:pt>
                <c:pt idx="95">
                  <c:v>3.0037761339815106E-2</c:v>
                </c:pt>
                <c:pt idx="96">
                  <c:v>3.0019004355950465E-2</c:v>
                </c:pt>
                <c:pt idx="97">
                  <c:v>3.0001327079966025E-2</c:v>
                </c:pt>
                <c:pt idx="98">
                  <c:v>2.9984669042635682E-2</c:v>
                </c:pt>
                <c:pt idx="99">
                  <c:v>2.9968973093375848E-2</c:v>
                </c:pt>
                <c:pt idx="100">
                  <c:v>2.9954185217643682E-2</c:v>
                </c:pt>
                <c:pt idx="101">
                  <c:v>2.9940254364942867E-2</c:v>
                </c:pt>
                <c:pt idx="102">
                  <c:v>2.9927132286733337E-2</c:v>
                </c:pt>
                <c:pt idx="103">
                  <c:v>2.9914773383597416E-2</c:v>
                </c:pt>
                <c:pt idx="104">
                  <c:v>2.990313456106599E-2</c:v>
                </c:pt>
                <c:pt idx="105">
                  <c:v>2.9892175093554286E-2</c:v>
                </c:pt>
                <c:pt idx="106">
                  <c:v>2.9881856495899015E-2</c:v>
                </c:pt>
                <c:pt idx="107">
                  <c:v>2.9872142402026645E-2</c:v>
                </c:pt>
                <c:pt idx="108">
                  <c:v>2.9862998450317448E-2</c:v>
                </c:pt>
                <c:pt idx="109">
                  <c:v>2.9854392175261445E-2</c:v>
                </c:pt>
                <c:pt idx="110">
                  <c:v>2.9846292905031453E-2</c:v>
                </c:pt>
                <c:pt idx="111">
                  <c:v>2.983867166462471E-2</c:v>
                </c:pt>
                <c:pt idx="112">
                  <c:v>2.9831501084248715E-2</c:v>
                </c:pt>
                <c:pt idx="113">
                  <c:v>2.9824755312649043E-2</c:v>
                </c:pt>
                <c:pt idx="114">
                  <c:v>2.9818409935097125E-2</c:v>
                </c:pt>
                <c:pt idx="115">
                  <c:v>2.9812441895774672E-2</c:v>
                </c:pt>
                <c:pt idx="116">
                  <c:v>2.9806829424308411E-2</c:v>
                </c:pt>
                <c:pt idx="117">
                  <c:v>2.9801551966224641E-2</c:v>
                </c:pt>
                <c:pt idx="118">
                  <c:v>2.9796590117107627E-2</c:v>
                </c:pt>
                <c:pt idx="119">
                  <c:v>2.9791925560259173E-2</c:v>
                </c:pt>
                <c:pt idx="120">
                  <c:v>2.9787541007669227E-2</c:v>
                </c:pt>
                <c:pt idx="121">
                  <c:v>2.9783420144118673E-2</c:v>
                </c:pt>
                <c:pt idx="122">
                  <c:v>2.9779547574246272E-2</c:v>
                </c:pt>
                <c:pt idx="123">
                  <c:v>2.9775908772421377E-2</c:v>
                </c:pt>
                <c:pt idx="124">
                  <c:v>2.9772490035273415E-2</c:v>
                </c:pt>
                <c:pt idx="125">
                  <c:v>2.9769278436737441E-2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CC76-4C24-93BF-4E4D08169DA0}"/>
            </c:ext>
          </c:extLst>
        </c:ser>
        <c:ser>
          <c:idx val="4"/>
          <c:order val="4"/>
          <c:tx>
            <c:v>72,5 L/h push/pull</c:v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'Typ2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2x F12'!$I$128:$I$251</c:f>
              <c:numCache>
                <c:formatCode>0.0000</c:formatCode>
                <c:ptCount val="124"/>
                <c:pt idx="0">
                  <c:v>0.36328608196904844</c:v>
                </c:pt>
                <c:pt idx="1">
                  <c:v>0.35932517042087597</c:v>
                </c:pt>
                <c:pt idx="2">
                  <c:v>0.35404547406904646</c:v>
                </c:pt>
                <c:pt idx="3">
                  <c:v>0.34824215951867415</c:v>
                </c:pt>
                <c:pt idx="4">
                  <c:v>0.28703823324273048</c:v>
                </c:pt>
                <c:pt idx="5">
                  <c:v>0.23670005576314437</c:v>
                </c:pt>
                <c:pt idx="6">
                  <c:v>0.19866519448700271</c:v>
                </c:pt>
                <c:pt idx="7">
                  <c:v>0.16992220229676988</c:v>
                </c:pt>
                <c:pt idx="8">
                  <c:v>0.14783861367041679</c:v>
                </c:pt>
                <c:pt idx="9">
                  <c:v>0.13053681529185468</c:v>
                </c:pt>
                <c:pt idx="10">
                  <c:v>0.11672412797105441</c:v>
                </c:pt>
                <c:pt idx="11">
                  <c:v>0.10550738230066199</c:v>
                </c:pt>
                <c:pt idx="12">
                  <c:v>9.6259867235917854E-2</c:v>
                </c:pt>
                <c:pt idx="13">
                  <c:v>8.853350596180376E-2</c:v>
                </c:pt>
                <c:pt idx="14">
                  <c:v>8.2001775259080076E-2</c:v>
                </c:pt>
                <c:pt idx="15">
                  <c:v>7.6422366210676218E-2</c:v>
                </c:pt>
                <c:pt idx="16">
                  <c:v>7.1612402425611094E-2</c:v>
                </c:pt>
                <c:pt idx="17">
                  <c:v>6.7431706327313698E-2</c:v>
                </c:pt>
                <c:pt idx="18">
                  <c:v>6.377129683226046E-2</c:v>
                </c:pt>
                <c:pt idx="19">
                  <c:v>6.0545344357810442E-2</c:v>
                </c:pt>
                <c:pt idx="20">
                  <c:v>5.7685450224440653E-2</c:v>
                </c:pt>
                <c:pt idx="21">
                  <c:v>5.5136515311794469E-2</c:v>
                </c:pt>
                <c:pt idx="22">
                  <c:v>5.2853713009193802E-2</c:v>
                </c:pt>
                <c:pt idx="23">
                  <c:v>5.0800241286223763E-2</c:v>
                </c:pt>
                <c:pt idx="24">
                  <c:v>4.8945632396654414E-2</c:v>
                </c:pt>
                <c:pt idx="25">
                  <c:v>4.726446708241612E-2</c:v>
                </c:pt>
                <c:pt idx="26">
                  <c:v>4.573538589735808E-2</c:v>
                </c:pt>
                <c:pt idx="27">
                  <c:v>4.4340321345899034E-2</c:v>
                </c:pt>
                <c:pt idx="28">
                  <c:v>4.306389593258822E-2</c:v>
                </c:pt>
                <c:pt idx="29">
                  <c:v>4.1892946151405576E-2</c:v>
                </c:pt>
                <c:pt idx="30">
                  <c:v>4.0816142992967167E-2</c:v>
                </c:pt>
                <c:pt idx="31">
                  <c:v>3.9823687087890566E-2</c:v>
                </c:pt>
                <c:pt idx="32">
                  <c:v>3.8907062053422321E-2</c:v>
                </c:pt>
                <c:pt idx="33">
                  <c:v>3.80588335890997E-2</c:v>
                </c:pt>
                <c:pt idx="34">
                  <c:v>3.7272484800951113E-2</c:v>
                </c:pt>
                <c:pt idx="35">
                  <c:v>3.6542280417051161E-2</c:v>
                </c:pt>
                <c:pt idx="36">
                  <c:v>3.586315419633835E-2</c:v>
                </c:pt>
                <c:pt idx="37">
                  <c:v>3.5230615073331251E-2</c:v>
                </c:pt>
                <c:pt idx="38">
                  <c:v>3.4640668527939629E-2</c:v>
                </c:pt>
                <c:pt idx="39">
                  <c:v>3.4089750397075215E-2</c:v>
                </c:pt>
                <c:pt idx="40">
                  <c:v>3.3574670907865124E-2</c:v>
                </c:pt>
                <c:pt idx="41">
                  <c:v>3.3092567151037401E-2</c:v>
                </c:pt>
                <c:pt idx="42">
                  <c:v>3.2640862557114216E-2</c:v>
                </c:pt>
                <c:pt idx="43">
                  <c:v>3.2217232209490826E-2</c:v>
                </c:pt>
                <c:pt idx="44">
                  <c:v>3.1819573043866484E-2</c:v>
                </c:pt>
                <c:pt idx="45">
                  <c:v>3.2217232209490826E-2</c:v>
                </c:pt>
                <c:pt idx="46">
                  <c:v>3.1094714572343297E-2</c:v>
                </c:pt>
                <c:pt idx="47">
                  <c:v>3.0764203967606808E-2</c:v>
                </c:pt>
                <c:pt idx="48">
                  <c:v>3.0453005866526588E-2</c:v>
                </c:pt>
                <c:pt idx="49">
                  <c:v>3.0159802986310307E-2</c:v>
                </c:pt>
                <c:pt idx="50">
                  <c:v>2.9883388399312365E-2</c:v>
                </c:pt>
                <c:pt idx="51">
                  <c:v>2.962265426300394E-2</c:v>
                </c:pt>
                <c:pt idx="52">
                  <c:v>2.9376581899534033E-2</c:v>
                </c:pt>
                <c:pt idx="53">
                  <c:v>2.9144233041328751E-2</c:v>
                </c:pt>
                <c:pt idx="54">
                  <c:v>2.892474208698986E-2</c:v>
                </c:pt>
                <c:pt idx="55">
                  <c:v>2.871730923493538E-2</c:v>
                </c:pt>
                <c:pt idx="56">
                  <c:v>2.852119438161162E-2</c:v>
                </c:pt>
                <c:pt idx="57">
                  <c:v>2.8335711687374657E-2</c:v>
                </c:pt>
                <c:pt idx="58">
                  <c:v>2.8160224726833778E-2</c:v>
                </c:pt>
                <c:pt idx="59">
                  <c:v>2.7994142152014997E-2</c:v>
                </c:pt>
                <c:pt idx="60">
                  <c:v>2.7836913806497523E-2</c:v>
                </c:pt>
                <c:pt idx="61">
                  <c:v>2.7688027236997582E-2</c:v>
                </c:pt>
                <c:pt idx="62">
                  <c:v>2.7547004555961246E-2</c:v>
                </c:pt>
                <c:pt idx="63">
                  <c:v>2.7413399614782716E-2</c:v>
                </c:pt>
                <c:pt idx="64">
                  <c:v>2.7286795452448928E-2</c:v>
                </c:pt>
                <c:pt idx="65">
                  <c:v>2.7166801988862982E-2</c:v>
                </c:pt>
                <c:pt idx="66">
                  <c:v>2.7053053935930226E-2</c:v>
                </c:pt>
                <c:pt idx="67">
                  <c:v>2.6945208902796156E-2</c:v>
                </c:pt>
                <c:pt idx="68">
                  <c:v>2.6842945674483486E-2</c:v>
                </c:pt>
                <c:pt idx="69">
                  <c:v>2.6745962645653033E-2</c:v>
                </c:pt>
                <c:pt idx="70">
                  <c:v>2.665397639336432E-2</c:v>
                </c:pt>
                <c:pt idx="71">
                  <c:v>2.6566720374584595E-2</c:v>
                </c:pt>
                <c:pt idx="72">
                  <c:v>2.6483943735827697E-2</c:v>
                </c:pt>
                <c:pt idx="73">
                  <c:v>2.6405410223731874E-2</c:v>
                </c:pt>
                <c:pt idx="74">
                  <c:v>2.6330897186634658E-2</c:v>
                </c:pt>
                <c:pt idx="75">
                  <c:v>2.6260194658299173E-2</c:v>
                </c:pt>
                <c:pt idx="76">
                  <c:v>2.6193104515909369E-2</c:v>
                </c:pt>
                <c:pt idx="77">
                  <c:v>2.6129439705299497E-2</c:v>
                </c:pt>
                <c:pt idx="78">
                  <c:v>2.6069023527130496E-2</c:v>
                </c:pt>
                <c:pt idx="79">
                  <c:v>2.6011688978386838E-2</c:v>
                </c:pt>
                <c:pt idx="80">
                  <c:v>2.5957278144150751E-2</c:v>
                </c:pt>
                <c:pt idx="81">
                  <c:v>2.5905641635128911E-2</c:v>
                </c:pt>
                <c:pt idx="82">
                  <c:v>2.5856638066865532E-2</c:v>
                </c:pt>
                <c:pt idx="83">
                  <c:v>2.581013357698405E-2</c:v>
                </c:pt>
                <c:pt idx="84">
                  <c:v>2.576600137716252E-2</c:v>
                </c:pt>
                <c:pt idx="85">
                  <c:v>2.5724121336871714E-2</c:v>
                </c:pt>
                <c:pt idx="86">
                  <c:v>2.5684379596193262E-2</c:v>
                </c:pt>
                <c:pt idx="87">
                  <c:v>2.5646668205293321E-2</c:v>
                </c:pt>
                <c:pt idx="88">
                  <c:v>2.5610884788357862E-2</c:v>
                </c:pt>
                <c:pt idx="89">
                  <c:v>2.5576932230002253E-2</c:v>
                </c:pt>
                <c:pt idx="90">
                  <c:v>2.5544718382353095E-2</c:v>
                </c:pt>
                <c:pt idx="91">
                  <c:v>2.5514155791166365E-2</c:v>
                </c:pt>
                <c:pt idx="92">
                  <c:v>2.5485161439495568E-2</c:v>
                </c:pt>
                <c:pt idx="93">
                  <c:v>2.5457656507557568E-2</c:v>
                </c:pt>
                <c:pt idx="94">
                  <c:v>2.5431566147565168E-2</c:v>
                </c:pt>
                <c:pt idx="95">
                  <c:v>2.5406819272404083E-2</c:v>
                </c:pt>
                <c:pt idx="96">
                  <c:v>2.5383348357130794E-2</c:v>
                </c:pt>
                <c:pt idx="97">
                  <c:v>2.5361089252356035E-2</c:v>
                </c:pt>
                <c:pt idx="98">
                  <c:v>2.5339981008659369E-2</c:v>
                </c:pt>
                <c:pt idx="99">
                  <c:v>2.531996571125265E-2</c:v>
                </c:pt>
                <c:pt idx="100">
                  <c:v>2.5300988324175922E-2</c:v>
                </c:pt>
                <c:pt idx="101">
                  <c:v>2.5282996543368932E-2</c:v>
                </c:pt>
                <c:pt idx="102">
                  <c:v>2.5265940658015316E-2</c:v>
                </c:pt>
                <c:pt idx="103">
                  <c:v>2.5249773419605565E-2</c:v>
                </c:pt>
                <c:pt idx="104">
                  <c:v>2.5234449918209376E-2</c:v>
                </c:pt>
                <c:pt idx="105">
                  <c:v>2.5219927465488502E-2</c:v>
                </c:pt>
                <c:pt idx="106">
                  <c:v>2.5206165484017773E-2</c:v>
                </c:pt>
                <c:pt idx="107">
                  <c:v>2.5193125402515875E-2</c:v>
                </c:pt>
                <c:pt idx="108">
                  <c:v>2.5180770556617483E-2</c:v>
                </c:pt>
                <c:pt idx="109">
                  <c:v>2.5169066094846624E-2</c:v>
                </c:pt>
                <c:pt idx="110">
                  <c:v>2.5157978889476212E-2</c:v>
                </c:pt>
                <c:pt idx="111">
                  <c:v>2.514747745198204E-2</c:v>
                </c:pt>
                <c:pt idx="112">
                  <c:v>2.513753185282069E-2</c:v>
                </c:pt>
                <c:pt idx="113">
                  <c:v>2.5128113645280094E-2</c:v>
                </c:pt>
                <c:pt idx="114">
                  <c:v>2.5119195793169343E-2</c:v>
                </c:pt>
                <c:pt idx="115">
                  <c:v>2.5110752602130571E-2</c:v>
                </c:pt>
                <c:pt idx="116">
                  <c:v>2.5102759654370525E-2</c:v>
                </c:pt>
                <c:pt idx="117">
                  <c:v>2.5095193746623261E-2</c:v>
                </c:pt>
                <c:pt idx="118">
                  <c:v>2.5088032831167905E-2</c:v>
                </c:pt>
                <c:pt idx="119">
                  <c:v>2.5081255959736863E-2</c:v>
                </c:pt>
                <c:pt idx="120">
                  <c:v>2.5074843230160765E-2</c:v>
                </c:pt>
                <c:pt idx="121">
                  <c:v>2.5068775735605835E-2</c:v>
                </c:pt>
                <c:pt idx="122">
                  <c:v>2.5063035516268751E-2</c:v>
                </c:pt>
                <c:pt idx="123">
                  <c:v>2.505760551340222E-2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CC76-4C24-93BF-4E4D08169DA0}"/>
            </c:ext>
          </c:extLst>
        </c:ser>
        <c:ser>
          <c:idx val="5"/>
          <c:order val="5"/>
          <c:tx>
            <c:v>94,4 L/h push/pull</c:v>
          </c:tx>
          <c:spPr>
            <a:ln w="19050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'Typ2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2x F12'!$L$131:$L$251</c:f>
              <c:numCache>
                <c:formatCode>0.0000</c:formatCode>
                <c:ptCount val="121"/>
                <c:pt idx="0">
                  <c:v>0.3349183830492739</c:v>
                </c:pt>
                <c:pt idx="1">
                  <c:v>0.2865344948419366</c:v>
                </c:pt>
                <c:pt idx="2">
                  <c:v>0.23906356697471201</c:v>
                </c:pt>
                <c:pt idx="3">
                  <c:v>0.20153284375437602</c:v>
                </c:pt>
                <c:pt idx="4">
                  <c:v>0.17254461940740864</c:v>
                </c:pt>
                <c:pt idx="5">
                  <c:v>0.15000448974305094</c:v>
                </c:pt>
                <c:pt idx="6">
                  <c:v>0.13222206579246293</c:v>
                </c:pt>
                <c:pt idx="7">
                  <c:v>0.11796699527713804</c:v>
                </c:pt>
                <c:pt idx="8">
                  <c:v>0.10636248039130038</c:v>
                </c:pt>
                <c:pt idx="9">
                  <c:v>9.6781473080151226E-2</c:v>
                </c:pt>
                <c:pt idx="10">
                  <c:v>8.8770044942372867E-2</c:v>
                </c:pt>
                <c:pt idx="11">
                  <c:v>8.1994608115547873E-2</c:v>
                </c:pt>
                <c:pt idx="12">
                  <c:v>7.62061592751445E-2</c:v>
                </c:pt>
                <c:pt idx="13">
                  <c:v>7.1215995903495768E-2</c:v>
                </c:pt>
                <c:pt idx="14">
                  <c:v>6.6879054819551809E-2</c:v>
                </c:pt>
                <c:pt idx="15">
                  <c:v>6.3082327096400506E-2</c:v>
                </c:pt>
                <c:pt idx="16">
                  <c:v>5.9736686103164939E-2</c:v>
                </c:pt>
                <c:pt idx="17">
                  <c:v>5.6771039388731813E-2</c:v>
                </c:pt>
                <c:pt idx="18">
                  <c:v>5.4128084621649669E-2</c:v>
                </c:pt>
                <c:pt idx="19">
                  <c:v>5.1761188270716109E-2</c:v>
                </c:pt>
                <c:pt idx="20">
                  <c:v>4.9632060930085029E-2</c:v>
                </c:pt>
                <c:pt idx="21">
                  <c:v>4.7709005372195544E-2</c:v>
                </c:pt>
                <c:pt idx="22">
                  <c:v>4.5965581523323897E-2</c:v>
                </c:pt>
                <c:pt idx="23">
                  <c:v>4.4379578548797892E-2</c:v>
                </c:pt>
                <c:pt idx="24">
                  <c:v>4.2932215692533623E-2</c:v>
                </c:pt>
                <c:pt idx="25">
                  <c:v>4.1607515302970667E-2</c:v>
                </c:pt>
                <c:pt idx="26">
                  <c:v>4.0391806750584604E-2</c:v>
                </c:pt>
                <c:pt idx="27">
                  <c:v>3.927333077309636E-2</c:v>
                </c:pt>
                <c:pt idx="28">
                  <c:v>3.8241921550298111E-2</c:v>
                </c:pt>
                <c:pt idx="29">
                  <c:v>3.7288749437089902E-2</c:v>
                </c:pt>
                <c:pt idx="30">
                  <c:v>3.6406111400805581E-2</c:v>
                </c:pt>
                <c:pt idx="31">
                  <c:v>3.5587259250526852E-2</c:v>
                </c:pt>
                <c:pt idx="32">
                  <c:v>3.48262580131284E-2</c:v>
                </c:pt>
                <c:pt idx="33">
                  <c:v>3.4117868514908278E-2</c:v>
                </c:pt>
                <c:pt idx="34">
                  <c:v>3.3457449518964198E-2</c:v>
                </c:pt>
                <c:pt idx="35">
                  <c:v>3.2840875754484064E-2</c:v>
                </c:pt>
                <c:pt idx="36">
                  <c:v>3.2264468932495155E-2</c:v>
                </c:pt>
                <c:pt idx="37">
                  <c:v>3.1724939429949008E-2</c:v>
                </c:pt>
                <c:pt idx="38">
                  <c:v>3.1219336781890393E-2</c:v>
                </c:pt>
                <c:pt idx="39">
                  <c:v>3.0745007480640005E-2</c:v>
                </c:pt>
                <c:pt idx="40">
                  <c:v>3.0299558864372311E-2</c:v>
                </c:pt>
                <c:pt idx="41">
                  <c:v>2.9880828102436804E-2</c:v>
                </c:pt>
                <c:pt idx="42">
                  <c:v>2.9486855464291358E-2</c:v>
                </c:pt>
                <c:pt idx="43">
                  <c:v>2.9115861202918307E-2</c:v>
                </c:pt>
                <c:pt idx="44">
                  <c:v>2.8766225499681365E-2</c:v>
                </c:pt>
                <c:pt idx="45">
                  <c:v>2.8436471011610301E-2</c:v>
                </c:pt>
                <c:pt idx="46">
                  <c:v>2.8125247638611371E-2</c:v>
                </c:pt>
                <c:pt idx="47">
                  <c:v>2.7831319190630255E-2</c:v>
                </c:pt>
                <c:pt idx="48">
                  <c:v>2.7553551686111781E-2</c:v>
                </c:pt>
                <c:pt idx="49">
                  <c:v>2.7290903055386399E-2</c:v>
                </c:pt>
                <c:pt idx="50">
                  <c:v>2.7042414057592265E-2</c:v>
                </c:pt>
                <c:pt idx="51">
                  <c:v>2.6807200248784743E-2</c:v>
                </c:pt>
                <c:pt idx="52">
                  <c:v>2.6584444863085421E-2</c:v>
                </c:pt>
                <c:pt idx="53">
                  <c:v>2.6373392488958782E-2</c:v>
                </c:pt>
                <c:pt idx="54">
                  <c:v>2.6173343439680335E-2</c:v>
                </c:pt>
                <c:pt idx="55">
                  <c:v>2.5983648731348764E-2</c:v>
                </c:pt>
                <c:pt idx="56">
                  <c:v>2.5803705593856904E-2</c:v>
                </c:pt>
                <c:pt idx="57">
                  <c:v>2.5632953450450816E-2</c:v>
                </c:pt>
                <c:pt idx="58">
                  <c:v>2.5470870310180881E-2</c:v>
                </c:pt>
                <c:pt idx="59">
                  <c:v>2.531696952493576E-2</c:v>
                </c:pt>
                <c:pt idx="60">
                  <c:v>2.5170796869058047E-2</c:v>
                </c:pt>
                <c:pt idx="61">
                  <c:v>2.5031927904941246E-2</c:v>
                </c:pt>
                <c:pt idx="62">
                  <c:v>2.4899965602642588E-2</c:v>
                </c:pt>
                <c:pt idx="63">
                  <c:v>2.4774538185535062E-2</c:v>
                </c:pt>
                <c:pt idx="64">
                  <c:v>2.4655297177461531E-2</c:v>
                </c:pt>
                <c:pt idx="65">
                  <c:v>2.4541915629827767E-2</c:v>
                </c:pt>
                <c:pt idx="66">
                  <c:v>2.4434086509647061E-2</c:v>
                </c:pt>
                <c:pt idx="67">
                  <c:v>2.4331521231786758E-2</c:v>
                </c:pt>
                <c:pt idx="68">
                  <c:v>2.423394832061275E-2</c:v>
                </c:pt>
                <c:pt idx="69">
                  <c:v>2.4141112187925716E-2</c:v>
                </c:pt>
                <c:pt idx="70">
                  <c:v>2.4052772015564772E-2</c:v>
                </c:pt>
                <c:pt idx="71">
                  <c:v>2.3968700732352723E-2</c:v>
                </c:pt>
                <c:pt idx="72">
                  <c:v>2.3888684076194461E-2</c:v>
                </c:pt>
                <c:pt idx="73">
                  <c:v>2.3812519733140497E-2</c:v>
                </c:pt>
                <c:pt idx="74">
                  <c:v>2.3740016546107044E-2</c:v>
                </c:pt>
                <c:pt idx="75">
                  <c:v>2.3670993786720468E-2</c:v>
                </c:pt>
                <c:pt idx="76">
                  <c:v>2.3605280484438555E-2</c:v>
                </c:pt>
                <c:pt idx="77">
                  <c:v>2.3542714807707515E-2</c:v>
                </c:pt>
                <c:pt idx="78">
                  <c:v>2.348314349245011E-2</c:v>
                </c:pt>
                <c:pt idx="79">
                  <c:v>2.3426421313657263E-2</c:v>
                </c:pt>
                <c:pt idx="80">
                  <c:v>2.3372410596278318E-2</c:v>
                </c:pt>
                <c:pt idx="81">
                  <c:v>2.3320980761982274E-2</c:v>
                </c:pt>
                <c:pt idx="82">
                  <c:v>2.3272007908697899E-2</c:v>
                </c:pt>
                <c:pt idx="83">
                  <c:v>2.3225374420140367E-2</c:v>
                </c:pt>
                <c:pt idx="84">
                  <c:v>2.3180968602799737E-2</c:v>
                </c:pt>
                <c:pt idx="85">
                  <c:v>2.3138684348106214E-2</c:v>
                </c:pt>
                <c:pt idx="86">
                  <c:v>2.3098420817701783E-2</c:v>
                </c:pt>
                <c:pt idx="87">
                  <c:v>2.3060082149940271E-2</c:v>
                </c:pt>
                <c:pt idx="88">
                  <c:v>2.3023577185910842E-2</c:v>
                </c:pt>
                <c:pt idx="89">
                  <c:v>2.2988819213435246E-2</c:v>
                </c:pt>
                <c:pt idx="90">
                  <c:v>2.2955725727629144E-2</c:v>
                </c:pt>
                <c:pt idx="91">
                  <c:v>2.2924218206743837E-2</c:v>
                </c:pt>
                <c:pt idx="92">
                  <c:v>2.2894221902118369E-2</c:v>
                </c:pt>
                <c:pt idx="93">
                  <c:v>2.2865665641174621E-2</c:v>
                </c:pt>
                <c:pt idx="94">
                  <c:v>2.2838481642480826E-2</c:v>
                </c:pt>
                <c:pt idx="95">
                  <c:v>2.2812605341992725E-2</c:v>
                </c:pt>
                <c:pt idx="96">
                  <c:v>2.2787975229657687E-2</c:v>
                </c:pt>
                <c:pt idx="97">
                  <c:v>2.2764532695635799E-2</c:v>
                </c:pt>
                <c:pt idx="98">
                  <c:v>2.2742221885454491E-2</c:v>
                </c:pt>
                <c:pt idx="99">
                  <c:v>2.2720989563469844E-2</c:v>
                </c:pt>
                <c:pt idx="100">
                  <c:v>2.2700784984059291E-2</c:v>
                </c:pt>
                <c:pt idx="101">
                  <c:v>2.2681559770017193E-2</c:v>
                </c:pt>
                <c:pt idx="102">
                  <c:v>2.2663267797667263E-2</c:v>
                </c:pt>
                <c:pt idx="103">
                  <c:v>2.2645865088244812E-2</c:v>
                </c:pt>
                <c:pt idx="104">
                  <c:v>2.2629309705136876E-2</c:v>
                </c:pt>
                <c:pt idx="105">
                  <c:v>2.2613561656600691E-2</c:v>
                </c:pt>
                <c:pt idx="106">
                  <c:v>2.2598582803610236E-2</c:v>
                </c:pt>
                <c:pt idx="107">
                  <c:v>2.2584336772507558E-2</c:v>
                </c:pt>
                <c:pt idx="108">
                  <c:v>2.2570788872159925E-2</c:v>
                </c:pt>
                <c:pt idx="109">
                  <c:v>2.2557906015346456E-2</c:v>
                </c:pt>
                <c:pt idx="110">
                  <c:v>2.2545656644118294E-2</c:v>
                </c:pt>
                <c:pt idx="111">
                  <c:v>2.2534010658895196E-2</c:v>
                </c:pt>
                <c:pt idx="112">
                  <c:v>2.2522939351078568E-2</c:v>
                </c:pt>
                <c:pt idx="113">
                  <c:v>2.2512415338976865E-2</c:v>
                </c:pt>
                <c:pt idx="114">
                  <c:v>2.2502412506853562E-2</c:v>
                </c:pt>
                <c:pt idx="115">
                  <c:v>2.249290594692133E-2</c:v>
                </c:pt>
                <c:pt idx="116">
                  <c:v>2.2483871904118224E-2</c:v>
                </c:pt>
                <c:pt idx="117">
                  <c:v>2.2475287723512746E-2</c:v>
                </c:pt>
                <c:pt idx="118">
                  <c:v>2.2467131800195207E-2</c:v>
                </c:pt>
                <c:pt idx="119">
                  <c:v>2.2459383531522024E-2</c:v>
                </c:pt>
                <c:pt idx="120">
                  <c:v>2.2452023271588548E-2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CC76-4C24-93BF-4E4D08169D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0.46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solidFill>
            <a:schemeClr val="accent3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baseline="0"/>
              <a:t>Leistung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Noctua F12'!$E$126:$E$251</c:f>
              <c:numCache>
                <c:formatCode>0</c:formatCode>
                <c:ptCount val="126"/>
                <c:pt idx="0">
                  <c:v>49.246575782105992</c:v>
                </c:pt>
                <c:pt idx="1">
                  <c:v>49.59366840624989</c:v>
                </c:pt>
                <c:pt idx="2">
                  <c:v>50.111967530947936</c:v>
                </c:pt>
                <c:pt idx="3">
                  <c:v>50.722957574828342</c:v>
                </c:pt>
                <c:pt idx="4">
                  <c:v>51.402873069084876</c:v>
                </c:pt>
                <c:pt idx="5">
                  <c:v>52.138846627399175</c:v>
                </c:pt>
                <c:pt idx="6">
                  <c:v>61.467003197336567</c:v>
                </c:pt>
                <c:pt idx="7">
                  <c:v>72.986950767183316</c:v>
                </c:pt>
                <c:pt idx="8">
                  <c:v>85.846507473698466</c:v>
                </c:pt>
                <c:pt idx="9">
                  <c:v>99.628144541120264</c:v>
                </c:pt>
                <c:pt idx="10">
                  <c:v>114.06589602407496</c:v>
                </c:pt>
                <c:pt idx="11">
                  <c:v>128.96946626395822</c:v>
                </c:pt>
                <c:pt idx="12">
                  <c:v>144.19355021424883</c:v>
                </c:pt>
                <c:pt idx="13">
                  <c:v>159.62263570215941</c:v>
                </c:pt>
                <c:pt idx="14">
                  <c:v>175.16244645845524</c:v>
                </c:pt>
                <c:pt idx="15">
                  <c:v>190.73466998352376</c:v>
                </c:pt>
                <c:pt idx="16">
                  <c:v>206.27348154076162</c:v>
                </c:pt>
                <c:pt idx="17">
                  <c:v>221.72312689828016</c:v>
                </c:pt>
                <c:pt idx="18">
                  <c:v>237.03616702932578</c:v>
                </c:pt>
                <c:pt idx="19">
                  <c:v>252.17215694048258</c:v>
                </c:pt>
                <c:pt idx="20">
                  <c:v>267.0966207754384</c:v>
                </c:pt>
                <c:pt idx="21">
                  <c:v>281.78023609451986</c:v>
                </c:pt>
                <c:pt idx="22">
                  <c:v>296.19817025236193</c:v>
                </c:pt>
                <c:pt idx="23">
                  <c:v>310.329530282093</c:v>
                </c:pt>
                <c:pt idx="24">
                  <c:v>324.15689947414364</c:v>
                </c:pt>
                <c:pt idx="25">
                  <c:v>337.66594157003016</c:v>
                </c:pt>
                <c:pt idx="26">
                  <c:v>350.84505870029528</c:v>
                </c:pt>
                <c:pt idx="27">
                  <c:v>363.68509278585503</c:v>
                </c:pt>
                <c:pt idx="28">
                  <c:v>376.17906264727333</c:v>
                </c:pt>
                <c:pt idx="29">
                  <c:v>388.32193087547751</c:v>
                </c:pt>
                <c:pt idx="30">
                  <c:v>400.11039583481022</c:v>
                </c:pt>
                <c:pt idx="31">
                  <c:v>411.54270514325088</c:v>
                </c:pt>
                <c:pt idx="32">
                  <c:v>422.61848770459301</c:v>
                </c:pt>
                <c:pt idx="33">
                  <c:v>433.33860192149024</c:v>
                </c:pt>
                <c:pt idx="34">
                  <c:v>443.70499814395623</c:v>
                </c:pt>
                <c:pt idx="35">
                  <c:v>453.72059373855836</c:v>
                </c:pt>
                <c:pt idx="36">
                  <c:v>463.3891594231099</c:v>
                </c:pt>
                <c:pt idx="37">
                  <c:v>472.71521571752817</c:v>
                </c:pt>
                <c:pt idx="38">
                  <c:v>481.70393852635402</c:v>
                </c:pt>
                <c:pt idx="39">
                  <c:v>490.3610730016735</c:v>
                </c:pt>
                <c:pt idx="40">
                  <c:v>498.69285494389896</c:v>
                </c:pt>
                <c:pt idx="41">
                  <c:v>506.70593908735543</c:v>
                </c:pt>
                <c:pt idx="42">
                  <c:v>514.40733369196482</c:v>
                </c:pt>
                <c:pt idx="43">
                  <c:v>521.80434092459984</c:v>
                </c:pt>
                <c:pt idx="44">
                  <c:v>528.90450256634301</c:v>
                </c:pt>
                <c:pt idx="45">
                  <c:v>535.71555062675475</c:v>
                </c:pt>
                <c:pt idx="46">
                  <c:v>542.24536248485651</c:v>
                </c:pt>
                <c:pt idx="47">
                  <c:v>548.50192020994689</c:v>
                </c:pt>
                <c:pt idx="48">
                  <c:v>554.49327374460609</c:v>
                </c:pt>
                <c:pt idx="49">
                  <c:v>560.22750765793944</c:v>
                </c:pt>
                <c:pt idx="50">
                  <c:v>565.71271119991525</c:v>
                </c:pt>
                <c:pt idx="51">
                  <c:v>570.95695140801354</c:v>
                </c:pt>
                <c:pt idx="52">
                  <c:v>575.96824903568825</c:v>
                </c:pt>
                <c:pt idx="53">
                  <c:v>580.75455708869174</c:v>
                </c:pt>
                <c:pt idx="54">
                  <c:v>585.32374177035013</c:v>
                </c:pt>
                <c:pt idx="55">
                  <c:v>589.6835656506147</c:v>
                </c:pt>
                <c:pt idx="56">
                  <c:v>593.84167288633091</c:v>
                </c:pt>
                <c:pt idx="57">
                  <c:v>597.80557633180513</c:v>
                </c:pt>
                <c:pt idx="58">
                  <c:v>601.58264638950038</c:v>
                </c:pt>
                <c:pt idx="59">
                  <c:v>605.18010146068571</c:v>
                </c:pt>
                <c:pt idx="60">
                  <c:v>608.60499986516118</c:v>
                </c:pt>
                <c:pt idx="61">
                  <c:v>611.86423310785892</c:v>
                </c:pt>
                <c:pt idx="62">
                  <c:v>614.96452037822849</c:v>
                </c:pt>
                <c:pt idx="63">
                  <c:v>617.91240417592007</c:v>
                </c:pt>
                <c:pt idx="64">
                  <c:v>620.71424696340296</c:v>
                </c:pt>
                <c:pt idx="65">
                  <c:v>623.37622875285263</c:v>
                </c:pt>
                <c:pt idx="66">
                  <c:v>625.90434554093156</c:v>
                </c:pt>
                <c:pt idx="67">
                  <c:v>628.30440851100991</c:v>
                </c:pt>
                <c:pt idx="68">
                  <c:v>630.58204392794016</c:v>
                </c:pt>
                <c:pt idx="69">
                  <c:v>632.74269365574037</c:v>
                </c:pt>
                <c:pt idx="70">
                  <c:v>634.79161623348909</c:v>
                </c:pt>
                <c:pt idx="71">
                  <c:v>636.73388844936733</c:v>
                </c:pt>
                <c:pt idx="72">
                  <c:v>638.5744073571733</c:v>
                </c:pt>
                <c:pt idx="73">
                  <c:v>640.3178926837486</c:v>
                </c:pt>
                <c:pt idx="74">
                  <c:v>641.96888957962619</c:v>
                </c:pt>
                <c:pt idx="75">
                  <c:v>643.53177166886735</c:v>
                </c:pt>
                <c:pt idx="76">
                  <c:v>645.01074435746557</c:v>
                </c:pt>
                <c:pt idx="77">
                  <c:v>646.40984836293114</c:v>
                </c:pt>
                <c:pt idx="78">
                  <c:v>647.73296343067568</c:v>
                </c:pt>
                <c:pt idx="79">
                  <c:v>648.98381220566603</c:v>
                </c:pt>
                <c:pt idx="80">
                  <c:v>650.16596423046531</c:v>
                </c:pt>
                <c:pt idx="81">
                  <c:v>651.28284004327088</c:v>
                </c:pt>
                <c:pt idx="82">
                  <c:v>652.33771535189169</c:v>
                </c:pt>
                <c:pt idx="83">
                  <c:v>653.33372526178096</c:v>
                </c:pt>
                <c:pt idx="84">
                  <c:v>654.27386853827716</c:v>
                </c:pt>
                <c:pt idx="85">
                  <c:v>655.16101188510413</c:v>
                </c:pt>
                <c:pt idx="86">
                  <c:v>655.99789422294737</c:v>
                </c:pt>
                <c:pt idx="87">
                  <c:v>656.78713095357273</c:v>
                </c:pt>
                <c:pt idx="88">
                  <c:v>657.5312181964814</c:v>
                </c:pt>
                <c:pt idx="89">
                  <c:v>658.23253698651934</c:v>
                </c:pt>
                <c:pt idx="90">
                  <c:v>658.89335742217213</c:v>
                </c:pt>
                <c:pt idx="91">
                  <c:v>659.51584275549988</c:v>
                </c:pt>
                <c:pt idx="92">
                  <c:v>660.1020534157941</c:v>
                </c:pt>
                <c:pt idx="93">
                  <c:v>660.65395096007694</c:v>
                </c:pt>
                <c:pt idx="94">
                  <c:v>661.17340194452368</c:v>
                </c:pt>
                <c:pt idx="95">
                  <c:v>661.66218171177275</c:v>
                </c:pt>
                <c:pt idx="96">
                  <c:v>662.12197808989595</c:v>
                </c:pt>
                <c:pt idx="97">
                  <c:v>662.55439499954286</c:v>
                </c:pt>
                <c:pt idx="98">
                  <c:v>662.960955966455</c:v>
                </c:pt>
                <c:pt idx="99">
                  <c:v>663.34310753716181</c:v>
                </c:pt>
                <c:pt idx="100">
                  <c:v>663.70222259623313</c:v>
                </c:pt>
                <c:pt idx="101">
                  <c:v>664.03960358397774</c:v>
                </c:pt>
                <c:pt idx="102">
                  <c:v>664.35648561393464</c:v>
                </c:pt>
                <c:pt idx="103">
                  <c:v>664.65403948992753</c:v>
                </c:pt>
                <c:pt idx="104">
                  <c:v>664.93337462282079</c:v>
                </c:pt>
                <c:pt idx="105">
                  <c:v>665.19554184745732</c:v>
                </c:pt>
                <c:pt idx="106">
                  <c:v>665.4415361405546</c:v>
                </c:pt>
                <c:pt idx="107">
                  <c:v>665.67229924060155</c:v>
                </c:pt>
                <c:pt idx="108">
                  <c:v>665.88872217103415</c:v>
                </c:pt>
                <c:pt idx="109">
                  <c:v>666.09164766817184</c:v>
                </c:pt>
                <c:pt idx="110">
                  <c:v>666.28187251557756</c:v>
                </c:pt>
                <c:pt idx="111">
                  <c:v>666.46014978665573</c:v>
                </c:pt>
                <c:pt idx="112">
                  <c:v>666.62719099743845</c:v>
                </c:pt>
                <c:pt idx="113">
                  <c:v>666.78366817161532</c:v>
                </c:pt>
                <c:pt idx="114">
                  <c:v>666.9302158199614</c:v>
                </c:pt>
                <c:pt idx="115">
                  <c:v>667.06743283638605</c:v>
                </c:pt>
                <c:pt idx="116">
                  <c:v>667.19588431288867</c:v>
                </c:pt>
                <c:pt idx="117">
                  <c:v>667.31610327575004</c:v>
                </c:pt>
                <c:pt idx="118">
                  <c:v>667.42859234531909</c:v>
                </c:pt>
                <c:pt idx="119">
                  <c:v>667.53382532177682</c:v>
                </c:pt>
                <c:pt idx="120">
                  <c:v>667.63224869926535</c:v>
                </c:pt>
                <c:pt idx="121">
                  <c:v>667.72428311077101</c:v>
                </c:pt>
                <c:pt idx="122">
                  <c:v>667.81032470614218</c:v>
                </c:pt>
                <c:pt idx="123">
                  <c:v>667.89074646560471</c:v>
                </c:pt>
                <c:pt idx="124">
                  <c:v>667.96589945111316</c:v>
                </c:pt>
                <c:pt idx="125">
                  <c:v>668.03611399785132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5669-4BF6-AE50-7D3727ED4F2C}"/>
            </c:ext>
          </c:extLst>
        </c:ser>
        <c:ser>
          <c:idx val="1"/>
          <c:order val="1"/>
          <c:tx>
            <c:v>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Noctua F12'!$H$128:$H$251</c:f>
              <c:numCache>
                <c:formatCode>0</c:formatCode>
                <c:ptCount val="124"/>
                <c:pt idx="0">
                  <c:v>56.538866660289955</c:v>
                </c:pt>
                <c:pt idx="1">
                  <c:v>56.817691587760578</c:v>
                </c:pt>
                <c:pt idx="2">
                  <c:v>57.253724059005549</c:v>
                </c:pt>
                <c:pt idx="3">
                  <c:v>57.778586167683216</c:v>
                </c:pt>
                <c:pt idx="4">
                  <c:v>65.580889606813003</c:v>
                </c:pt>
                <c:pt idx="5">
                  <c:v>76.027974443407288</c:v>
                </c:pt>
                <c:pt idx="6">
                  <c:v>88.099057277542215</c:v>
                </c:pt>
                <c:pt idx="7">
                  <c:v>101.33427856539845</c:v>
                </c:pt>
                <c:pt idx="8">
                  <c:v>115.44679662377735</c:v>
                </c:pt>
                <c:pt idx="9">
                  <c:v>130.23224778005567</c:v>
                </c:pt>
                <c:pt idx="10">
                  <c:v>145.53396859983661</c:v>
                </c:pt>
                <c:pt idx="11">
                  <c:v>161.22628796523168</c:v>
                </c:pt>
                <c:pt idx="12">
                  <c:v>177.20532835506424</c:v>
                </c:pt>
                <c:pt idx="13">
                  <c:v>193.3834420617361</c:v>
                </c:pt>
                <c:pt idx="14">
                  <c:v>209.68560245070091</c:v>
                </c:pt>
                <c:pt idx="15">
                  <c:v>226.04693194950823</c:v>
                </c:pt>
                <c:pt idx="16">
                  <c:v>242.41093210888016</c:v>
                </c:pt>
                <c:pt idx="17">
                  <c:v>258.72816880515097</c:v>
                </c:pt>
                <c:pt idx="18">
                  <c:v>274.95526453426078</c:v>
                </c:pt>
                <c:pt idx="19">
                  <c:v>291.05410501711134</c:v>
                </c:pt>
                <c:pt idx="20">
                  <c:v>306.99119977961885</c:v>
                </c:pt>
                <c:pt idx="21">
                  <c:v>322.73715621465709</c:v>
                </c:pt>
                <c:pt idx="22">
                  <c:v>338.26623920317792</c:v>
                </c:pt>
                <c:pt idx="23">
                  <c:v>353.55599657843129</c:v>
                </c:pt>
                <c:pt idx="24">
                  <c:v>368.58693621789092</c:v>
                </c:pt>
                <c:pt idx="25">
                  <c:v>383.34224432054214</c:v>
                </c:pt>
                <c:pt idx="26">
                  <c:v>397.80753706870104</c:v>
                </c:pt>
                <c:pt idx="27">
                  <c:v>411.97063975675383</c:v>
                </c:pt>
                <c:pt idx="28">
                  <c:v>425.82138883392366</c:v>
                </c:pt>
                <c:pt idx="29">
                  <c:v>439.35145331174442</c:v>
                </c:pt>
                <c:pt idx="30">
                  <c:v>452.55417273482283</c:v>
                </c:pt>
                <c:pt idx="31">
                  <c:v>465.42440947759547</c:v>
                </c:pt>
                <c:pt idx="32">
                  <c:v>477.95841356007958</c:v>
                </c:pt>
                <c:pt idx="33">
                  <c:v>490.15369850716542</c:v>
                </c:pt>
                <c:pt idx="34">
                  <c:v>502.00892703392941</c:v>
                </c:pt>
                <c:pt idx="35">
                  <c:v>513.5238055418672</c:v>
                </c:pt>
                <c:pt idx="36">
                  <c:v>524.69898657117096</c:v>
                </c:pt>
                <c:pt idx="37">
                  <c:v>535.53597848197433</c:v>
                </c:pt>
                <c:pt idx="38">
                  <c:v>546.03706174026945</c:v>
                </c:pt>
                <c:pt idx="39">
                  <c:v>556.20521126739573</c:v>
                </c:pt>
                <c:pt idx="40">
                  <c:v>566.04402437992849</c:v>
                </c:pt>
                <c:pt idx="41">
                  <c:v>575.55765390259285</c:v>
                </c:pt>
                <c:pt idx="42">
                  <c:v>584.75074608302248</c:v>
                </c:pt>
                <c:pt idx="43">
                  <c:v>593.62838297571523</c:v>
                </c:pt>
                <c:pt idx="44">
                  <c:v>602.1960289949111</c:v>
                </c:pt>
                <c:pt idx="45">
                  <c:v>593.62838297571523</c:v>
                </c:pt>
                <c:pt idx="46">
                  <c:v>618.42482420851059</c:v>
                </c:pt>
                <c:pt idx="47">
                  <c:v>626.09838607364577</c:v>
                </c:pt>
                <c:pt idx="48">
                  <c:v>633.48670063711529</c:v>
                </c:pt>
                <c:pt idx="49">
                  <c:v>640.5964704377925</c:v>
                </c:pt>
                <c:pt idx="50">
                  <c:v>647.4345334264915</c:v>
                </c:pt>
                <c:pt idx="51">
                  <c:v>654.00783217088792</c:v>
                </c:pt>
                <c:pt idx="52">
                  <c:v>660.32338555331785</c:v>
                </c:pt>
                <c:pt idx="53">
                  <c:v>666.38826281029424</c:v>
                </c:pt>
                <c:pt idx="54">
                  <c:v>672.20955977129995</c:v>
                </c:pt>
                <c:pt idx="55">
                  <c:v>677.79437716241773</c:v>
                </c:pt>
                <c:pt idx="56">
                  <c:v>683.14980084769968</c:v>
                </c:pt>
                <c:pt idx="57">
                  <c:v>688.28288388798399</c:v>
                </c:pt>
                <c:pt idx="58">
                  <c:v>693.20063030321796</c:v>
                </c:pt>
                <c:pt idx="59">
                  <c:v>697.90998043026957</c:v>
                </c:pt>
                <c:pt idx="60">
                  <c:v>702.41779777379224</c:v>
                </c:pt>
                <c:pt idx="61">
                  <c:v>706.73085725296278</c:v>
                </c:pt>
                <c:pt idx="62">
                  <c:v>710.85583475189276</c:v>
                </c:pt>
                <c:pt idx="63">
                  <c:v>714.79929788624509</c:v>
                </c:pt>
                <c:pt idx="64">
                  <c:v>718.56769790307476</c:v>
                </c:pt>
                <c:pt idx="65">
                  <c:v>722.16736263520602</c:v>
                </c:pt>
                <c:pt idx="66">
                  <c:v>725.60449043555047</c:v>
                </c:pt>
                <c:pt idx="67">
                  <c:v>728.88514502067767</c:v>
                </c:pt>
                <c:pt idx="68">
                  <c:v>732.01525115670211</c:v>
                </c:pt>
                <c:pt idx="69">
                  <c:v>735.00059112413498</c:v>
                </c:pt>
                <c:pt idx="70">
                  <c:v>737.84680190177062</c:v>
                </c:pt>
                <c:pt idx="71">
                  <c:v>740.55937301299082</c:v>
                </c:pt>
                <c:pt idx="72">
                  <c:v>743.14364498100895</c:v>
                </c:pt>
                <c:pt idx="73">
                  <c:v>745.60480834260215</c:v>
                </c:pt>
                <c:pt idx="74">
                  <c:v>747.94790317277955</c:v>
                </c:pt>
                <c:pt idx="75">
                  <c:v>750.17781907560482</c:v>
                </c:pt>
                <c:pt idx="76">
                  <c:v>752.29929559904792</c:v>
                </c:pt>
                <c:pt idx="77">
                  <c:v>754.31692303428281</c:v>
                </c:pt>
                <c:pt idx="78">
                  <c:v>756.23514356227656</c:v>
                </c:pt>
                <c:pt idx="79">
                  <c:v>758.05825271283516</c:v>
                </c:pt>
                <c:pt idx="80">
                  <c:v>759.79040110349752</c:v>
                </c:pt>
                <c:pt idx="81">
                  <c:v>761.43559642777188</c:v>
                </c:pt>
                <c:pt idx="82">
                  <c:v>762.99770566424002</c:v>
                </c:pt>
                <c:pt idx="83">
                  <c:v>764.48045747996593</c:v>
                </c:pt>
                <c:pt idx="84">
                  <c:v>765.88744480348259</c:v>
                </c:pt>
                <c:pt idx="85">
                  <c:v>767.22212754436202</c:v>
                </c:pt>
                <c:pt idx="86">
                  <c:v>768.48783543803938</c:v>
                </c:pt>
                <c:pt idx="87">
                  <c:v>769.68777099611145</c:v>
                </c:pt>
                <c:pt idx="88">
                  <c:v>770.8250125438351</c:v>
                </c:pt>
                <c:pt idx="89">
                  <c:v>771.90251732794752</c:v>
                </c:pt>
                <c:pt idx="90">
                  <c:v>772.92312467926683</c:v>
                </c:pt>
                <c:pt idx="91">
                  <c:v>773.88955921579134</c:v>
                </c:pt>
                <c:pt idx="92">
                  <c:v>774.80443407319831</c:v>
                </c:pt>
                <c:pt idx="93">
                  <c:v>775.67025415077501</c:v>
                </c:pt>
                <c:pt idx="94">
                  <c:v>776.48941936185633</c:v>
                </c:pt>
                <c:pt idx="95">
                  <c:v>777.26422787884565</c:v>
                </c:pt>
                <c:pt idx="96">
                  <c:v>777.99687936382577</c:v>
                </c:pt>
                <c:pt idx="97">
                  <c:v>778.68947817663798</c:v>
                </c:pt>
                <c:pt idx="98">
                  <c:v>779.34403655313122</c:v>
                </c:pt>
                <c:pt idx="99">
                  <c:v>779.96247774704898</c:v>
                </c:pt>
                <c:pt idx="100">
                  <c:v>780.54663912973672</c:v>
                </c:pt>
                <c:pt idx="101">
                  <c:v>781.09827524252205</c:v>
                </c:pt>
                <c:pt idx="102">
                  <c:v>781.61906079724395</c:v>
                </c:pt>
                <c:pt idx="103">
                  <c:v>782.11059362098422</c:v>
                </c:pt>
                <c:pt idx="104">
                  <c:v>782.5743975415927</c:v>
                </c:pt>
                <c:pt idx="105">
                  <c:v>783.01192521109897</c:v>
                </c:pt>
                <c:pt idx="106">
                  <c:v>783.42456086455843</c:v>
                </c:pt>
                <c:pt idx="107">
                  <c:v>783.81362301231309</c:v>
                </c:pt>
                <c:pt idx="108">
                  <c:v>784.18036706403564</c:v>
                </c:pt>
                <c:pt idx="109">
                  <c:v>784.52598788328714</c:v>
                </c:pt>
                <c:pt idx="110">
                  <c:v>784.85162227164915</c:v>
                </c:pt>
                <c:pt idx="111">
                  <c:v>785.15835138179591</c:v>
                </c:pt>
                <c:pt idx="112">
                  <c:v>785.44720305914529</c:v>
                </c:pt>
                <c:pt idx="113">
                  <c:v>785.71915411198222</c:v>
                </c:pt>
                <c:pt idx="114">
                  <c:v>785.97513251017278</c:v>
                </c:pt>
                <c:pt idx="115">
                  <c:v>786.21601951279649</c:v>
                </c:pt>
                <c:pt idx="116">
                  <c:v>786.44265172520841</c:v>
                </c:pt>
                <c:pt idx="117">
                  <c:v>786.65582308620844</c:v>
                </c:pt>
                <c:pt idx="118">
                  <c:v>786.85628678614512</c:v>
                </c:pt>
                <c:pt idx="119">
                  <c:v>787.04475711691293</c:v>
                </c:pt>
                <c:pt idx="120">
                  <c:v>787.22191125491565</c:v>
                </c:pt>
                <c:pt idx="121">
                  <c:v>787.38839097817538</c:v>
                </c:pt>
                <c:pt idx="122">
                  <c:v>787.54480431884838</c:v>
                </c:pt>
                <c:pt idx="123">
                  <c:v>787.69172715249147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5669-4BF6-AE50-7D3727ED4F2C}"/>
            </c:ext>
          </c:extLst>
        </c:ser>
        <c:ser>
          <c:idx val="2"/>
          <c:order val="2"/>
          <c:tx>
            <c:v>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'Typ2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Noctua F12'!$K$131:$K$250</c:f>
              <c:numCache>
                <c:formatCode>0</c:formatCode>
                <c:ptCount val="120"/>
                <c:pt idx="0">
                  <c:v>61.447880082248048</c:v>
                </c:pt>
                <c:pt idx="1">
                  <c:v>67.315987118650582</c:v>
                </c:pt>
                <c:pt idx="2">
                  <c:v>76.664000373378144</c:v>
                </c:pt>
                <c:pt idx="3">
                  <c:v>87.919212406712518</c:v>
                </c:pt>
                <c:pt idx="4">
                  <c:v>100.54004674287137</c:v>
                </c:pt>
                <c:pt idx="5">
                  <c:v>114.20717302507046</c:v>
                </c:pt>
                <c:pt idx="6">
                  <c:v>128.69858867191988</c:v>
                </c:pt>
                <c:pt idx="7">
                  <c:v>143.84602976408109</c:v>
                </c:pt>
                <c:pt idx="8">
                  <c:v>159.51509040076235</c:v>
                </c:pt>
                <c:pt idx="9">
                  <c:v>175.59464852358906</c:v>
                </c:pt>
                <c:pt idx="10">
                  <c:v>191.99063292861638</c:v>
                </c:pt>
                <c:pt idx="11">
                  <c:v>208.62206394721807</c:v>
                </c:pt>
                <c:pt idx="12">
                  <c:v>225.41838938455055</c:v>
                </c:pt>
                <c:pt idx="13">
                  <c:v>242.31760728021607</c:v>
                </c:pt>
                <c:pt idx="14">
                  <c:v>259.26489159689152</c:v>
                </c:pt>
                <c:pt idx="15">
                  <c:v>276.21155300664248</c:v>
                </c:pt>
                <c:pt idx="16">
                  <c:v>293.11423083318209</c:v>
                </c:pt>
                <c:pt idx="17">
                  <c:v>309.93424923738485</c:v>
                </c:pt>
                <c:pt idx="18">
                  <c:v>326.63709313989875</c:v>
                </c:pt>
                <c:pt idx="19">
                  <c:v>343.19197343789108</c:v>
                </c:pt>
                <c:pt idx="20">
                  <c:v>359.57146018124729</c:v>
                </c:pt>
                <c:pt idx="21">
                  <c:v>375.75116843580599</c:v>
                </c:pt>
                <c:pt idx="22">
                  <c:v>391.70948569360417</c:v>
                </c:pt>
                <c:pt idx="23">
                  <c:v>407.42733256701877</c:v>
                </c:pt>
                <c:pt idx="24">
                  <c:v>422.88795054429255</c:v>
                </c:pt>
                <c:pt idx="25">
                  <c:v>438.07671205577998</c:v>
                </c:pt>
                <c:pt idx="26">
                  <c:v>452.98094917777877</c:v>
                </c:pt>
                <c:pt idx="27">
                  <c:v>467.58979810046742</c:v>
                </c:pt>
                <c:pt idx="28">
                  <c:v>481.89405708708529</c:v>
                </c:pt>
                <c:pt idx="29">
                  <c:v>495.88605610770713</c:v>
                </c:pt>
                <c:pt idx="30">
                  <c:v>509.55953668094742</c:v>
                </c:pt>
                <c:pt idx="31">
                  <c:v>522.9095407279608</c:v>
                </c:pt>
                <c:pt idx="32">
                  <c:v>535.93230745470396</c:v>
                </c:pt>
                <c:pt idx="33">
                  <c:v>548.62517744502441</c:v>
                </c:pt>
                <c:pt idx="34">
                  <c:v>560.98650327916835</c:v>
                </c:pt>
                <c:pt idx="35">
                  <c:v>573.01556609774912</c:v>
                </c:pt>
                <c:pt idx="36">
                  <c:v>584.71249761587399</c:v>
                </c:pt>
                <c:pt idx="37">
                  <c:v>596.07820716064566</c:v>
                </c:pt>
                <c:pt idx="38">
                  <c:v>607.11431336091027</c:v>
                </c:pt>
                <c:pt idx="39">
                  <c:v>617.82308016370212</c:v>
                </c:pt>
                <c:pt idx="40">
                  <c:v>628.20735688933371</c:v>
                </c:pt>
                <c:pt idx="41">
                  <c:v>638.27052206810265</c:v>
                </c:pt>
                <c:pt idx="42">
                  <c:v>648.01643082745363</c:v>
                </c:pt>
                <c:pt idx="43">
                  <c:v>657.44936562007763</c:v>
                </c:pt>
                <c:pt idx="44">
                  <c:v>666.57399010171321</c:v>
                </c:pt>
                <c:pt idx="45">
                  <c:v>675.39530598292527</c:v>
                </c:pt>
                <c:pt idx="46">
                  <c:v>683.91861269239712</c:v>
                </c:pt>
                <c:pt idx="47">
                  <c:v>692.14946970071969</c:v>
                </c:pt>
                <c:pt idx="48">
                  <c:v>700.09366136357539</c:v>
                </c:pt>
                <c:pt idx="49">
                  <c:v>707.75716415191334</c:v>
                </c:pt>
                <c:pt idx="50">
                  <c:v>715.14611614438456</c:v>
                </c:pt>
                <c:pt idx="51">
                  <c:v>722.26678866413374</c:v>
                </c:pt>
                <c:pt idx="52">
                  <c:v>729.12555994818445</c:v>
                </c:pt>
                <c:pt idx="53">
                  <c:v>735.72889074320312</c:v>
                </c:pt>
                <c:pt idx="54">
                  <c:v>742.08330172650471</c:v>
                </c:pt>
                <c:pt idx="55">
                  <c:v>748.19535265582738</c:v>
                </c:pt>
                <c:pt idx="56">
                  <c:v>754.07162315572941</c:v>
                </c:pt>
                <c:pt idx="57">
                  <c:v>759.71869505251016</c:v>
                </c:pt>
                <c:pt idx="58">
                  <c:v>765.14313617334585</c:v>
                </c:pt>
                <c:pt idx="59">
                  <c:v>770.35148552891746</c:v>
                </c:pt>
                <c:pt idx="60">
                  <c:v>775.35023980222684</c:v>
                </c:pt>
                <c:pt idx="61">
                  <c:v>780.14584106952861</c:v>
                </c:pt>
                <c:pt idx="62">
                  <c:v>784.74466568243656</c:v>
                </c:pt>
                <c:pt idx="63">
                  <c:v>789.15301424323457</c:v>
                </c:pt>
                <c:pt idx="64">
                  <c:v>793.37710260831841</c:v>
                </c:pt>
                <c:pt idx="65">
                  <c:v>797.42305385745158</c:v>
                </c:pt>
                <c:pt idx="66">
                  <c:v>801.29689116922975</c:v>
                </c:pt>
                <c:pt idx="67">
                  <c:v>805.00453154571892</c:v>
                </c:pt>
                <c:pt idx="68">
                  <c:v>808.55178033178083</c:v>
                </c:pt>
                <c:pt idx="69">
                  <c:v>811.94432647701092</c:v>
                </c:pt>
                <c:pt idx="70">
                  <c:v>815.18773849061097</c:v>
                </c:pt>
                <c:pt idx="71">
                  <c:v>818.2874610417897</c:v>
                </c:pt>
                <c:pt idx="72">
                  <c:v>821.24881216053018</c:v>
                </c:pt>
                <c:pt idx="73">
                  <c:v>824.07698099571132</c:v>
                </c:pt>
                <c:pt idx="74">
                  <c:v>826.77702608967127</c:v>
                </c:pt>
                <c:pt idx="75">
                  <c:v>829.35387413032606</c:v>
                </c:pt>
                <c:pt idx="76">
                  <c:v>831.81231914391412</c:v>
                </c:pt>
                <c:pt idx="77">
                  <c:v>834.15702209335188</c:v>
                </c:pt>
                <c:pt idx="78">
                  <c:v>836.39251084900695</c:v>
                </c:pt>
                <c:pt idx="79">
                  <c:v>838.52318050048052</c:v>
                </c:pt>
                <c:pt idx="80">
                  <c:v>840.55329397969683</c:v>
                </c:pt>
                <c:pt idx="81">
                  <c:v>842.48698296725593</c:v>
                </c:pt>
                <c:pt idx="82">
                  <c:v>844.32824905559289</c:v>
                </c:pt>
                <c:pt idx="83">
                  <c:v>846.08096514402143</c:v>
                </c:pt>
                <c:pt idx="84">
                  <c:v>847.74887704220748</c:v>
                </c:pt>
                <c:pt idx="85">
                  <c:v>849.33560526004783</c:v>
                </c:pt>
                <c:pt idx="86">
                  <c:v>850.84464696326563</c:v>
                </c:pt>
                <c:pt idx="87">
                  <c:v>852.27937807536171</c:v>
                </c:pt>
                <c:pt idx="88">
                  <c:v>853.64305550778272</c:v>
                </c:pt>
                <c:pt idx="89">
                  <c:v>854.93881950138314</c:v>
                </c:pt>
                <c:pt idx="90">
                  <c:v>856.16969606338114</c:v>
                </c:pt>
                <c:pt idx="91">
                  <c:v>857.33859948510428</c:v>
                </c:pt>
                <c:pt idx="92">
                  <c:v>858.44833492685962</c:v>
                </c:pt>
                <c:pt idx="93">
                  <c:v>859.50160105724683</c:v>
                </c:pt>
                <c:pt idx="94">
                  <c:v>860.50099273517651</c:v>
                </c:pt>
                <c:pt idx="95">
                  <c:v>861.44900372374866</c:v>
                </c:pt>
                <c:pt idx="96">
                  <c:v>862.34802942599265</c:v>
                </c:pt>
                <c:pt idx="97">
                  <c:v>863.20036963327652</c:v>
                </c:pt>
                <c:pt idx="98">
                  <c:v>864.008231277954</c:v>
                </c:pt>
                <c:pt idx="99">
                  <c:v>864.77373118253604</c:v>
                </c:pt>
                <c:pt idx="100">
                  <c:v>865.49889879835587</c:v>
                </c:pt>
                <c:pt idx="101">
                  <c:v>866.18567892733506</c:v>
                </c:pt>
                <c:pt idx="102">
                  <c:v>866.83593442106962</c:v>
                </c:pt>
                <c:pt idx="103">
                  <c:v>867.45144885201057</c:v>
                </c:pt>
                <c:pt idx="104">
                  <c:v>868.03392915206496</c:v>
                </c:pt>
                <c:pt idx="105">
                  <c:v>868.58500821442703</c:v>
                </c:pt>
                <c:pt idx="106">
                  <c:v>869.10624745493385</c:v>
                </c:pt>
                <c:pt idx="107">
                  <c:v>869.59913932966708</c:v>
                </c:pt>
                <c:pt idx="108">
                  <c:v>870.06510980594169</c:v>
                </c:pt>
                <c:pt idx="109">
                  <c:v>870.50552078420014</c:v>
                </c:pt>
                <c:pt idx="110">
                  <c:v>870.92167246868701</c:v>
                </c:pt>
                <c:pt idx="111">
                  <c:v>871.31480568511267</c:v>
                </c:pt>
                <c:pt idx="112">
                  <c:v>871.68610414381806</c:v>
                </c:pt>
                <c:pt idx="113">
                  <c:v>872.03669664723964</c:v>
                </c:pt>
                <c:pt idx="114">
                  <c:v>872.36765924073416</c:v>
                </c:pt>
                <c:pt idx="115">
                  <c:v>872.68001730606591</c:v>
                </c:pt>
                <c:pt idx="116">
                  <c:v>872.97474759707995</c:v>
                </c:pt>
                <c:pt idx="117">
                  <c:v>873.2527802172923</c:v>
                </c:pt>
                <c:pt idx="118">
                  <c:v>873.51500053930863</c:v>
                </c:pt>
                <c:pt idx="119">
                  <c:v>873.76225106616107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5669-4BF6-AE50-7D3727ED4F2C}"/>
            </c:ext>
          </c:extLst>
        </c:ser>
        <c:ser>
          <c:idx val="3"/>
          <c:order val="3"/>
          <c:tx>
            <c:v>50,8 L/h push/pull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'Typ2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'Typ2 2x F12'!$E$126:$E$251</c:f>
              <c:numCache>
                <c:formatCode>0</c:formatCode>
                <c:ptCount val="126"/>
                <c:pt idx="0">
                  <c:v>48.123247379947998</c:v>
                </c:pt>
                <c:pt idx="1">
                  <c:v>48.817629621288347</c:v>
                </c:pt>
                <c:pt idx="2">
                  <c:v>49.738773803431627</c:v>
                </c:pt>
                <c:pt idx="3">
                  <c:v>50.769657307388911</c:v>
                </c:pt>
                <c:pt idx="4">
                  <c:v>51.878195494482043</c:v>
                </c:pt>
                <c:pt idx="5">
                  <c:v>53.04765916817928</c:v>
                </c:pt>
                <c:pt idx="6">
                  <c:v>66.712745821858789</c:v>
                </c:pt>
                <c:pt idx="7">
                  <c:v>82.331699799528678</c:v>
                </c:pt>
                <c:pt idx="8">
                  <c:v>98.959575137517731</c:v>
                </c:pt>
                <c:pt idx="9">
                  <c:v>116.16150792097903</c:v>
                </c:pt>
                <c:pt idx="10">
                  <c:v>133.67412197843032</c:v>
                </c:pt>
                <c:pt idx="11">
                  <c:v>151.31779067166951</c:v>
                </c:pt>
                <c:pt idx="12">
                  <c:v>168.96176861897493</c:v>
                </c:pt>
                <c:pt idx="13">
                  <c:v>186.50709478596872</c:v>
                </c:pt>
                <c:pt idx="14">
                  <c:v>203.87702941089566</c:v>
                </c:pt>
                <c:pt idx="15">
                  <c:v>221.01118958802135</c:v>
                </c:pt>
                <c:pt idx="16">
                  <c:v>237.86169819379387</c:v>
                </c:pt>
                <c:pt idx="17">
                  <c:v>254.39051704334582</c:v>
                </c:pt>
                <c:pt idx="18">
                  <c:v>270.56752021184718</c:v>
                </c:pt>
                <c:pt idx="19">
                  <c:v>286.36905328367237</c:v>
                </c:pt>
                <c:pt idx="20">
                  <c:v>301.77682490181041</c:v>
                </c:pt>
                <c:pt idx="21">
                  <c:v>316.77703353665152</c:v>
                </c:pt>
                <c:pt idx="22">
                  <c:v>331.35966576088629</c:v>
                </c:pt>
                <c:pt idx="23">
                  <c:v>345.51792283406814</c:v>
                </c:pt>
                <c:pt idx="24">
                  <c:v>359.24774546871822</c:v>
                </c:pt>
                <c:pt idx="25">
                  <c:v>372.54741523290653</c:v>
                </c:pt>
                <c:pt idx="26">
                  <c:v>385.41721683527862</c:v>
                </c:pt>
                <c:pt idx="27">
                  <c:v>397.85914954019785</c:v>
                </c:pt>
                <c:pt idx="28">
                  <c:v>409.87667878562797</c:v>
                </c:pt>
                <c:pt idx="29">
                  <c:v>421.47452110948279</c:v>
                </c:pt>
                <c:pt idx="30">
                  <c:v>432.65845697919718</c:v>
                </c:pt>
                <c:pt idx="31">
                  <c:v>443.43516722750633</c:v>
                </c:pt>
                <c:pt idx="32">
                  <c:v>453.81208963446068</c:v>
                </c:pt>
                <c:pt idx="33">
                  <c:v>463.79729283663755</c:v>
                </c:pt>
                <c:pt idx="34">
                  <c:v>473.39936524155257</c:v>
                </c:pt>
                <c:pt idx="35">
                  <c:v>482.62731701534722</c:v>
                </c:pt>
                <c:pt idx="36">
                  <c:v>491.490493521384</c:v>
                </c:pt>
                <c:pt idx="37">
                  <c:v>499.99849883561706</c:v>
                </c:pt>
                <c:pt idx="38">
                  <c:v>508.16112816569364</c:v>
                </c:pt>
                <c:pt idx="39">
                  <c:v>515.98830816510292</c:v>
                </c:pt>
                <c:pt idx="40">
                  <c:v>523.4900442693056</c:v>
                </c:pt>
                <c:pt idx="41">
                  <c:v>530.67637429354613</c:v>
                </c:pt>
                <c:pt idx="42">
                  <c:v>537.55732762662774</c:v>
                </c:pt>
                <c:pt idx="43">
                  <c:v>544.14288943480619</c:v>
                </c:pt>
                <c:pt idx="44">
                  <c:v>550.44296935792443</c:v>
                </c:pt>
                <c:pt idx="45">
                  <c:v>556.46737423812579</c:v>
                </c:pt>
                <c:pt idx="46">
                  <c:v>562.22578447165654</c:v>
                </c:pt>
                <c:pt idx="47">
                  <c:v>567.72773361776092</c:v>
                </c:pt>
                <c:pt idx="48">
                  <c:v>572.98259093661682</c:v>
                </c:pt>
                <c:pt idx="49">
                  <c:v>577.99954656147384</c:v>
                </c:pt>
                <c:pt idx="50">
                  <c:v>582.78759903944876</c:v>
                </c:pt>
                <c:pt idx="51">
                  <c:v>587.35554500129979</c:v>
                </c:pt>
                <c:pt idx="52">
                  <c:v>591.71197074350857</c:v>
                </c:pt>
                <c:pt idx="53">
                  <c:v>595.86524552649018</c:v>
                </c:pt>
                <c:pt idx="54">
                  <c:v>599.82351641109631</c:v>
                </c:pt>
                <c:pt idx="55">
                  <c:v>603.5947044720308</c:v>
                </c:pt>
                <c:pt idx="56">
                  <c:v>607.18650224161911</c:v>
                </c:pt>
                <c:pt idx="57">
                  <c:v>610.60637225073594</c:v>
                </c:pt>
                <c:pt idx="58">
                  <c:v>613.86154654580207</c:v>
                </c:pt>
                <c:pt idx="59">
                  <c:v>616.95902707171206</c:v>
                </c:pt>
                <c:pt idx="60">
                  <c:v>619.90558682052585</c:v>
                </c:pt>
                <c:pt idx="61">
                  <c:v>622.707771654814</c:v>
                </c:pt>
                <c:pt idx="62">
                  <c:v>625.37190272279656</c:v>
                </c:pt>
                <c:pt idx="63">
                  <c:v>627.90407938996157</c:v>
                </c:pt>
                <c:pt idx="64">
                  <c:v>630.31018261871043</c:v>
                </c:pt>
                <c:pt idx="65">
                  <c:v>632.59587873388978</c:v>
                </c:pt>
                <c:pt idx="66">
                  <c:v>634.76662351779908</c:v>
                </c:pt>
                <c:pt idx="67">
                  <c:v>636.82766658355774</c:v>
                </c:pt>
                <c:pt idx="68">
                  <c:v>638.78405598052689</c:v>
                </c:pt>
                <c:pt idx="69">
                  <c:v>640.6406429899049</c:v>
                </c:pt>
                <c:pt idx="70">
                  <c:v>642.40208707268698</c:v>
                </c:pt>
                <c:pt idx="71">
                  <c:v>644.07286093587265</c:v>
                </c:pt>
                <c:pt idx="72">
                  <c:v>645.65725568624077</c:v>
                </c:pt>
                <c:pt idx="73">
                  <c:v>647.15938604411372</c:v>
                </c:pt>
                <c:pt idx="74">
                  <c:v>648.58319559241556</c:v>
                </c:pt>
                <c:pt idx="75">
                  <c:v>649.93246203894341</c:v>
                </c:pt>
                <c:pt idx="76">
                  <c:v>651.21080247218333</c:v>
                </c:pt>
                <c:pt idx="77">
                  <c:v>652.42167859320182</c:v>
                </c:pt>
                <c:pt idx="78">
                  <c:v>653.56840190815888</c:v>
                </c:pt>
                <c:pt idx="79">
                  <c:v>654.65413886783813</c:v>
                </c:pt>
                <c:pt idx="80">
                  <c:v>655.68191594226619</c:v>
                </c:pt>
                <c:pt idx="81">
                  <c:v>656.65462462003882</c:v>
                </c:pt>
                <c:pt idx="82">
                  <c:v>657.57502632337014</c:v>
                </c:pt>
                <c:pt idx="83">
                  <c:v>658.44575723116543</c:v>
                </c:pt>
                <c:pt idx="84">
                  <c:v>659.26933300357484</c:v>
                </c:pt>
                <c:pt idx="85">
                  <c:v>660.04815340254936</c:v>
                </c:pt>
                <c:pt idx="86">
                  <c:v>660.78450680387846</c:v>
                </c:pt>
                <c:pt idx="87">
                  <c:v>661.48057459705649</c:v>
                </c:pt>
                <c:pt idx="88">
                  <c:v>662.13843547011618</c:v>
                </c:pt>
                <c:pt idx="89">
                  <c:v>662.76006957727418</c:v>
                </c:pt>
                <c:pt idx="90">
                  <c:v>663.34736258787541</c:v>
                </c:pt>
                <c:pt idx="91">
                  <c:v>663.90210961569483</c:v>
                </c:pt>
                <c:pt idx="92">
                  <c:v>664.42601902817717</c:v>
                </c:pt>
                <c:pt idx="93">
                  <c:v>664.92071613564485</c:v>
                </c:pt>
                <c:pt idx="94">
                  <c:v>665.38774676092441</c:v>
                </c:pt>
                <c:pt idx="95">
                  <c:v>665.82858069019824</c:v>
                </c:pt>
                <c:pt idx="96">
                  <c:v>666.24461500621135</c:v>
                </c:pt>
                <c:pt idx="97">
                  <c:v>666.63717730524638</c:v>
                </c:pt>
                <c:pt idx="98">
                  <c:v>667.00752879952347</c:v>
                </c:pt>
                <c:pt idx="99">
                  <c:v>667.35686730689724</c:v>
                </c:pt>
                <c:pt idx="100">
                  <c:v>667.68633012990631</c:v>
                </c:pt>
                <c:pt idx="101">
                  <c:v>667.99699682638834</c:v>
                </c:pt>
                <c:pt idx="102">
                  <c:v>668.28989187400282</c:v>
                </c:pt>
                <c:pt idx="103">
                  <c:v>668.5659872311187</c:v>
                </c:pt>
                <c:pt idx="104">
                  <c:v>668.82620479660636</c:v>
                </c:pt>
                <c:pt idx="105">
                  <c:v>669.07141877114998</c:v>
                </c:pt>
                <c:pt idx="106">
                  <c:v>669.3024579227465</c:v>
                </c:pt>
                <c:pt idx="107">
                  <c:v>669.52010775909798</c:v>
                </c:pt>
                <c:pt idx="108">
                  <c:v>669.72511260962801</c:v>
                </c:pt>
                <c:pt idx="109">
                  <c:v>669.91817761986817</c:v>
                </c:pt>
                <c:pt idx="110">
                  <c:v>670.09997066096014</c:v>
                </c:pt>
                <c:pt idx="111">
                  <c:v>670.27112415701254</c:v>
                </c:pt>
                <c:pt idx="112">
                  <c:v>670.43223683303586</c:v>
                </c:pt>
                <c:pt idx="113">
                  <c:v>670.58387538615466</c:v>
                </c:pt>
                <c:pt idx="114">
                  <c:v>670.72657608276506</c:v>
                </c:pt>
                <c:pt idx="115">
                  <c:v>670.8608462842692</c:v>
                </c:pt>
                <c:pt idx="116">
                  <c:v>670.98716590397794</c:v>
                </c:pt>
                <c:pt idx="117">
                  <c:v>671.1059887977259</c:v>
                </c:pt>
                <c:pt idx="118">
                  <c:v>671.21774409069235</c:v>
                </c:pt>
                <c:pt idx="119">
                  <c:v>671.32283744287156</c:v>
                </c:pt>
                <c:pt idx="120">
                  <c:v>671.42165225557608</c:v>
                </c:pt>
                <c:pt idx="121">
                  <c:v>671.51455082130303</c:v>
                </c:pt>
                <c:pt idx="122">
                  <c:v>671.60187541923074</c:v>
                </c:pt>
                <c:pt idx="123">
                  <c:v>671.68394935855383</c:v>
                </c:pt>
                <c:pt idx="124">
                  <c:v>671.76107797180191</c:v>
                </c:pt>
                <c:pt idx="125">
                  <c:v>671.83354956022561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5669-4BF6-AE50-7D3727ED4F2C}"/>
            </c:ext>
          </c:extLst>
        </c:ser>
        <c:ser>
          <c:idx val="4"/>
          <c:order val="4"/>
          <c:tx>
            <c:v>72,5 L/h push/pull</c:v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'Typ2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'Typ2 2x F12'!$H$128:$H$251</c:f>
              <c:numCache>
                <c:formatCode>0</c:formatCode>
                <c:ptCount val="124"/>
                <c:pt idx="0">
                  <c:v>55.053031185774898</c:v>
                </c:pt>
                <c:pt idx="1">
                  <c:v>55.659891503214453</c:v>
                </c:pt>
                <c:pt idx="2">
                  <c:v>56.489918569329234</c:v>
                </c:pt>
                <c:pt idx="3">
                  <c:v>57.431300183881149</c:v>
                </c:pt>
                <c:pt idx="4">
                  <c:v>69.677128980539806</c:v>
                </c:pt>
                <c:pt idx="5">
                  <c:v>84.495121623516411</c:v>
                </c:pt>
                <c:pt idx="6">
                  <c:v>100.67188694851359</c:v>
                </c:pt>
                <c:pt idx="7">
                  <c:v>117.70092271444264</c:v>
                </c:pt>
                <c:pt idx="8">
                  <c:v>135.28265385785403</c:v>
                </c:pt>
                <c:pt idx="9">
                  <c:v>153.21348199957174</c:v>
                </c:pt>
                <c:pt idx="10">
                  <c:v>171.3441800564118</c:v>
                </c:pt>
                <c:pt idx="11">
                  <c:v>189.56019535207929</c:v>
                </c:pt>
                <c:pt idx="12">
                  <c:v>207.77090779673665</c:v>
                </c:pt>
                <c:pt idx="13">
                  <c:v>225.90317397606111</c:v>
                </c:pt>
                <c:pt idx="14">
                  <c:v>243.89715877261324</c:v>
                </c:pt>
                <c:pt idx="15">
                  <c:v>261.70349063604363</c:v>
                </c:pt>
                <c:pt idx="16">
                  <c:v>279.2812323364717</c:v>
                </c:pt>
                <c:pt idx="17">
                  <c:v>296.59638009039759</c:v>
                </c:pt>
                <c:pt idx="18">
                  <c:v>313.6207195630127</c:v>
                </c:pt>
                <c:pt idx="19">
                  <c:v>330.33093150489231</c:v>
                </c:pt>
                <c:pt idx="20">
                  <c:v>346.70787732755241</c:v>
                </c:pt>
                <c:pt idx="21">
                  <c:v>362.73601780781604</c:v>
                </c:pt>
                <c:pt idx="22">
                  <c:v>378.40293257204161</c:v>
                </c:pt>
                <c:pt idx="23">
                  <c:v>393.69891743848251</c:v>
                </c:pt>
                <c:pt idx="24">
                  <c:v>408.61664301158487</c:v>
                </c:pt>
                <c:pt idx="25">
                  <c:v>423.15086225611191</c:v>
                </c:pt>
                <c:pt idx="26">
                  <c:v>437.2981578177808</c:v>
                </c:pt>
                <c:pt idx="27">
                  <c:v>451.05672202914172</c:v>
                </c:pt>
                <c:pt idx="28">
                  <c:v>464.42616411919153</c:v>
                </c:pt>
                <c:pt idx="29">
                  <c:v>477.40734031256397</c:v>
                </c:pt>
                <c:pt idx="30">
                  <c:v>490.002203379337</c:v>
                </c:pt>
                <c:pt idx="31">
                  <c:v>502.21366886145313</c:v>
                </c:pt>
                <c:pt idx="32">
                  <c:v>514.04549571331029</c:v>
                </c:pt>
                <c:pt idx="33">
                  <c:v>525.50217949212538</c:v>
                </c:pt>
                <c:pt idx="34">
                  <c:v>536.58885654679091</c:v>
                </c:pt>
                <c:pt idx="35">
                  <c:v>547.31121790274779</c:v>
                </c:pt>
                <c:pt idx="36">
                  <c:v>557.67543173996705</c:v>
                </c:pt>
                <c:pt idx="37">
                  <c:v>567.68807352272233</c:v>
                </c:pt>
                <c:pt idx="38">
                  <c:v>577.35606297173183</c:v>
                </c:pt>
                <c:pt idx="39">
                  <c:v>586.68660717785519</c:v>
                </c:pt>
                <c:pt idx="40">
                  <c:v>595.68714924663186</c:v>
                </c:pt>
                <c:pt idx="41">
                  <c:v>604.36532193825371</c:v>
                </c:pt>
                <c:pt idx="42">
                  <c:v>612.72890583098012</c:v>
                </c:pt>
                <c:pt idx="43">
                  <c:v>620.7857915897639</c:v>
                </c:pt>
                <c:pt idx="44">
                  <c:v>628.54394596772204</c:v>
                </c:pt>
                <c:pt idx="45">
                  <c:v>620.7857915897639</c:v>
                </c:pt>
                <c:pt idx="46">
                  <c:v>643.19612754344701</c:v>
                </c:pt>
                <c:pt idx="47">
                  <c:v>650.10620853570651</c:v>
                </c:pt>
                <c:pt idx="48">
                  <c:v>656.74961899191862</c:v>
                </c:pt>
                <c:pt idx="49">
                  <c:v>663.13430525650665</c:v>
                </c:pt>
                <c:pt idx="50">
                  <c:v>669.26814766628718</c:v>
                </c:pt>
                <c:pt idx="51">
                  <c:v>675.1589449895522</c:v>
                </c:pt>
                <c:pt idx="52">
                  <c:v>680.81440068142297</c:v>
                </c:pt>
                <c:pt idx="53">
                  <c:v>686.24211080245175</c:v>
                </c:pt>
                <c:pt idx="54">
                  <c:v>691.44955346017957</c:v>
                </c:pt>
                <c:pt idx="55">
                  <c:v>696.44407964481093</c:v>
                </c:pt>
                <c:pt idx="56">
                  <c:v>701.23290534054695</c:v>
                </c:pt>
                <c:pt idx="57">
                  <c:v>705.82310480351407</c:v>
                </c:pt>
                <c:pt idx="58">
                  <c:v>710.22160490580427</c:v>
                </c:pt>
                <c:pt idx="59">
                  <c:v>714.43518045293683</c:v>
                </c:pt>
                <c:pt idx="60">
                  <c:v>718.47045038921385</c:v>
                </c:pt>
                <c:pt idx="61">
                  <c:v>722.33387481197622</c:v>
                </c:pt>
                <c:pt idx="62">
                  <c:v>726.03175272180169</c:v>
                </c:pt>
                <c:pt idx="63">
                  <c:v>729.5702204412097</c:v>
                </c:pt>
                <c:pt idx="64">
                  <c:v>732.95525063955597</c:v>
                </c:pt>
                <c:pt idx="65">
                  <c:v>736.19265190650674</c:v>
                </c:pt>
                <c:pt idx="66">
                  <c:v>739.28806882084439</c:v>
                </c:pt>
                <c:pt idx="67">
                  <c:v>742.24698246538969</c:v>
                </c:pt>
                <c:pt idx="68">
                  <c:v>745.0747113425673</c:v>
                </c:pt>
                <c:pt idx="69">
                  <c:v>747.77641264860438</c:v>
                </c:pt>
                <c:pt idx="70">
                  <c:v>750.35708386757369</c:v>
                </c:pt>
                <c:pt idx="71">
                  <c:v>752.82156464948025</c:v>
                </c:pt>
                <c:pt idx="72">
                  <c:v>755.17453893937386</c:v>
                </c:pt>
                <c:pt idx="73">
                  <c:v>757.42053732704335</c:v>
                </c:pt>
                <c:pt idx="74">
                  <c:v>759.5639395892606</c:v>
                </c:pt>
                <c:pt idx="75">
                  <c:v>761.60897739877475</c:v>
                </c:pt>
                <c:pt idx="76">
                  <c:v>763.55973717633378</c:v>
                </c:pt>
                <c:pt idx="77">
                  <c:v>765.42016306395033</c:v>
                </c:pt>
                <c:pt idx="78">
                  <c:v>767.19405999943365</c:v>
                </c:pt>
                <c:pt idx="79">
                  <c:v>768.88509687387227</c:v>
                </c:pt>
                <c:pt idx="80">
                  <c:v>770.49680975533363</c:v>
                </c:pt>
                <c:pt idx="81">
                  <c:v>772.03260516347666</c:v>
                </c:pt>
                <c:pt idx="82">
                  <c:v>773.49576338114002</c:v>
                </c:pt>
                <c:pt idx="83">
                  <c:v>774.8894417902128</c:v>
                </c:pt>
                <c:pt idx="84">
                  <c:v>776.2166782202703</c:v>
                </c:pt>
                <c:pt idx="85">
                  <c:v>777.4803942995311</c:v>
                </c:pt>
                <c:pt idx="86">
                  <c:v>778.68339879870973</c:v>
                </c:pt>
                <c:pt idx="87">
                  <c:v>779.82839095926374</c:v>
                </c:pt>
                <c:pt idx="88">
                  <c:v>780.91796379840628</c:v>
                </c:pt>
                <c:pt idx="89">
                  <c:v>781.95460738405518</c:v>
                </c:pt>
                <c:pt idx="90">
                  <c:v>782.94071207363481</c:v>
                </c:pt>
                <c:pt idx="91">
                  <c:v>783.87857171133589</c:v>
                </c:pt>
                <c:pt idx="92">
                  <c:v>784.77038677907092</c:v>
                </c:pt>
                <c:pt idx="93">
                  <c:v>785.61826749695661</c:v>
                </c:pt>
                <c:pt idx="94">
                  <c:v>786.42423686969084</c:v>
                </c:pt>
                <c:pt idx="95">
                  <c:v>787.1902336756981</c:v>
                </c:pt>
                <c:pt idx="96">
                  <c:v>787.91811539636842</c:v>
                </c:pt>
                <c:pt idx="97">
                  <c:v>788.6096610831496</c:v>
                </c:pt>
                <c:pt idx="98">
                  <c:v>789.26657416062972</c:v>
                </c:pt>
                <c:pt idx="99">
                  <c:v>789.8904851641106</c:v>
                </c:pt>
                <c:pt idx="100">
                  <c:v>790.48295441049413</c:v>
                </c:pt>
                <c:pt idx="101">
                  <c:v>791.04547460160438</c:v>
                </c:pt>
                <c:pt idx="102">
                  <c:v>791.57947335933602</c:v>
                </c:pt>
                <c:pt idx="103">
                  <c:v>792.08631569227077</c:v>
                </c:pt>
                <c:pt idx="104">
                  <c:v>792.56730639362354</c:v>
                </c:pt>
                <c:pt idx="105">
                  <c:v>793.02369237058417</c:v>
                </c:pt>
                <c:pt idx="106">
                  <c:v>793.45666490530675</c:v>
                </c:pt>
                <c:pt idx="107">
                  <c:v>793.86736184795586</c:v>
                </c:pt>
                <c:pt idx="108">
                  <c:v>794.25686974237647</c:v>
                </c:pt>
                <c:pt idx="109">
                  <c:v>794.626225885076</c:v>
                </c:pt>
                <c:pt idx="110">
                  <c:v>794.97642031833345</c:v>
                </c:pt>
                <c:pt idx="111">
                  <c:v>795.30839775834716</c:v>
                </c:pt>
                <c:pt idx="112">
                  <c:v>795.62305945942717</c:v>
                </c:pt>
                <c:pt idx="113">
                  <c:v>795.92126501531777</c:v>
                </c:pt>
                <c:pt idx="114">
                  <c:v>796.2038340988048</c:v>
                </c:pt>
                <c:pt idx="115">
                  <c:v>796.47154814081762</c:v>
                </c:pt>
                <c:pt idx="116">
                  <c:v>796.72515195029132</c:v>
                </c:pt>
                <c:pt idx="117">
                  <c:v>796.96535527609319</c:v>
                </c:pt>
                <c:pt idx="118">
                  <c:v>797.19283431234874</c:v>
                </c:pt>
                <c:pt idx="119">
                  <c:v>797.40823314853753</c:v>
                </c:pt>
                <c:pt idx="120">
                  <c:v>797.61216516573893</c:v>
                </c:pt>
                <c:pt idx="121">
                  <c:v>797.80521438043263</c:v>
                </c:pt>
                <c:pt idx="122">
                  <c:v>797.98793673726129</c:v>
                </c:pt>
                <c:pt idx="123">
                  <c:v>798.16086135216995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5669-4BF6-AE50-7D3727ED4F2C}"/>
            </c:ext>
          </c:extLst>
        </c:ser>
        <c:ser>
          <c:idx val="5"/>
          <c:order val="5"/>
          <c:tx>
            <c:v>94,4 L/h push/pull</c:v>
          </c:tx>
          <c:spPr>
            <a:ln w="19050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'Typ2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'Typ2 2x F12'!$K$131:$K$251</c:f>
              <c:numCache>
                <c:formatCode>0</c:formatCode>
                <c:ptCount val="121"/>
                <c:pt idx="0">
                  <c:v>59.716041317020085</c:v>
                </c:pt>
                <c:pt idx="1">
                  <c:v>69.799623989540123</c:v>
                </c:pt>
                <c:pt idx="2">
                  <c:v>83.659757331888159</c:v>
                </c:pt>
                <c:pt idx="3">
                  <c:v>99.239407470355445</c:v>
                </c:pt>
                <c:pt idx="4">
                  <c:v>115.91204680092881</c:v>
                </c:pt>
                <c:pt idx="5">
                  <c:v>133.32934257007139</c:v>
                </c:pt>
                <c:pt idx="6">
                  <c:v>151.26068315550447</c:v>
                </c:pt>
                <c:pt idx="7">
                  <c:v>169.53894564334973</c:v>
                </c:pt>
                <c:pt idx="8">
                  <c:v>188.03623163376176</c:v>
                </c:pt>
                <c:pt idx="9">
                  <c:v>206.65112199146483</c:v>
                </c:pt>
                <c:pt idx="10">
                  <c:v>225.30122647773203</c:v>
                </c:pt>
                <c:pt idx="11">
                  <c:v>243.9184778079034</c:v>
                </c:pt>
                <c:pt idx="12">
                  <c:v>262.44597799227006</c:v>
                </c:pt>
                <c:pt idx="13">
                  <c:v>280.83578339762096</c:v>
                </c:pt>
                <c:pt idx="14">
                  <c:v>299.04728848161119</c:v>
                </c:pt>
                <c:pt idx="15">
                  <c:v>317.04600829700848</c:v>
                </c:pt>
                <c:pt idx="16">
                  <c:v>334.80263644789579</c:v>
                </c:pt>
                <c:pt idx="17">
                  <c:v>352.29229930163467</c:v>
                </c:pt>
                <c:pt idx="18">
                  <c:v>369.49395382818659</c:v>
                </c:pt>
                <c:pt idx="19">
                  <c:v>386.38989304878459</c:v>
                </c:pt>
                <c:pt idx="20">
                  <c:v>402.96533380254567</c:v>
                </c:pt>
                <c:pt idx="21">
                  <c:v>419.20806866486998</c:v>
                </c:pt>
                <c:pt idx="22">
                  <c:v>435.10816870339346</c:v>
                </c:pt>
                <c:pt idx="23">
                  <c:v>450.65772713476434</c:v>
                </c:pt>
                <c:pt idx="24">
                  <c:v>465.85063634342583</c:v>
                </c:pt>
                <c:pt idx="25">
                  <c:v>480.68239245644287</c:v>
                </c:pt>
                <c:pt idx="26">
                  <c:v>495.14992294100671</c:v>
                </c:pt>
                <c:pt idx="27">
                  <c:v>509.25143363956073</c:v>
                </c:pt>
                <c:pt idx="28">
                  <c:v>522.98627237375558</c:v>
                </c:pt>
                <c:pt idx="29">
                  <c:v>536.3548067961392</c:v>
                </c:pt>
                <c:pt idx="30">
                  <c:v>549.35831459213318</c:v>
                </c:pt>
                <c:pt idx="31">
                  <c:v>561.99888446604416</c:v>
                </c:pt>
                <c:pt idx="32">
                  <c:v>574.27932660639658</c:v>
                </c:pt>
                <c:pt idx="33">
                  <c:v>586.20309153430026</c:v>
                </c:pt>
                <c:pt idx="34">
                  <c:v>597.77419640620519</c:v>
                </c:pt>
                <c:pt idx="35">
                  <c:v>608.99715797832266</c:v>
                </c:pt>
                <c:pt idx="36">
                  <c:v>619.8769315510724</c:v>
                </c:pt>
                <c:pt idx="37">
                  <c:v>630.41885530345826</c:v>
                </c:pt>
                <c:pt idx="38">
                  <c:v>640.62859950316215</c:v>
                </c:pt>
                <c:pt idx="39">
                  <c:v>650.51212014158432</c:v>
                </c:pt>
                <c:pt idx="40">
                  <c:v>660.07561659641749</c:v>
                </c:pt>
                <c:pt idx="41">
                  <c:v>669.3254929694865</c:v>
                </c:pt>
                <c:pt idx="42">
                  <c:v>678.26832278606446</c:v>
                </c:pt>
                <c:pt idx="43">
                  <c:v>686.91081677485749</c:v>
                </c:pt>
                <c:pt idx="44">
                  <c:v>695.25979347626037</c:v>
                </c:pt>
                <c:pt idx="45">
                  <c:v>703.32215245113287</c:v>
                </c:pt>
                <c:pt idx="46">
                  <c:v>711.10484988381995</c:v>
                </c:pt>
                <c:pt idx="47">
                  <c:v>718.61487639196196</c:v>
                </c:pt>
                <c:pt idx="48">
                  <c:v>725.85923687220668</c:v>
                </c:pt>
                <c:pt idx="49">
                  <c:v>732.84493222559763</c:v>
                </c:pt>
                <c:pt idx="50">
                  <c:v>739.57894281945289</c:v>
                </c:pt>
                <c:pt idx="51">
                  <c:v>746.06821355417992</c:v>
                </c:pt>
                <c:pt idx="52">
                  <c:v>752.31964041391598</c:v>
                </c:pt>
                <c:pt idx="53">
                  <c:v>758.34005838926475</c:v>
                </c:pt>
                <c:pt idx="54">
                  <c:v>764.13623066890329</c:v>
                </c:pt>
                <c:pt idx="55">
                  <c:v>769.71483900451562</c:v>
                </c:pt>
                <c:pt idx="56">
                  <c:v>775.08247516052131</c:v>
                </c:pt>
                <c:pt idx="57">
                  <c:v>780.24563336646065</c:v>
                </c:pt>
                <c:pt idx="58">
                  <c:v>785.21070369573761</c:v>
                </c:pt>
                <c:pt idx="59">
                  <c:v>789.98396629980334</c:v>
                </c:pt>
                <c:pt idx="60">
                  <c:v>794.57158643179855</c:v>
                </c:pt>
                <c:pt idx="61">
                  <c:v>798.9796101982239</c:v>
                </c:pt>
                <c:pt idx="62">
                  <c:v>803.2139609814335</c:v>
                </c:pt>
                <c:pt idx="63">
                  <c:v>807.28043647962977</c:v>
                </c:pt>
                <c:pt idx="64">
                  <c:v>811.18470631466823</c:v>
                </c:pt>
                <c:pt idx="65">
                  <c:v>814.93231016133018</c:v>
                </c:pt>
                <c:pt idx="66">
                  <c:v>818.52865635486739</c:v>
                </c:pt>
                <c:pt idx="67">
                  <c:v>821.97902093651055</c:v>
                </c:pt>
                <c:pt idx="68">
                  <c:v>825.28854709938184</c:v>
                </c:pt>
                <c:pt idx="69">
                  <c:v>828.46224499975972</c:v>
                </c:pt>
                <c:pt idx="70">
                  <c:v>831.50499190105052</c:v>
                </c:pt>
                <c:pt idx="71">
                  <c:v>834.42153262000522</c:v>
                </c:pt>
                <c:pt idx="72">
                  <c:v>837.21648024682906</c:v>
                </c:pt>
                <c:pt idx="73">
                  <c:v>839.89431711275324</c:v>
                </c:pt>
                <c:pt idx="74">
                  <c:v>842.45939598048244</c:v>
                </c:pt>
                <c:pt idx="75">
                  <c:v>844.91594143462146</c:v>
                </c:pt>
                <c:pt idx="76">
                  <c:v>847.2680514508063</c:v>
                </c:pt>
                <c:pt idx="77">
                  <c:v>849.5196991237525</c:v>
                </c:pt>
                <c:pt idx="78">
                  <c:v>851.67473453586194</c:v>
                </c:pt>
                <c:pt idx="79">
                  <c:v>853.73688674933419</c:v>
                </c:pt>
                <c:pt idx="80">
                  <c:v>855.70976590599003</c:v>
                </c:pt>
                <c:pt idx="81">
                  <c:v>857.5968654201663</c:v>
                </c:pt>
                <c:pt idx="82">
                  <c:v>859.40156425114537</c:v>
                </c:pt>
                <c:pt idx="83">
                  <c:v>861.1271292426004</c:v>
                </c:pt>
                <c:pt idx="84">
                  <c:v>862.77671751750927</c:v>
                </c:pt>
                <c:pt idx="85">
                  <c:v>864.35337891788561</c:v>
                </c:pt>
                <c:pt idx="86">
                  <c:v>865.86005847952742</c:v>
                </c:pt>
                <c:pt idx="87">
                  <c:v>867.29959893277316</c:v>
                </c:pt>
                <c:pt idx="88">
                  <c:v>868.67474322100111</c:v>
                </c:pt>
                <c:pt idx="89">
                  <c:v>869.98813702930408</c:v>
                </c:pt>
                <c:pt idx="90">
                  <c:v>871.24233131642279</c:v>
                </c:pt>
                <c:pt idx="91">
                  <c:v>872.43978484362924</c:v>
                </c:pt>
                <c:pt idx="92">
                  <c:v>873.58286669482436</c:v>
                </c:pt>
                <c:pt idx="93">
                  <c:v>874.67385878264724</c:v>
                </c:pt>
                <c:pt idx="94">
                  <c:v>875.71495833588631</c:v>
                </c:pt>
                <c:pt idx="95">
                  <c:v>876.70828036395426</c:v>
                </c:pt>
                <c:pt idx="96">
                  <c:v>877.65586009461504</c:v>
                </c:pt>
                <c:pt idx="97">
                  <c:v>878.55965538155806</c:v>
                </c:pt>
                <c:pt idx="98">
                  <c:v>879.42154907879228</c:v>
                </c:pt>
                <c:pt idx="99">
                  <c:v>880.24335137917706</c:v>
                </c:pt>
                <c:pt idx="100">
                  <c:v>881.02680211473717</c:v>
                </c:pt>
                <c:pt idx="101">
                  <c:v>881.7735730167044</c:v>
                </c:pt>
                <c:pt idx="102">
                  <c:v>882.485269933518</c:v>
                </c:pt>
                <c:pt idx="103">
                  <c:v>883.16343500526068</c:v>
                </c:pt>
                <c:pt idx="104">
                  <c:v>883.80954879326168</c:v>
                </c:pt>
                <c:pt idx="105">
                  <c:v>884.42503236380651</c:v>
                </c:pt>
                <c:pt idx="106">
                  <c:v>885.01124932510811</c:v>
                </c:pt>
                <c:pt idx="107">
                  <c:v>885.56950781687192</c:v>
                </c:pt>
                <c:pt idx="108">
                  <c:v>886.10106245196948</c:v>
                </c:pt>
                <c:pt idx="109">
                  <c:v>886.60711620988775</c:v>
                </c:pt>
                <c:pt idx="110">
                  <c:v>887.08882228176731</c:v>
                </c:pt>
                <c:pt idx="111">
                  <c:v>887.54728586697877</c:v>
                </c:pt>
                <c:pt idx="112">
                  <c:v>887.98356592130369</c:v>
                </c:pt>
                <c:pt idx="113">
                  <c:v>888.39867685689876</c:v>
                </c:pt>
                <c:pt idx="114">
                  <c:v>888.79359019432241</c:v>
                </c:pt>
                <c:pt idx="115">
                  <c:v>889.16923616699057</c:v>
                </c:pt>
                <c:pt idx="116">
                  <c:v>889.52650527851176</c:v>
                </c:pt>
                <c:pt idx="117">
                  <c:v>889.86624981342516</c:v>
                </c:pt>
                <c:pt idx="118">
                  <c:v>890.18928530192841</c:v>
                </c:pt>
                <c:pt idx="119">
                  <c:v>890.49639193924224</c:v>
                </c:pt>
                <c:pt idx="120">
                  <c:v>890.78831596030761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5669-4BF6-AE50-7D3727ED4F2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5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solidFill>
            <a:schemeClr val="accent3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/>
              <a:t>Thermaler</a:t>
            </a:r>
            <a:r>
              <a:rPr lang="de-DE" baseline="0"/>
              <a:t> Widerstand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Noctua F12'!$F$126:$F$251</c:f>
              <c:numCache>
                <c:formatCode>0.0000</c:formatCode>
                <c:ptCount val="126"/>
                <c:pt idx="0">
                  <c:v>0.44914909595650593</c:v>
                </c:pt>
                <c:pt idx="1">
                  <c:v>0.44678484589886031</c:v>
                </c:pt>
                <c:pt idx="2">
                  <c:v>0.44308565623442481</c:v>
                </c:pt>
                <c:pt idx="3">
                  <c:v>0.43868543469982574</c:v>
                </c:pt>
                <c:pt idx="4">
                  <c:v>0.43380416777231667</c:v>
                </c:pt>
                <c:pt idx="5">
                  <c:v>0.42857186541996228</c:v>
                </c:pt>
                <c:pt idx="6">
                  <c:v>0.36957264430523873</c:v>
                </c:pt>
                <c:pt idx="7">
                  <c:v>0.31396630225487321</c:v>
                </c:pt>
                <c:pt idx="8">
                  <c:v>0.26781460905598109</c:v>
                </c:pt>
                <c:pt idx="9">
                  <c:v>0.23074433703956587</c:v>
                </c:pt>
                <c:pt idx="10">
                  <c:v>0.20110331328716333</c:v>
                </c:pt>
                <c:pt idx="11">
                  <c:v>0.17726099749191127</c:v>
                </c:pt>
                <c:pt idx="12">
                  <c:v>0.15789262487203118</c:v>
                </c:pt>
                <c:pt idx="13">
                  <c:v>0.14198393822387462</c:v>
                </c:pt>
                <c:pt idx="14">
                  <c:v>0.12877226444726145</c:v>
                </c:pt>
                <c:pt idx="15">
                  <c:v>0.11768497005684013</c:v>
                </c:pt>
                <c:pt idx="16">
                  <c:v>0.10828961713488836</c:v>
                </c:pt>
                <c:pt idx="17">
                  <c:v>0.10025667845315821</c:v>
                </c:pt>
                <c:pt idx="18">
                  <c:v>9.3332434038864986E-2</c:v>
                </c:pt>
                <c:pt idx="19">
                  <c:v>8.7319428640495966E-2</c:v>
                </c:pt>
                <c:pt idx="20">
                  <c:v>8.2062361675464851E-2</c:v>
                </c:pt>
                <c:pt idx="21">
                  <c:v>7.743783771867592E-2</c:v>
                </c:pt>
                <c:pt idx="22">
                  <c:v>7.3346858691457878E-2</c:v>
                </c:pt>
                <c:pt idx="23">
                  <c:v>6.9709272149227647E-2</c:v>
                </c:pt>
                <c:pt idx="24">
                  <c:v>6.6459625424745566E-2</c:v>
                </c:pt>
                <c:pt idx="25">
                  <c:v>6.354403898470054E-2</c:v>
                </c:pt>
                <c:pt idx="26">
                  <c:v>6.0917825601964015E-2</c:v>
                </c:pt>
                <c:pt idx="27">
                  <c:v>5.8543660485749237E-2</c:v>
                </c:pt>
                <c:pt idx="28">
                  <c:v>5.6390162271704125E-2</c:v>
                </c:pt>
                <c:pt idx="29">
                  <c:v>5.443078322749853E-2</c:v>
                </c:pt>
                <c:pt idx="30">
                  <c:v>5.2642934252981451E-2</c:v>
                </c:pt>
                <c:pt idx="31">
                  <c:v>5.1007289693839011E-2</c:v>
                </c:pt>
                <c:pt idx="32">
                  <c:v>4.9507230991739926E-2</c:v>
                </c:pt>
                <c:pt idx="33">
                  <c:v>4.8128398370825574E-2</c:v>
                </c:pt>
                <c:pt idx="34">
                  <c:v>4.6858327219884421E-2</c:v>
                </c:pt>
                <c:pt idx="35">
                  <c:v>4.5686151343225401E-2</c:v>
                </c:pt>
                <c:pt idx="36">
                  <c:v>4.4602359361886147E-2</c:v>
                </c:pt>
                <c:pt idx="37">
                  <c:v>4.3598593632470525E-2</c:v>
                </c:pt>
                <c:pt idx="38">
                  <c:v>4.2667483385813526E-2</c:v>
                </c:pt>
                <c:pt idx="39">
                  <c:v>4.1802505567280358E-2</c:v>
                </c:pt>
                <c:pt idx="40">
                  <c:v>4.0997868226324563E-2</c:v>
                </c:pt>
                <c:pt idx="41">
                  <c:v>4.0248412358144907E-2</c:v>
                </c:pt>
                <c:pt idx="42">
                  <c:v>3.9549528920736168E-2</c:v>
                </c:pt>
                <c:pt idx="43">
                  <c:v>3.889708839244916E-2</c:v>
                </c:pt>
                <c:pt idx="44">
                  <c:v>3.8287380740193923E-2</c:v>
                </c:pt>
                <c:pt idx="45">
                  <c:v>3.7717064068026745E-2</c:v>
                </c:pt>
                <c:pt idx="46">
                  <c:v>3.718312053375708E-2</c:v>
                </c:pt>
                <c:pt idx="47">
                  <c:v>3.6682818375408585E-2</c:v>
                </c:pt>
                <c:pt idx="48">
                  <c:v>3.6213679093635279E-2</c:v>
                </c:pt>
                <c:pt idx="49">
                  <c:v>3.5773449001119652E-2</c:v>
                </c:pt>
                <c:pt idx="50">
                  <c:v>3.5360074483745361E-2</c:v>
                </c:pt>
                <c:pt idx="51">
                  <c:v>3.4971680427306778E-2</c:v>
                </c:pt>
                <c:pt idx="52">
                  <c:v>3.4606551352661739E-2</c:v>
                </c:pt>
                <c:pt idx="53">
                  <c:v>3.4263114875453804E-2</c:v>
                </c:pt>
                <c:pt idx="54">
                  <c:v>3.3939927166906025E-2</c:v>
                </c:pt>
                <c:pt idx="55">
                  <c:v>3.3635660142160517E-2</c:v>
                </c:pt>
                <c:pt idx="56">
                  <c:v>3.3349090144146873E-2</c:v>
                </c:pt>
                <c:pt idx="57">
                  <c:v>3.3079087925565874E-2</c:v>
                </c:pt>
                <c:pt idx="58">
                  <c:v>3.2824609760513782E-2</c:v>
                </c:pt>
                <c:pt idx="59">
                  <c:v>3.2584689541557847E-2</c:v>
                </c:pt>
                <c:pt idx="60">
                  <c:v>3.2358431738514201E-2</c:v>
                </c:pt>
                <c:pt idx="61">
                  <c:v>3.2145005112438299E-2</c:v>
                </c:pt>
                <c:pt idx="62">
                  <c:v>3.1943637092952441E-2</c:v>
                </c:pt>
                <c:pt idx="63">
                  <c:v>3.1753608739446278E-2</c:v>
                </c:pt>
                <c:pt idx="64">
                  <c:v>3.1574250217253873E-2</c:v>
                </c:pt>
                <c:pt idx="65">
                  <c:v>3.1404936728935767E-2</c:v>
                </c:pt>
                <c:pt idx="66">
                  <c:v>3.1245084848518248E-2</c:v>
                </c:pt>
                <c:pt idx="67">
                  <c:v>3.109414921317212E-2</c:v>
                </c:pt>
                <c:pt idx="68">
                  <c:v>3.0951619532516367E-2</c:v>
                </c:pt>
                <c:pt idx="69">
                  <c:v>3.0817017880650423E-2</c:v>
                </c:pt>
                <c:pt idx="70">
                  <c:v>3.0689896240269226E-2</c:v>
                </c:pt>
                <c:pt idx="71">
                  <c:v>3.0569834271898539E-2</c:v>
                </c:pt>
                <c:pt idx="72">
                  <c:v>3.0456437284483783E-2</c:v>
                </c:pt>
                <c:pt idx="73">
                  <c:v>3.034933438634764E-2</c:v>
                </c:pt>
                <c:pt idx="74">
                  <c:v>3.0248176797955627E-2</c:v>
                </c:pt>
                <c:pt idx="75">
                  <c:v>3.0152636310046867E-2</c:v>
                </c:pt>
                <c:pt idx="76">
                  <c:v>3.0062403872540291E-2</c:v>
                </c:pt>
                <c:pt idx="77">
                  <c:v>2.9977188301251859E-2</c:v>
                </c:pt>
                <c:pt idx="78">
                  <c:v>2.989671509088556E-2</c:v>
                </c:pt>
                <c:pt idx="79">
                  <c:v>2.9820725324016785E-2</c:v>
                </c:pt>
                <c:pt idx="80">
                  <c:v>2.9748974666893947E-2</c:v>
                </c:pt>
                <c:pt idx="81">
                  <c:v>2.9681232443861283E-2</c:v>
                </c:pt>
                <c:pt idx="82">
                  <c:v>2.9617280783069917E-2</c:v>
                </c:pt>
                <c:pt idx="83">
                  <c:v>2.9556913826909684E-2</c:v>
                </c:pt>
                <c:pt idx="84">
                  <c:v>2.9499937001272562E-2</c:v>
                </c:pt>
                <c:pt idx="85">
                  <c:v>2.9446166338361626E-2</c:v>
                </c:pt>
                <c:pt idx="86">
                  <c:v>2.9395427848294874E-2</c:v>
                </c:pt>
                <c:pt idx="87">
                  <c:v>2.9347556935230917E-2</c:v>
                </c:pt>
                <c:pt idx="88">
                  <c:v>2.9302397854168789E-2</c:v>
                </c:pt>
                <c:pt idx="89">
                  <c:v>2.9259803204953361E-2</c:v>
                </c:pt>
                <c:pt idx="90">
                  <c:v>2.921963346035783E-2</c:v>
                </c:pt>
                <c:pt idx="91">
                  <c:v>2.9181756525417372E-2</c:v>
                </c:pt>
                <c:pt idx="92">
                  <c:v>2.9146047325460007E-2</c:v>
                </c:pt>
                <c:pt idx="93">
                  <c:v>2.9112387420524098E-2</c:v>
                </c:pt>
                <c:pt idx="94">
                  <c:v>2.9080664644069894E-2</c:v>
                </c:pt>
                <c:pt idx="95">
                  <c:v>2.9050772764088739E-2</c:v>
                </c:pt>
                <c:pt idx="96">
                  <c:v>2.9022611164889339E-2</c:v>
                </c:pt>
                <c:pt idx="97">
                  <c:v>2.8996084547998593E-2</c:v>
                </c:pt>
                <c:pt idx="98">
                  <c:v>2.8971102650756978E-2</c:v>
                </c:pt>
                <c:pt idx="99">
                  <c:v>2.8947579981316317E-2</c:v>
                </c:pt>
                <c:pt idx="100">
                  <c:v>2.892543556886323E-2</c:v>
                </c:pt>
                <c:pt idx="101">
                  <c:v>2.8904592727995417E-2</c:v>
                </c:pt>
                <c:pt idx="102">
                  <c:v>2.8884978836271589E-2</c:v>
                </c:pt>
                <c:pt idx="103">
                  <c:v>2.8866525124040483E-2</c:v>
                </c:pt>
                <c:pt idx="104">
                  <c:v>2.8849166475730645E-2</c:v>
                </c:pt>
                <c:pt idx="105">
                  <c:v>2.8832841241851408E-2</c:v>
                </c:pt>
                <c:pt idx="106">
                  <c:v>2.8817491061018014E-2</c:v>
                </c:pt>
                <c:pt idx="107">
                  <c:v>2.8803060691369731E-2</c:v>
                </c:pt>
                <c:pt idx="108">
                  <c:v>2.8789497850801038E-2</c:v>
                </c:pt>
                <c:pt idx="109">
                  <c:v>2.8776753065471703E-2</c:v>
                </c:pt>
                <c:pt idx="110">
                  <c:v>2.8764779526103377E-2</c:v>
                </c:pt>
                <c:pt idx="111">
                  <c:v>2.8753532951608124E-2</c:v>
                </c:pt>
                <c:pt idx="112">
                  <c:v>2.8742971459628466E-2</c:v>
                </c:pt>
                <c:pt idx="113">
                  <c:v>2.8733055443599533E-2</c:v>
                </c:pt>
                <c:pt idx="114">
                  <c:v>2.8723747455972202E-2</c:v>
                </c:pt>
                <c:pt idx="115">
                  <c:v>2.8715012097261666E-2</c:v>
                </c:pt>
                <c:pt idx="116">
                  <c:v>2.8706815910609137E-2</c:v>
                </c:pt>
                <c:pt idx="117">
                  <c:v>2.8699127281565574E-2</c:v>
                </c:pt>
                <c:pt idx="118">
                  <c:v>2.8691916342825773E-2</c:v>
                </c:pt>
                <c:pt idx="119">
                  <c:v>2.8685154883658595E-2</c:v>
                </c:pt>
                <c:pt idx="120">
                  <c:v>2.8678816263795419E-2</c:v>
                </c:pt>
                <c:pt idx="121">
                  <c:v>2.8672875331553296E-2</c:v>
                </c:pt>
                <c:pt idx="122">
                  <c:v>2.8667308345983286E-2</c:v>
                </c:pt>
                <c:pt idx="123">
                  <c:v>2.8662092902846267E-2</c:v>
                </c:pt>
                <c:pt idx="124">
                  <c:v>2.8657207864230323E-2</c:v>
                </c:pt>
                <c:pt idx="125">
                  <c:v>2.865263329163403E-2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95C8-477B-96D1-A483EC1CC152}"/>
            </c:ext>
          </c:extLst>
        </c:ser>
        <c:ser>
          <c:idx val="1"/>
          <c:order val="1"/>
          <c:tx>
            <c:v>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Noctua F12'!$I$128:$I$251</c:f>
              <c:numCache>
                <c:formatCode>0.0000</c:formatCode>
                <c:ptCount val="124"/>
                <c:pt idx="0">
                  <c:v>0.39123768647311824</c:v>
                </c:pt>
                <c:pt idx="1">
                  <c:v>0.38980371811841813</c:v>
                </c:pt>
                <c:pt idx="2">
                  <c:v>0.38744551480271</c:v>
                </c:pt>
                <c:pt idx="3">
                  <c:v>0.38456666491837749</c:v>
                </c:pt>
                <c:pt idx="4">
                  <c:v>0.34409332677235188</c:v>
                </c:pt>
                <c:pt idx="5">
                  <c:v>0.2998081099522758</c:v>
                </c:pt>
                <c:pt idx="6">
                  <c:v>0.26006508680979135</c:v>
                </c:pt>
                <c:pt idx="7">
                  <c:v>0.22647664607248136</c:v>
                </c:pt>
                <c:pt idx="8">
                  <c:v>0.19866255510383085</c:v>
                </c:pt>
                <c:pt idx="9">
                  <c:v>0.1757273478815729</c:v>
                </c:pt>
                <c:pt idx="10">
                  <c:v>0.15675786168880951</c:v>
                </c:pt>
                <c:pt idx="11">
                  <c:v>0.140969116318026</c:v>
                </c:pt>
                <c:pt idx="12">
                  <c:v>0.12772669999475164</c:v>
                </c:pt>
                <c:pt idx="13">
                  <c:v>0.11653016322917807</c:v>
                </c:pt>
                <c:pt idx="14">
                  <c:v>0.10698782951095677</c:v>
                </c:pt>
                <c:pt idx="15">
                  <c:v>9.8793125805791734E-2</c:v>
                </c:pt>
                <c:pt idx="16">
                  <c:v>9.1705089964301101E-2</c:v>
                </c:pt>
                <c:pt idx="17">
                  <c:v>8.5533141714015229E-2</c:v>
                </c:pt>
                <c:pt idx="18">
                  <c:v>8.012545036559296E-2</c:v>
                </c:pt>
                <c:pt idx="19">
                  <c:v>7.5360125486562651E-2</c:v>
                </c:pt>
                <c:pt idx="20">
                  <c:v>7.113855406964921E-2</c:v>
                </c:pt>
                <c:pt idx="21">
                  <c:v>6.7380347631972815E-2</c:v>
                </c:pt>
                <c:pt idx="22">
                  <c:v>6.4019491390402652E-2</c:v>
                </c:pt>
                <c:pt idx="23">
                  <c:v>6.1001391482715175E-2</c:v>
                </c:pt>
                <c:pt idx="24">
                  <c:v>5.8280595413516115E-2</c:v>
                </c:pt>
                <c:pt idx="25">
                  <c:v>5.5819019771851656E-2</c:v>
                </c:pt>
                <c:pt idx="26">
                  <c:v>5.3584562496873343E-2</c:v>
                </c:pt>
                <c:pt idx="27">
                  <c:v>5.1550008576183394E-2</c:v>
                </c:pt>
                <c:pt idx="28">
                  <c:v>4.9692161174385394E-2</c:v>
                </c:pt>
                <c:pt idx="29">
                  <c:v>4.7991147136030317E-2</c:v>
                </c:pt>
                <c:pt idx="30">
                  <c:v>4.6429858286318029E-2</c:v>
                </c:pt>
                <c:pt idx="31">
                  <c:v>4.499349919094605E-2</c:v>
                </c:pt>
                <c:pt idx="32">
                  <c:v>4.3669218915307471E-2</c:v>
                </c:pt>
                <c:pt idx="33">
                  <c:v>4.2445809476958356E-2</c:v>
                </c:pt>
                <c:pt idx="34">
                  <c:v>4.1313457570917582E-2</c:v>
                </c:pt>
                <c:pt idx="35">
                  <c:v>4.0263539095500164E-2</c:v>
                </c:pt>
                <c:pt idx="36">
                  <c:v>3.9288448257274504E-2</c:v>
                </c:pt>
                <c:pt idx="37">
                  <c:v>3.8381454762890059E-2</c:v>
                </c:pt>
                <c:pt idx="38">
                  <c:v>3.7536583941902152E-2</c:v>
                </c:pt>
                <c:pt idx="39">
                  <c:v>3.6748515683609928E-2</c:v>
                </c:pt>
                <c:pt idx="40">
                  <c:v>3.6012498883155747E-2</c:v>
                </c:pt>
                <c:pt idx="41">
                  <c:v>3.5324278730665647E-2</c:v>
                </c:pt>
                <c:pt idx="42">
                  <c:v>3.4680034681868588E-2</c:v>
                </c:pt>
                <c:pt idx="43">
                  <c:v>3.4076327349543065E-2</c:v>
                </c:pt>
                <c:pt idx="44">
                  <c:v>3.3510052875215933E-2</c:v>
                </c:pt>
                <c:pt idx="45">
                  <c:v>3.4076327349543065E-2</c:v>
                </c:pt>
                <c:pt idx="46">
                  <c:v>3.2478834038839853E-2</c:v>
                </c:pt>
                <c:pt idx="47">
                  <c:v>3.2009031405387856E-2</c:v>
                </c:pt>
                <c:pt idx="48">
                  <c:v>3.1566889920060008E-2</c:v>
                </c:pt>
                <c:pt idx="49">
                  <c:v>3.1150488433592308E-2</c:v>
                </c:pt>
                <c:pt idx="50">
                  <c:v>3.0758070838687274E-2</c:v>
                </c:pt>
                <c:pt idx="51">
                  <c:v>3.0388028892763312E-2</c:v>
                </c:pt>
                <c:pt idx="52">
                  <c:v>3.0038887115200814E-2</c:v>
                </c:pt>
                <c:pt idx="53">
                  <c:v>2.9709289476507757E-2</c:v>
                </c:pt>
                <c:pt idx="54">
                  <c:v>2.9397987639526928E-2</c:v>
                </c:pt>
                <c:pt idx="55">
                  <c:v>2.9103830548441064E-2</c:v>
                </c:pt>
                <c:pt idx="56">
                  <c:v>2.882575519116836E-2</c:v>
                </c:pt>
                <c:pt idx="57">
                  <c:v>2.8562778385799757E-2</c:v>
                </c:pt>
                <c:pt idx="58">
                  <c:v>2.8313989462841083E-2</c:v>
                </c:pt>
                <c:pt idx="59">
                  <c:v>2.807854373286128E-2</c:v>
                </c:pt>
                <c:pt idx="60">
                  <c:v>2.7855656644262341E-2</c:v>
                </c:pt>
                <c:pt idx="61">
                  <c:v>2.7644598548730526E-2</c:v>
                </c:pt>
                <c:pt idx="62">
                  <c:v>2.7444690002869827E-2</c:v>
                </c:pt>
                <c:pt idx="63">
                  <c:v>2.7255297543865499E-2</c:v>
                </c:pt>
                <c:pt idx="64">
                  <c:v>2.7075829885029275E-2</c:v>
                </c:pt>
                <c:pt idx="65">
                  <c:v>2.6905734483948299E-2</c:v>
                </c:pt>
                <c:pt idx="66">
                  <c:v>2.674449444187273E-2</c:v>
                </c:pt>
                <c:pt idx="67">
                  <c:v>2.659162569807547E-2</c:v>
                </c:pt>
                <c:pt idx="68">
                  <c:v>2.6446674487325367E-2</c:v>
                </c:pt>
                <c:pt idx="69">
                  <c:v>2.6309215032433917E-2</c:v>
                </c:pt>
                <c:pt idx="70">
                  <c:v>2.6178847447150478E-2</c:v>
                </c:pt>
                <c:pt idx="71">
                  <c:v>2.6055195827564701E-2</c:v>
                </c:pt>
                <c:pt idx="72">
                  <c:v>2.5937906512688926E-2</c:v>
                </c:pt>
                <c:pt idx="73">
                  <c:v>2.5826646497089316E-2</c:v>
                </c:pt>
                <c:pt idx="74">
                  <c:v>2.572110198035563E-2</c:v>
                </c:pt>
                <c:pt idx="75">
                  <c:v>2.5620977039884623E-2</c:v>
                </c:pt>
                <c:pt idx="76">
                  <c:v>2.5525992414931281E-2</c:v>
                </c:pt>
                <c:pt idx="77">
                  <c:v>2.5435884391184743E-2</c:v>
                </c:pt>
                <c:pt idx="78">
                  <c:v>2.5350403776272859E-2</c:v>
                </c:pt>
                <c:pt idx="79">
                  <c:v>2.5269314957613115E-2</c:v>
                </c:pt>
                <c:pt idx="80">
                  <c:v>2.5192395034923067E-2</c:v>
                </c:pt>
                <c:pt idx="81">
                  <c:v>2.5119433020498145E-2</c:v>
                </c:pt>
                <c:pt idx="82">
                  <c:v>2.5050229101067755E-2</c:v>
                </c:pt>
                <c:pt idx="83">
                  <c:v>2.4984593955667427E-2</c:v>
                </c:pt>
                <c:pt idx="84">
                  <c:v>2.492234812452045E-2</c:v>
                </c:pt>
                <c:pt idx="85">
                  <c:v>2.4863321424419351E-2</c:v>
                </c:pt>
                <c:pt idx="86">
                  <c:v>2.4807352406539505E-2</c:v>
                </c:pt>
                <c:pt idx="87">
                  <c:v>2.4754287853013458E-2</c:v>
                </c:pt>
                <c:pt idx="88">
                  <c:v>2.4703982308947513E-2</c:v>
                </c:pt>
                <c:pt idx="89">
                  <c:v>2.4656297646879835E-2</c:v>
                </c:pt>
                <c:pt idx="90">
                  <c:v>2.4611102660963044E-2</c:v>
                </c:pt>
                <c:pt idx="91">
                  <c:v>2.4568272688409758E-2</c:v>
                </c:pt>
                <c:pt idx="92">
                  <c:v>2.4527689255968734E-2</c:v>
                </c:pt>
                <c:pt idx="93">
                  <c:v>2.4489239749405704E-2</c:v>
                </c:pt>
                <c:pt idx="94">
                  <c:v>2.4452817104149004E-2</c:v>
                </c:pt>
                <c:pt idx="95">
                  <c:v>2.441831951542725E-2</c:v>
                </c:pt>
                <c:pt idx="96">
                  <c:v>2.4385650166378031E-2</c:v>
                </c:pt>
                <c:pt idx="97">
                  <c:v>2.4354716972742628E-2</c:v>
                </c:pt>
                <c:pt idx="98">
                  <c:v>2.4325432342885457E-2</c:v>
                </c:pt>
                <c:pt idx="99">
                  <c:v>2.4297712951988366E-2</c:v>
                </c:pt>
                <c:pt idx="100">
                  <c:v>2.427147952937098E-2</c:v>
                </c:pt>
                <c:pt idx="101">
                  <c:v>2.4246656657979655E-2</c:v>
                </c:pt>
                <c:pt idx="102">
                  <c:v>2.4223172585170639E-2</c:v>
                </c:pt>
                <c:pt idx="103">
                  <c:v>2.4200959043987912E-2</c:v>
                </c:pt>
                <c:pt idx="104">
                  <c:v>2.4179951084204624E-2</c:v>
                </c:pt>
                <c:pt idx="105">
                  <c:v>2.4160086912458689E-2</c:v>
                </c:pt>
                <c:pt idx="106">
                  <c:v>2.4141307740869339E-2</c:v>
                </c:pt>
                <c:pt idx="107">
                  <c:v>2.4123557643572446E-2</c:v>
                </c:pt>
                <c:pt idx="108">
                  <c:v>2.4106783420658744E-2</c:v>
                </c:pt>
                <c:pt idx="109">
                  <c:v>2.4090934469041217E-2</c:v>
                </c:pt>
                <c:pt idx="110">
                  <c:v>2.4075962659816218E-2</c:v>
                </c:pt>
                <c:pt idx="111">
                  <c:v>2.4061822221717696E-2</c:v>
                </c:pt>
                <c:pt idx="112">
                  <c:v>2.4048469630295673E-2</c:v>
                </c:pt>
                <c:pt idx="113">
                  <c:v>2.4035863502478796E-2</c:v>
                </c:pt>
                <c:pt idx="114">
                  <c:v>2.4023964496207216E-2</c:v>
                </c:pt>
                <c:pt idx="115">
                  <c:v>2.4012735214845798E-2</c:v>
                </c:pt>
                <c:pt idx="116">
                  <c:v>2.400214011610953E-2</c:v>
                </c:pt>
                <c:pt idx="117">
                  <c:v>2.3992145425252728E-2</c:v>
                </c:pt>
                <c:pt idx="118">
                  <c:v>2.3982719052291851E-2</c:v>
                </c:pt>
                <c:pt idx="119">
                  <c:v>2.3973830513048005E-2</c:v>
                </c:pt>
                <c:pt idx="120">
                  <c:v>2.3965450853810473E-2</c:v>
                </c:pt>
                <c:pt idx="121">
                  <c:v>2.3957552579436145E-2</c:v>
                </c:pt>
                <c:pt idx="122">
                  <c:v>2.3950109584712248E-2</c:v>
                </c:pt>
                <c:pt idx="123">
                  <c:v>2.3943097088821363E-2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95C8-477B-96D1-A483EC1CC152}"/>
            </c:ext>
          </c:extLst>
        </c:ser>
        <c:ser>
          <c:idx val="2"/>
          <c:order val="2"/>
          <c:tx>
            <c:v>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Noctua F12'!$L$131:$L$251</c:f>
              <c:numCache>
                <c:formatCode>0.0000</c:formatCode>
                <c:ptCount val="121"/>
                <c:pt idx="0">
                  <c:v>0.36007106142222084</c:v>
                </c:pt>
                <c:pt idx="1">
                  <c:v>0.33321749022302749</c:v>
                </c:pt>
                <c:pt idx="2">
                  <c:v>0.29583531105809596</c:v>
                </c:pt>
                <c:pt idx="3">
                  <c:v>0.25967593307321102</c:v>
                </c:pt>
                <c:pt idx="4">
                  <c:v>0.22778156525212695</c:v>
                </c:pt>
                <c:pt idx="5">
                  <c:v>0.20063658318557939</c:v>
                </c:pt>
                <c:pt idx="6">
                  <c:v>0.17783674352648812</c:v>
                </c:pt>
                <c:pt idx="7">
                  <c:v>0.15873760335963361</c:v>
                </c:pt>
                <c:pt idx="8">
                  <c:v>0.14269813015362362</c:v>
                </c:pt>
                <c:pt idx="9">
                  <c:v>0.12915970807521265</c:v>
                </c:pt>
                <c:pt idx="10">
                  <c:v>0.117660836114691</c:v>
                </c:pt>
                <c:pt idx="11">
                  <c:v>0.10782895614847988</c:v>
                </c:pt>
                <c:pt idx="12">
                  <c:v>9.9366002672366144E-2</c:v>
                </c:pt>
                <c:pt idx="13">
                  <c:v>9.2033914132580233E-2</c:v>
                </c:pt>
                <c:pt idx="14">
                  <c:v>8.5642126655389547E-2</c:v>
                </c:pt>
                <c:pt idx="15">
                  <c:v>8.0037422960499899E-2</c:v>
                </c:pt>
                <c:pt idx="16">
                  <c:v>7.5095923966470773E-2</c:v>
                </c:pt>
                <c:pt idx="17">
                  <c:v>7.0716852060521973E-2</c:v>
                </c:pt>
                <c:pt idx="18">
                  <c:v>6.6817697228801751E-2</c:v>
                </c:pt>
                <c:pt idx="19">
                  <c:v>6.333047112920917E-2</c:v>
                </c:pt>
                <c:pt idx="20">
                  <c:v>6.0198796918275024E-2</c:v>
                </c:pt>
                <c:pt idx="21">
                  <c:v>5.737563904777377E-2</c:v>
                </c:pt>
                <c:pt idx="22">
                  <c:v>5.4821523342159346E-2</c:v>
                </c:pt>
                <c:pt idx="23">
                  <c:v>5.2503133690770046E-2</c:v>
                </c:pt>
                <c:pt idx="24">
                  <c:v>5.0392199211027514E-2</c:v>
                </c:pt>
                <c:pt idx="25">
                  <c:v>4.8464606531572876E-2</c:v>
                </c:pt>
                <c:pt idx="26">
                  <c:v>4.6699687477480885E-2</c:v>
                </c:pt>
                <c:pt idx="27">
                  <c:v>4.5079644182355702E-2</c:v>
                </c:pt>
                <c:pt idx="28">
                  <c:v>4.3589082485139305E-2</c:v>
                </c:pt>
                <c:pt idx="29">
                  <c:v>4.221463113349154E-2</c:v>
                </c:pt>
                <c:pt idx="30">
                  <c:v>4.0944629363044015E-2</c:v>
                </c:pt>
                <c:pt idx="31">
                  <c:v>3.9768869262239749E-2</c:v>
                </c:pt>
                <c:pt idx="32">
                  <c:v>3.8678382268898831E-2</c:v>
                </c:pt>
                <c:pt idx="33">
                  <c:v>3.7665261401409737E-2</c:v>
                </c:pt>
                <c:pt idx="34">
                  <c:v>3.6722512570943201E-2</c:v>
                </c:pt>
                <c:pt idx="35">
                  <c:v>3.5843929675123898E-2</c:v>
                </c:pt>
                <c:pt idx="36">
                  <c:v>3.5023989230671876E-2</c:v>
                </c:pt>
                <c:pt idx="37">
                  <c:v>3.4257761132009262E-2</c:v>
                </c:pt>
                <c:pt idx="38">
                  <c:v>3.3540832777014584E-2</c:v>
                </c:pt>
                <c:pt idx="39">
                  <c:v>3.2869244319587557E-2</c:v>
                </c:pt>
                <c:pt idx="40">
                  <c:v>3.2239433221585186E-2</c:v>
                </c:pt>
                <c:pt idx="41">
                  <c:v>3.1648186607053E-2</c:v>
                </c:pt>
                <c:pt idx="42">
                  <c:v>3.1092600187189331E-2</c:v>
                </c:pt>
                <c:pt idx="43">
                  <c:v>3.0570042738826363E-2</c:v>
                </c:pt>
                <c:pt idx="44">
                  <c:v>3.007812529297799E-2</c:v>
                </c:pt>
                <c:pt idx="45">
                  <c:v>2.961467433146427E-2</c:v>
                </c:pt>
                <c:pt idx="46">
                  <c:v>2.9177708405234409E-2</c:v>
                </c:pt>
                <c:pt idx="47">
                  <c:v>2.8765417682869023E-2</c:v>
                </c:pt>
                <c:pt idx="48">
                  <c:v>2.837614601586182E-2</c:v>
                </c:pt>
                <c:pt idx="49">
                  <c:v>2.8008375171847434E-2</c:v>
                </c:pt>
                <c:pt idx="50">
                  <c:v>2.7660710940496314E-2</c:v>
                </c:pt>
                <c:pt idx="51">
                  <c:v>2.733187086136557E-2</c:v>
                </c:pt>
                <c:pt idx="52">
                  <c:v>2.7020673360208674E-2</c:v>
                </c:pt>
                <c:pt idx="53">
                  <c:v>2.672602811141692E-2</c:v>
                </c:pt>
                <c:pt idx="54">
                  <c:v>2.6446927470455066E-2</c:v>
                </c:pt>
                <c:pt idx="55">
                  <c:v>2.6182438842223234E-2</c:v>
                </c:pt>
                <c:pt idx="56">
                  <c:v>2.593169786992933E-2</c:v>
                </c:pt>
                <c:pt idx="57">
                  <c:v>2.569390234486307E-2</c:v>
                </c:pt>
                <c:pt idx="58">
                  <c:v>2.5468306750896952E-2</c:v>
                </c:pt>
                <c:pt idx="59">
                  <c:v>2.5254217368984349E-2</c:v>
                </c:pt>
                <c:pt idx="60">
                  <c:v>2.5050987876702853E-2</c:v>
                </c:pt>
                <c:pt idx="61">
                  <c:v>2.4858015386262932E-2</c:v>
                </c:pt>
                <c:pt idx="62">
                  <c:v>2.4674736871590039E-2</c:v>
                </c:pt>
                <c:pt idx="63">
                  <c:v>2.4500625941271018E-2</c:v>
                </c:pt>
                <c:pt idx="64">
                  <c:v>2.4335189919489863E-2</c:v>
                </c:pt>
                <c:pt idx="65">
                  <c:v>2.4177967201686388E-2</c:v>
                </c:pt>
                <c:pt idx="66">
                  <c:v>2.4028524855663341E-2</c:v>
                </c:pt>
                <c:pt idx="67">
                  <c:v>2.3886456442333965E-2</c:v>
                </c:pt>
                <c:pt idx="68">
                  <c:v>2.3751380033314291E-2</c:v>
                </c:pt>
                <c:pt idx="69">
                  <c:v>2.3622936405192266E-2</c:v>
                </c:pt>
                <c:pt idx="70">
                  <c:v>2.3500787392598504E-2</c:v>
                </c:pt>
                <c:pt idx="71">
                  <c:v>2.3384614384210186E-2</c:v>
                </c:pt>
                <c:pt idx="72">
                  <c:v>2.3274116947577989E-2</c:v>
                </c:pt>
                <c:pt idx="73">
                  <c:v>2.3169011570209952E-2</c:v>
                </c:pt>
                <c:pt idx="74">
                  <c:v>2.3069030505704271E-2</c:v>
                </c:pt>
                <c:pt idx="75">
                  <c:v>2.2973920714919629E-2</c:v>
                </c:pt>
                <c:pt idx="76">
                  <c:v>2.2883442893227773E-2</c:v>
                </c:pt>
                <c:pt idx="77">
                  <c:v>2.2797370575826641E-2</c:v>
                </c:pt>
                <c:pt idx="78">
                  <c:v>2.2715489313918969E-2</c:v>
                </c:pt>
                <c:pt idx="79">
                  <c:v>2.2637595915294486E-2</c:v>
                </c:pt>
                <c:pt idx="80">
                  <c:v>2.2563497743505041E-2</c:v>
                </c:pt>
                <c:pt idx="81">
                  <c:v>2.2493012070400897E-2</c:v>
                </c:pt>
                <c:pt idx="82">
                  <c:v>2.2425965477312779E-2</c:v>
                </c:pt>
                <c:pt idx="83">
                  <c:v>2.2362193300624302E-2</c:v>
                </c:pt>
                <c:pt idx="84">
                  <c:v>2.2301539117890748E-2</c:v>
                </c:pt>
                <c:pt idx="85">
                  <c:v>2.2243854271027798E-2</c:v>
                </c:pt>
                <c:pt idx="86">
                  <c:v>2.2188997423423489E-2</c:v>
                </c:pt>
                <c:pt idx="87">
                  <c:v>2.2136834148122102E-2</c:v>
                </c:pt>
                <c:pt idx="88">
                  <c:v>2.2087236544493856E-2</c:v>
                </c:pt>
                <c:pt idx="89">
                  <c:v>2.2040082881043057E-2</c:v>
                </c:pt>
                <c:pt idx="90">
                  <c:v>2.1995257262221908E-2</c:v>
                </c:pt>
                <c:pt idx="91">
                  <c:v>2.1952649317310807E-2</c:v>
                </c:pt>
                <c:pt idx="92">
                  <c:v>2.1912153909600295E-2</c:v>
                </c:pt>
                <c:pt idx="93">
                  <c:v>2.1873670864267652E-2</c:v>
                </c:pt>
                <c:pt idx="94">
                  <c:v>2.1837104713483435E-2</c:v>
                </c:pt>
                <c:pt idx="95">
                  <c:v>2.180236445741222E-2</c:v>
                </c:pt>
                <c:pt idx="96">
                  <c:v>2.1769363339888607E-2</c:v>
                </c:pt>
                <c:pt idx="97">
                  <c:v>2.173801863765519E-2</c:v>
                </c:pt>
                <c:pt idx="98">
                  <c:v>2.1708251462145348E-2</c:v>
                </c:pt>
                <c:pt idx="99">
                  <c:v>2.167998657288072E-2</c:v>
                </c:pt>
                <c:pt idx="100">
                  <c:v>2.1653152201632497E-2</c:v>
                </c:pt>
                <c:pt idx="101">
                  <c:v>2.1627679886567549E-2</c:v>
                </c:pt>
                <c:pt idx="102">
                  <c:v>2.1603504315665861E-2</c:v>
                </c:pt>
                <c:pt idx="103">
                  <c:v>2.1580563178755501E-2</c:v>
                </c:pt>
                <c:pt idx="104">
                  <c:v>2.1558797027565354E-2</c:v>
                </c:pt>
                <c:pt idx="105">
                  <c:v>2.1538149143245637E-2</c:v>
                </c:pt>
                <c:pt idx="106">
                  <c:v>2.1518565410850905E-2</c:v>
                </c:pt>
                <c:pt idx="107">
                  <c:v>2.1499994200321785E-2</c:v>
                </c:pt>
                <c:pt idx="108">
                  <c:v>2.148238625353888E-2</c:v>
                </c:pt>
                <c:pt idx="109">
                  <c:v>2.1465694577056639E-2</c:v>
                </c:pt>
                <c:pt idx="110">
                  <c:v>2.1449874340156223E-2</c:v>
                </c:pt>
                <c:pt idx="111">
                  <c:v>2.1434882777885071E-2</c:v>
                </c:pt>
                <c:pt idx="112">
                  <c:v>2.1420679098776627E-2</c:v>
                </c:pt>
                <c:pt idx="113">
                  <c:v>2.1407224396967909E-2</c:v>
                </c:pt>
                <c:pt idx="114">
                  <c:v>2.1394481568454013E-2</c:v>
                </c:pt>
                <c:pt idx="115">
                  <c:v>2.1382415231238825E-2</c:v>
                </c:pt>
                <c:pt idx="116">
                  <c:v>2.1370991649159177E-2</c:v>
                </c:pt>
                <c:pt idx="117">
                  <c:v>2.1360178659176492E-2</c:v>
                </c:pt>
                <c:pt idx="118">
                  <c:v>2.1349945601945051E-2</c:v>
                </c:pt>
                <c:pt idx="119">
                  <c:v>2.1340263255479934E-2</c:v>
                </c:pt>
                <c:pt idx="120">
                  <c:v>2.1331103771760548E-2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95C8-477B-96D1-A483EC1CC152}"/>
            </c:ext>
          </c:extLst>
        </c:ser>
        <c:ser>
          <c:idx val="3"/>
          <c:order val="3"/>
          <c:tx>
            <c:v>50,8 L/h push/pull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'Typ3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2x F12'!$F$126:$F$251</c:f>
              <c:numCache>
                <c:formatCode>0.0000</c:formatCode>
                <c:ptCount val="126"/>
                <c:pt idx="0">
                  <c:v>0.46404990343802965</c:v>
                </c:pt>
                <c:pt idx="1">
                  <c:v>0.45934445171186727</c:v>
                </c:pt>
                <c:pt idx="2">
                  <c:v>0.45275822331017679</c:v>
                </c:pt>
                <c:pt idx="3">
                  <c:v>0.44536313691640028</c:v>
                </c:pt>
                <c:pt idx="4">
                  <c:v>0.43750350520286446</c:v>
                </c:pt>
                <c:pt idx="5">
                  <c:v>0.42937273865873438</c:v>
                </c:pt>
                <c:pt idx="6">
                  <c:v>0.34931395006510879</c:v>
                </c:pt>
                <c:pt idx="7">
                  <c:v>0.28525915541361813</c:v>
                </c:pt>
                <c:pt idx="8">
                  <c:v>0.23737803838038674</c:v>
                </c:pt>
                <c:pt idx="9">
                  <c:v>0.2015059087913014</c:v>
                </c:pt>
                <c:pt idx="10">
                  <c:v>0.17415547320547456</c:v>
                </c:pt>
                <c:pt idx="11">
                  <c:v>0.15287441914779945</c:v>
                </c:pt>
                <c:pt idx="12">
                  <c:v>0.13599020839290238</c:v>
                </c:pt>
                <c:pt idx="13">
                  <c:v>0.12235614093567818</c:v>
                </c:pt>
                <c:pt idx="14">
                  <c:v>0.11117309225235102</c:v>
                </c:pt>
                <c:pt idx="15">
                  <c:v>0.10187322620360448</c:v>
                </c:pt>
                <c:pt idx="16">
                  <c:v>9.404506452990169E-2</c:v>
                </c:pt>
                <c:pt idx="17">
                  <c:v>8.7384820761584589E-2</c:v>
                </c:pt>
                <c:pt idx="18">
                  <c:v>8.1664302961279495E-2</c:v>
                </c:pt>
                <c:pt idx="19">
                  <c:v>7.6709362269403489E-2</c:v>
                </c:pt>
                <c:pt idx="20">
                  <c:v>7.238515508747935E-2</c:v>
                </c:pt>
                <c:pt idx="21">
                  <c:v>6.8585883858887739E-2</c:v>
                </c:pt>
                <c:pt idx="22">
                  <c:v>6.5227533952580782E-2</c:v>
                </c:pt>
                <c:pt idx="23">
                  <c:v>6.2242649723585647E-2</c:v>
                </c:pt>
                <c:pt idx="24">
                  <c:v>5.9576521500810616E-2</c:v>
                </c:pt>
                <c:pt idx="25">
                  <c:v>5.7184364106579413E-2</c:v>
                </c:pt>
                <c:pt idx="26">
                  <c:v>5.5029202414350727E-2</c:v>
                </c:pt>
                <c:pt idx="27">
                  <c:v>5.3080268001828239E-2</c:v>
                </c:pt>
                <c:pt idx="28">
                  <c:v>5.1311769993435653E-2</c:v>
                </c:pt>
                <c:pt idx="29">
                  <c:v>4.9701943134825941E-2</c:v>
                </c:pt>
                <c:pt idx="30">
                  <c:v>4.8232303557843116E-2</c:v>
                </c:pt>
                <c:pt idx="31">
                  <c:v>4.6887061761173118E-2</c:v>
                </c:pt>
                <c:pt idx="32">
                  <c:v>4.5652655759836215E-2</c:v>
                </c:pt>
                <c:pt idx="33">
                  <c:v>4.4517376925907071E-2</c:v>
                </c:pt>
                <c:pt idx="34">
                  <c:v>4.3471067938679352E-2</c:v>
                </c:pt>
                <c:pt idx="35">
                  <c:v>4.2504877284285696E-2</c:v>
                </c:pt>
                <c:pt idx="36">
                  <c:v>4.161105843825838E-2</c:v>
                </c:pt>
                <c:pt idx="37">
                  <c:v>4.078280460654235E-2</c:v>
                </c:pt>
                <c:pt idx="38">
                  <c:v>4.0014111954220721E-2</c:v>
                </c:pt>
                <c:pt idx="39">
                  <c:v>3.9299665802349594E-2</c:v>
                </c:pt>
                <c:pt idx="40">
                  <c:v>3.8634745454135248E-2</c:v>
                </c:pt>
                <c:pt idx="41">
                  <c:v>3.8015144217389281E-2</c:v>
                </c:pt>
                <c:pt idx="42">
                  <c:v>3.7437101889827969E-2</c:v>
                </c:pt>
                <c:pt idx="43">
                  <c:v>3.6897247517896165E-2</c:v>
                </c:pt>
                <c:pt idx="44">
                  <c:v>3.6392550665686141E-2</c:v>
                </c:pt>
                <c:pt idx="45">
                  <c:v>3.5920279765921485E-2</c:v>
                </c:pt>
                <c:pt idx="46">
                  <c:v>3.5477966390656472E-2</c:v>
                </c:pt>
                <c:pt idx="47">
                  <c:v>3.5063374490966338E-2</c:v>
                </c:pt>
                <c:pt idx="48">
                  <c:v>3.4674473824368834E-2</c:v>
                </c:pt>
                <c:pt idx="49">
                  <c:v>3.4309416925112524E-2</c:v>
                </c:pt>
                <c:pt idx="50">
                  <c:v>3.3966519082777272E-2</c:v>
                </c:pt>
                <c:pt idx="51">
                  <c:v>3.3644240884263973E-2</c:v>
                </c:pt>
                <c:pt idx="52">
                  <c:v>3.3341172947402589E-2</c:v>
                </c:pt>
                <c:pt idx="53">
                  <c:v>3.3056022534366541E-2</c:v>
                </c:pt>
                <c:pt idx="54">
                  <c:v>3.2787601782428705E-2</c:v>
                </c:pt>
                <c:pt idx="55">
                  <c:v>3.2534817330366742E-2</c:v>
                </c:pt>
                <c:pt idx="56">
                  <c:v>3.2296661152642687E-2</c:v>
                </c:pt>
                <c:pt idx="57">
                  <c:v>3.2072202441631191E-2</c:v>
                </c:pt>
                <c:pt idx="58">
                  <c:v>3.1860580401684477E-2</c:v>
                </c:pt>
                <c:pt idx="59">
                  <c:v>3.1660997838532066E-2</c:v>
                </c:pt>
                <c:pt idx="60">
                  <c:v>3.1472715444085753E-2</c:v>
                </c:pt>
                <c:pt idx="61">
                  <c:v>3.1295046690700622E-2</c:v>
                </c:pt>
                <c:pt idx="62">
                  <c:v>3.1127353260772497E-2</c:v>
                </c:pt>
                <c:pt idx="63">
                  <c:v>3.0969040947589229E-2</c:v>
                </c:pt>
                <c:pt idx="64">
                  <c:v>3.0819555971896357E-2</c:v>
                </c:pt>
                <c:pt idx="65">
                  <c:v>3.0678381665926711E-2</c:v>
                </c:pt>
                <c:pt idx="66">
                  <c:v>3.0545035482880831E-2</c:v>
                </c:pt>
                <c:pt idx="67">
                  <c:v>3.0419066295194579E-2</c:v>
                </c:pt>
                <c:pt idx="68">
                  <c:v>3.0300051949531701E-2</c:v>
                </c:pt>
                <c:pt idx="69">
                  <c:v>3.0187597050404361E-2</c:v>
                </c:pt>
                <c:pt idx="70">
                  <c:v>3.0081330947751349E-2</c:v>
                </c:pt>
                <c:pt idx="71">
                  <c:v>2.9980905906770963E-2</c:v>
                </c:pt>
                <c:pt idx="72">
                  <c:v>2.988599544088039E-2</c:v>
                </c:pt>
                <c:pt idx="73">
                  <c:v>2.9796292790913424E-2</c:v>
                </c:pt>
                <c:pt idx="74">
                  <c:v>2.9711509535619476E-2</c:v>
                </c:pt>
                <c:pt idx="75">
                  <c:v>2.9631374320231618E-2</c:v>
                </c:pt>
                <c:pt idx="76">
                  <c:v>2.9555631691361845E-2</c:v>
                </c:pt>
                <c:pt idx="77">
                  <c:v>2.9484041027789062E-2</c:v>
                </c:pt>
                <c:pt idx="78">
                  <c:v>2.9416375557852474E-2</c:v>
                </c:pt>
                <c:pt idx="79">
                  <c:v>2.9352421455172469E-2</c:v>
                </c:pt>
                <c:pt idx="80">
                  <c:v>2.9291977005310409E-2</c:v>
                </c:pt>
                <c:pt idx="81">
                  <c:v>2.9234851836763571E-2</c:v>
                </c:pt>
                <c:pt idx="82">
                  <c:v>2.9180866210384862E-2</c:v>
                </c:pt>
                <c:pt idx="83">
                  <c:v>2.9129850361931327E-2</c:v>
                </c:pt>
                <c:pt idx="84">
                  <c:v>2.9081643892989308E-2</c:v>
                </c:pt>
                <c:pt idx="85">
                  <c:v>2.9036095206007764E-2</c:v>
                </c:pt>
                <c:pt idx="86">
                  <c:v>2.8993060979600298E-2</c:v>
                </c:pt>
                <c:pt idx="87">
                  <c:v>2.8952405680658929E-2</c:v>
                </c:pt>
                <c:pt idx="88">
                  <c:v>2.8914001110163411E-2</c:v>
                </c:pt>
                <c:pt idx="89">
                  <c:v>2.8877725979873353E-2</c:v>
                </c:pt>
                <c:pt idx="90">
                  <c:v>2.8843465517362488E-2</c:v>
                </c:pt>
                <c:pt idx="91">
                  <c:v>2.8811111097096647E-2</c:v>
                </c:pt>
                <c:pt idx="92">
                  <c:v>2.8780559895474539E-2</c:v>
                </c:pt>
                <c:pt idx="93">
                  <c:v>2.8751714567945206E-2</c:v>
                </c:pt>
                <c:pt idx="94">
                  <c:v>2.872448294649035E-2</c:v>
                </c:pt>
                <c:pt idx="95">
                  <c:v>2.8698777755916907E-2</c:v>
                </c:pt>
                <c:pt idx="96">
                  <c:v>2.867451634754575E-2</c:v>
                </c:pt>
                <c:pt idx="97">
                  <c:v>2.8651620449009447E-2</c:v>
                </c:pt>
                <c:pt idx="98">
                  <c:v>2.8630015928985723E-2</c:v>
                </c:pt>
                <c:pt idx="99">
                  <c:v>2.8609632575796327E-2</c:v>
                </c:pt>
                <c:pt idx="100">
                  <c:v>2.8590403888893459E-2</c:v>
                </c:pt>
                <c:pt idx="101">
                  <c:v>2.8572266882339582E-2</c:v>
                </c:pt>
                <c:pt idx="102">
                  <c:v>2.8555161899461962E-2</c:v>
                </c:pt>
                <c:pt idx="103">
                  <c:v>2.8539032437931496E-2</c:v>
                </c:pt>
                <c:pt idx="104">
                  <c:v>2.8523824984577038E-2</c:v>
                </c:pt>
                <c:pt idx="105">
                  <c:v>2.85094888593025E-2</c:v>
                </c:pt>
                <c:pt idx="106">
                  <c:v>2.8495976067524395E-2</c:v>
                </c:pt>
                <c:pt idx="107">
                  <c:v>2.8483241160593527E-2</c:v>
                </c:pt>
                <c:pt idx="108">
                  <c:v>2.8471241103706173E-2</c:v>
                </c:pt>
                <c:pt idx="109">
                  <c:v>2.8459935150847791E-2</c:v>
                </c:pt>
                <c:pt idx="110">
                  <c:v>2.8449284726346922E-2</c:v>
                </c:pt>
                <c:pt idx="111">
                  <c:v>2.8439253312647909E-2</c:v>
                </c:pt>
                <c:pt idx="112">
                  <c:v>2.8429806343939875E-2</c:v>
                </c:pt>
                <c:pt idx="113">
                  <c:v>2.8420911105305122E-2</c:v>
                </c:pt>
                <c:pt idx="114">
                  <c:v>2.8412536637073816E-2</c:v>
                </c:pt>
                <c:pt idx="115">
                  <c:v>2.8404653644093732E-2</c:v>
                </c:pt>
                <c:pt idx="116">
                  <c:v>2.8397234409643212E-2</c:v>
                </c:pt>
                <c:pt idx="117">
                  <c:v>2.8390252713733959E-2</c:v>
                </c:pt>
                <c:pt idx="118">
                  <c:v>2.8383683755566613E-2</c:v>
                </c:pt>
                <c:pt idx="119">
                  <c:v>2.8377504079917543E-2</c:v>
                </c:pt>
                <c:pt idx="120">
                  <c:v>2.8371691507249081E-2</c:v>
                </c:pt>
                <c:pt idx="121">
                  <c:v>2.8366225067348334E-2</c:v>
                </c:pt>
                <c:pt idx="122">
                  <c:v>2.8361084936311703E-2</c:v>
                </c:pt>
                <c:pt idx="123">
                  <c:v>2.8356252376703025E-2</c:v>
                </c:pt>
                <c:pt idx="124">
                  <c:v>2.835170968072339E-2</c:v>
                </c:pt>
                <c:pt idx="125">
                  <c:v>2.8347440116240141E-2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95C8-477B-96D1-A483EC1CC152}"/>
            </c:ext>
          </c:extLst>
        </c:ser>
        <c:ser>
          <c:idx val="4"/>
          <c:order val="4"/>
          <c:tx>
            <c:v>72,5 L/h push/pull</c:v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'Typ3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2x F12'!$I$128:$I$251</c:f>
              <c:numCache>
                <c:formatCode>0.0000</c:formatCode>
                <c:ptCount val="124"/>
                <c:pt idx="0">
                  <c:v>0.40217177258160575</c:v>
                </c:pt>
                <c:pt idx="1">
                  <c:v>0.39914599146967233</c:v>
                </c:pt>
                <c:pt idx="2">
                  <c:v>0.39473921307382531</c:v>
                </c:pt>
                <c:pt idx="3">
                  <c:v>0.38968125573404788</c:v>
                </c:pt>
                <c:pt idx="4">
                  <c:v>0.33004111014646348</c:v>
                </c:pt>
                <c:pt idx="5">
                  <c:v>0.27568334874028211</c:v>
                </c:pt>
                <c:pt idx="6">
                  <c:v>0.23237038415176986</c:v>
                </c:pt>
                <c:pt idx="7">
                  <c:v>0.19863499492244685</c:v>
                </c:pt>
                <c:pt idx="8">
                  <c:v>0.17225282079253265</c:v>
                </c:pt>
                <c:pt idx="9">
                  <c:v>0.15136687533108115</c:v>
                </c:pt>
                <c:pt idx="10">
                  <c:v>0.13459285238289379</c:v>
                </c:pt>
                <c:pt idx="11">
                  <c:v>0.12092771979897947</c:v>
                </c:pt>
                <c:pt idx="12">
                  <c:v>0.10964573256869045</c:v>
                </c:pt>
                <c:pt idx="13">
                  <c:v>0.10021714543937309</c:v>
                </c:pt>
                <c:pt idx="14">
                  <c:v>9.2250348156469236E-2</c:v>
                </c:pt>
                <c:pt idx="15">
                  <c:v>8.5451796983368272E-2</c:v>
                </c:pt>
                <c:pt idx="16">
                  <c:v>7.9598377184567928E-2</c:v>
                </c:pt>
                <c:pt idx="17">
                  <c:v>7.4518223229484537E-2</c:v>
                </c:pt>
                <c:pt idx="18">
                  <c:v>7.0077267879118374E-2</c:v>
                </c:pt>
                <c:pt idx="19">
                  <c:v>6.6169691795915073E-2</c:v>
                </c:pt>
                <c:pt idx="20">
                  <c:v>6.2711054415516873E-2</c:v>
                </c:pt>
                <c:pt idx="21">
                  <c:v>5.9633289415412273E-2</c:v>
                </c:pt>
                <c:pt idx="22">
                  <c:v>5.6881012948148083E-2</c:v>
                </c:pt>
                <c:pt idx="23">
                  <c:v>5.4408767683311987E-2</c:v>
                </c:pt>
                <c:pt idx="24">
                  <c:v>5.2178942117218095E-2</c:v>
                </c:pt>
                <c:pt idx="25">
                  <c:v>5.0160182902036166E-2</c:v>
                </c:pt>
                <c:pt idx="26">
                  <c:v>4.8326171193080004E-2</c:v>
                </c:pt>
                <c:pt idx="27">
                  <c:v>4.6654670645781868E-2</c:v>
                </c:pt>
                <c:pt idx="28">
                  <c:v>4.5126780187562006E-2</c:v>
                </c:pt>
                <c:pt idx="29">
                  <c:v>4.3726342632005921E-2</c:v>
                </c:pt>
                <c:pt idx="30">
                  <c:v>4.2439472968436524E-2</c:v>
                </c:pt>
                <c:pt idx="31">
                  <c:v>4.1254179338074841E-2</c:v>
                </c:pt>
                <c:pt idx="32">
                  <c:v>4.0160056373115309E-2</c:v>
                </c:pt>
                <c:pt idx="33">
                  <c:v>3.9148035461713991E-2</c:v>
                </c:pt>
                <c:pt idx="34">
                  <c:v>3.8210180117400468E-2</c:v>
                </c:pt>
                <c:pt idx="35">
                  <c:v>3.7339517329727248E-2</c:v>
                </c:pt>
                <c:pt idx="36">
                  <c:v>3.6529897803415777E-2</c:v>
                </c:pt>
                <c:pt idx="37">
                  <c:v>3.5775879533189246E-2</c:v>
                </c:pt>
                <c:pt idx="38">
                  <c:v>3.5072630338148926E-2</c:v>
                </c:pt>
                <c:pt idx="39">
                  <c:v>3.4415845885064522E-2</c:v>
                </c:pt>
                <c:pt idx="40">
                  <c:v>3.3801680431528591E-2</c:v>
                </c:pt>
                <c:pt idx="41">
                  <c:v>3.3226688067026382E-2</c:v>
                </c:pt>
                <c:pt idx="42">
                  <c:v>3.2687772659239112E-2</c:v>
                </c:pt>
                <c:pt idx="43">
                  <c:v>3.218214505170168E-2</c:v>
                </c:pt>
                <c:pt idx="44">
                  <c:v>3.1707286327842824E-2</c:v>
                </c:pt>
                <c:pt idx="45">
                  <c:v>3.218214505170168E-2</c:v>
                </c:pt>
                <c:pt idx="46">
                  <c:v>3.0840965522246112E-2</c:v>
                </c:pt>
                <c:pt idx="47">
                  <c:v>3.0445552876127119E-2</c:v>
                </c:pt>
                <c:pt idx="48">
                  <c:v>3.0072963667693107E-2</c:v>
                </c:pt>
                <c:pt idx="49">
                  <c:v>2.9721632294433604E-2</c:v>
                </c:pt>
                <c:pt idx="50">
                  <c:v>2.939012639234035E-2</c:v>
                </c:pt>
                <c:pt idx="51">
                  <c:v>2.9077133046120675E-2</c:v>
                </c:pt>
                <c:pt idx="52">
                  <c:v>2.8781446664189154E-2</c:v>
                </c:pt>
                <c:pt idx="53">
                  <c:v>2.8501958290783044E-2</c:v>
                </c:pt>
                <c:pt idx="54">
                  <c:v>2.8237646162186748E-2</c:v>
                </c:pt>
                <c:pt idx="55">
                  <c:v>2.7987567342903877E-2</c:v>
                </c:pt>
                <c:pt idx="56">
                  <c:v>2.775085030173189E-2</c:v>
                </c:pt>
                <c:pt idx="57">
                  <c:v>2.7526688307918278E-2</c:v>
                </c:pt>
                <c:pt idx="58">
                  <c:v>2.7314333544590823E-2</c:v>
                </c:pt>
                <c:pt idx="59">
                  <c:v>2.7113091851013068E-2</c:v>
                </c:pt>
                <c:pt idx="60">
                  <c:v>2.6922318017368049E-2</c:v>
                </c:pt>
                <c:pt idx="61">
                  <c:v>2.6741411566089255E-2</c:v>
                </c:pt>
                <c:pt idx="62">
                  <c:v>2.6569812962538759E-2</c:v>
                </c:pt>
                <c:pt idx="63">
                  <c:v>2.640700020532652E-2</c:v>
                </c:pt>
                <c:pt idx="64">
                  <c:v>2.6252485752979109E-2</c:v>
                </c:pt>
                <c:pt idx="65">
                  <c:v>2.6105813749167501E-2</c:v>
                </c:pt>
                <c:pt idx="66">
                  <c:v>2.5966557513436152E-2</c:v>
                </c:pt>
                <c:pt idx="67">
                  <c:v>2.5834317268454962E-2</c:v>
                </c:pt>
                <c:pt idx="68">
                  <c:v>2.5708718078339795E-2</c:v>
                </c:pt>
                <c:pt idx="69">
                  <c:v>2.5589407975640625E-2</c:v>
                </c:pt>
                <c:pt idx="70">
                  <c:v>2.547605625724526E-2</c:v>
                </c:pt>
                <c:pt idx="71">
                  <c:v>2.5368351931750077E-2</c:v>
                </c:pt>
                <c:pt idx="72">
                  <c:v>2.5266002302858134E-2</c:v>
                </c:pt>
                <c:pt idx="73">
                  <c:v>2.5168731675117902E-2</c:v>
                </c:pt>
                <c:pt idx="74">
                  <c:v>2.5076280169850203E-2</c:v>
                </c:pt>
                <c:pt idx="75">
                  <c:v>2.498840264045582E-2</c:v>
                </c:pt>
                <c:pt idx="76">
                  <c:v>2.4904867677477353E-2</c:v>
                </c:pt>
                <c:pt idx="77">
                  <c:v>2.4825456694827809E-2</c:v>
                </c:pt>
                <c:pt idx="78">
                  <c:v>2.4749963089514319E-2</c:v>
                </c:pt>
                <c:pt idx="79">
                  <c:v>2.4678191467993642E-2</c:v>
                </c:pt>
                <c:pt idx="80">
                  <c:v>2.4609956933010779E-2</c:v>
                </c:pt>
                <c:pt idx="81">
                  <c:v>2.454508442540539E-2</c:v>
                </c:pt>
                <c:pt idx="82">
                  <c:v>2.4483408115931891E-2</c:v>
                </c:pt>
                <c:pt idx="83">
                  <c:v>2.4424770842638079E-2</c:v>
                </c:pt>
                <c:pt idx="84">
                  <c:v>2.4369023589790869E-2</c:v>
                </c:pt>
                <c:pt idx="85">
                  <c:v>2.4316025004733111E-2</c:v>
                </c:pt>
                <c:pt idx="86">
                  <c:v>2.4265640949407901E-2</c:v>
                </c:pt>
                <c:pt idx="87">
                  <c:v>2.4217744083602444E-2</c:v>
                </c:pt>
                <c:pt idx="88">
                  <c:v>2.4172213477244457E-2</c:v>
                </c:pt>
                <c:pt idx="89">
                  <c:v>2.4128934249337406E-2</c:v>
                </c:pt>
                <c:pt idx="90">
                  <c:v>2.4087797231346481E-2</c:v>
                </c:pt>
                <c:pt idx="91">
                  <c:v>2.4048698653050656E-2</c:v>
                </c:pt>
                <c:pt idx="92">
                  <c:v>2.4011539849058759E-2</c:v>
                </c:pt>
                <c:pt idx="93">
                  <c:v>2.3976226984351572E-2</c:v>
                </c:pt>
                <c:pt idx="94">
                  <c:v>2.3942670797360073E-2</c:v>
                </c:pt>
                <c:pt idx="95">
                  <c:v>2.3910786359223141E-2</c:v>
                </c:pt>
                <c:pt idx="96">
                  <c:v>2.3880492847988537E-2</c:v>
                </c:pt>
                <c:pt idx="97">
                  <c:v>2.3851713336629537E-2</c:v>
                </c:pt>
                <c:pt idx="98">
                  <c:v>2.3824374593847928E-2</c:v>
                </c:pt>
                <c:pt idx="99">
                  <c:v>2.3798406896722996E-2</c:v>
                </c:pt>
                <c:pt idx="100">
                  <c:v>2.3773743854346645E-2</c:v>
                </c:pt>
                <c:pt idx="101">
                  <c:v>2.3750322241657715E-2</c:v>
                </c:pt>
                <c:pt idx="102">
                  <c:v>2.3728081842754867E-2</c:v>
                </c:pt>
                <c:pt idx="103">
                  <c:v>2.3706965303027298E-2</c:v>
                </c:pt>
                <c:pt idx="104">
                  <c:v>2.3686917989497333E-2</c:v>
                </c:pt>
                <c:pt idx="105">
                  <c:v>2.3667887858818366E-2</c:v>
                </c:pt>
                <c:pt idx="106">
                  <c:v>2.364982533241676E-2</c:v>
                </c:pt>
                <c:pt idx="107">
                  <c:v>2.3632683178307443E-2</c:v>
                </c:pt>
                <c:pt idx="108">
                  <c:v>2.3616416399150277E-2</c:v>
                </c:pt>
                <c:pt idx="109">
                  <c:v>2.3600982126148275E-2</c:v>
                </c:pt>
                <c:pt idx="110">
                  <c:v>2.3586339518419982E-2</c:v>
                </c:pt>
                <c:pt idx="111">
                  <c:v>2.3572449667506351E-2</c:v>
                </c:pt>
                <c:pt idx="112">
                  <c:v>2.3559275506698785E-2</c:v>
                </c:pt>
                <c:pt idx="113">
                  <c:v>2.3546781724898082E-2</c:v>
                </c:pt>
                <c:pt idx="114">
                  <c:v>2.353493468473605E-2</c:v>
                </c:pt>
                <c:pt idx="115">
                  <c:v>2.3523702344711107E-2</c:v>
                </c:pt>
                <c:pt idx="116">
                  <c:v>2.3513054185107209E-2</c:v>
                </c:pt>
                <c:pt idx="117">
                  <c:v>2.3502961137482032E-2</c:v>
                </c:pt>
                <c:pt idx="118">
                  <c:v>2.3493395517525516E-2</c:v>
                </c:pt>
                <c:pt idx="119">
                  <c:v>2.3484330961103642E-2</c:v>
                </c:pt>
                <c:pt idx="120">
                  <c:v>2.3475742363315136E-2</c:v>
                </c:pt>
                <c:pt idx="121">
                  <c:v>2.3467605820400368E-2</c:v>
                </c:pt>
                <c:pt idx="122">
                  <c:v>2.3459898574352604E-2</c:v>
                </c:pt>
                <c:pt idx="123">
                  <c:v>2.3452598960091359E-2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95C8-477B-96D1-A483EC1CC152}"/>
            </c:ext>
          </c:extLst>
        </c:ser>
        <c:ser>
          <c:idx val="5"/>
          <c:order val="5"/>
          <c:tx>
            <c:v>94,4 L/h push/pull</c:v>
          </c:tx>
          <c:spPr>
            <a:ln w="19050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'Typ3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2x F12'!$L$131:$L$251</c:f>
              <c:numCache>
                <c:formatCode>0.0000</c:formatCode>
                <c:ptCount val="121"/>
                <c:pt idx="0">
                  <c:v>0.37392875912547441</c:v>
                </c:pt>
                <c:pt idx="1">
                  <c:v>0.32887487821026612</c:v>
                </c:pt>
                <c:pt idx="2">
                  <c:v>0.27854369567412163</c:v>
                </c:pt>
                <c:pt idx="3">
                  <c:v>0.23619749669115983</c:v>
                </c:pt>
                <c:pt idx="4">
                  <c:v>0.20231816817172601</c:v>
                </c:pt>
                <c:pt idx="5">
                  <c:v>0.175424927614968</c:v>
                </c:pt>
                <c:pt idx="6">
                  <c:v>0.15394787413494496</c:v>
                </c:pt>
                <c:pt idx="7">
                  <c:v>0.13660940537349373</c:v>
                </c:pt>
                <c:pt idx="8">
                  <c:v>0.12244106634120977</c:v>
                </c:pt>
                <c:pt idx="9">
                  <c:v>0.11072315960453599</c:v>
                </c:pt>
                <c:pt idx="10">
                  <c:v>0.10092132761625448</c:v>
                </c:pt>
                <c:pt idx="11">
                  <c:v>9.2636037487840606E-2</c:v>
                </c:pt>
                <c:pt idx="12">
                  <c:v>8.5565466396747003E-2</c:v>
                </c:pt>
                <c:pt idx="13">
                  <c:v>7.9478960593989484E-2</c:v>
                </c:pt>
                <c:pt idx="14">
                  <c:v>7.4198172012454683E-2</c:v>
                </c:pt>
                <c:pt idx="15">
                  <c:v>6.9583608007235079E-2</c:v>
                </c:pt>
                <c:pt idx="16">
                  <c:v>6.5524966724056721E-2</c:v>
                </c:pt>
                <c:pt idx="17">
                  <c:v>6.1934124326833338E-2</c:v>
                </c:pt>
                <c:pt idx="18">
                  <c:v>5.8739991957355263E-2</c:v>
                </c:pt>
                <c:pt idx="19">
                  <c:v>5.5884702727236377E-2</c:v>
                </c:pt>
                <c:pt idx="20">
                  <c:v>5.3320754321830061E-2</c:v>
                </c:pt>
                <c:pt idx="21">
                  <c:v>5.100884537414889E-2</c:v>
                </c:pt>
                <c:pt idx="22">
                  <c:v>4.8916220783043883E-2</c:v>
                </c:pt>
                <c:pt idx="23">
                  <c:v>4.7015394216759203E-2</c:v>
                </c:pt>
                <c:pt idx="24">
                  <c:v>4.5283152925516768E-2</c:v>
                </c:pt>
                <c:pt idx="25">
                  <c:v>4.3699775862185868E-2</c:v>
                </c:pt>
                <c:pt idx="26">
                  <c:v>4.2248414439180551E-2</c:v>
                </c:pt>
                <c:pt idx="27">
                  <c:v>4.091459835916595E-2</c:v>
                </c:pt>
                <c:pt idx="28">
                  <c:v>3.9685838422776565E-2</c:v>
                </c:pt>
                <c:pt idx="29">
                  <c:v>3.8551305114609594E-2</c:v>
                </c:pt>
                <c:pt idx="30">
                  <c:v>3.7501566840803989E-2</c:v>
                </c:pt>
                <c:pt idx="31">
                  <c:v>3.6528375453131007E-2</c:v>
                </c:pt>
                <c:pt idx="32">
                  <c:v>3.5624489507381181E-2</c:v>
                </c:pt>
                <c:pt idx="33">
                  <c:v>3.4783527823918602E-2</c:v>
                </c:pt>
                <c:pt idx="34">
                  <c:v>3.3999847528337339E-2</c:v>
                </c:pt>
                <c:pt idx="35">
                  <c:v>3.326844198175781E-2</c:v>
                </c:pt>
                <c:pt idx="36">
                  <c:v>3.2584854958937662E-2</c:v>
                </c:pt>
                <c:pt idx="37">
                  <c:v>3.1945108167891902E-2</c:v>
                </c:pt>
                <c:pt idx="38">
                  <c:v>3.1345639778613106E-2</c:v>
                </c:pt>
                <c:pt idx="39">
                  <c:v>3.0783252078976392E-2</c:v>
                </c:pt>
                <c:pt idx="40">
                  <c:v>3.0255066731589442E-2</c:v>
                </c:pt>
                <c:pt idx="41">
                  <c:v>2.9758486387718518E-2</c:v>
                </c:pt>
                <c:pt idx="42">
                  <c:v>2.9291161639781235E-2</c:v>
                </c:pt>
                <c:pt idx="43">
                  <c:v>2.8850962474673843E-2</c:v>
                </c:pt>
                <c:pt idx="44">
                  <c:v>2.8435953535917928E-2</c:v>
                </c:pt>
                <c:pt idx="45">
                  <c:v>2.8044372620619665E-2</c:v>
                </c:pt>
                <c:pt idx="46">
                  <c:v>2.7674611933228292E-2</c:v>
                </c:pt>
                <c:pt idx="47">
                  <c:v>2.732520169650593E-2</c:v>
                </c:pt>
                <c:pt idx="48">
                  <c:v>2.6994795784455849E-2</c:v>
                </c:pt>
                <c:pt idx="49">
                  <c:v>2.6682159094943446E-2</c:v>
                </c:pt>
                <c:pt idx="50">
                  <c:v>2.6386156423552437E-2</c:v>
                </c:pt>
                <c:pt idx="51">
                  <c:v>2.6105742636570822E-2</c:v>
                </c:pt>
                <c:pt idx="52">
                  <c:v>2.5839953971274043E-2</c:v>
                </c:pt>
                <c:pt idx="53">
                  <c:v>2.5587900316968722E-2</c:v>
                </c:pt>
                <c:pt idx="54">
                  <c:v>2.5348758351467861E-2</c:v>
                </c:pt>
                <c:pt idx="55">
                  <c:v>2.5121765425504206E-2</c:v>
                </c:pt>
                <c:pt idx="56">
                  <c:v>2.4906214102636198E-2</c:v>
                </c:pt>
                <c:pt idx="57">
                  <c:v>2.4701447274932072E-2</c:v>
                </c:pt>
                <c:pt idx="58">
                  <c:v>2.4506853785521542E-2</c:v>
                </c:pt>
                <c:pt idx="59">
                  <c:v>2.4321864498298471E-2</c:v>
                </c:pt>
                <c:pt idx="60">
                  <c:v>2.4145948762900118E-2</c:v>
                </c:pt>
                <c:pt idx="61">
                  <c:v>2.3978611229800079E-2</c:v>
                </c:pt>
                <c:pt idx="62">
                  <c:v>2.3819388976105089E-2</c:v>
                </c:pt>
                <c:pt idx="63">
                  <c:v>2.3667848907593304E-2</c:v>
                </c:pt>
                <c:pt idx="64">
                  <c:v>2.3523585406794514E-2</c:v>
                </c:pt>
                <c:pt idx="65">
                  <c:v>2.3386218200595041E-2</c:v>
                </c:pt>
                <c:pt idx="66">
                  <c:v>2.3255390424036355E-2</c:v>
                </c:pt>
                <c:pt idx="67">
                  <c:v>2.3130766859743152E-2</c:v>
                </c:pt>
                <c:pt idx="68">
                  <c:v>2.3012032334818695E-2</c:v>
                </c:pt>
                <c:pt idx="69">
                  <c:v>2.2898890259140624E-2</c:v>
                </c:pt>
                <c:pt idx="70">
                  <c:v>2.2791061290817545E-2</c:v>
                </c:pt>
                <c:pt idx="71">
                  <c:v>2.2688282116165678E-2</c:v>
                </c:pt>
                <c:pt idx="72">
                  <c:v>2.2590304332965369E-2</c:v>
                </c:pt>
                <c:pt idx="73">
                  <c:v>2.2496893426986922E-2</c:v>
                </c:pt>
                <c:pt idx="74">
                  <c:v>2.2407827832856598E-2</c:v>
                </c:pt>
                <c:pt idx="75">
                  <c:v>2.2322898071285954E-2</c:v>
                </c:pt>
                <c:pt idx="76">
                  <c:v>2.2241905955528569E-2</c:v>
                </c:pt>
                <c:pt idx="77">
                  <c:v>2.2164663860670963E-2</c:v>
                </c:pt>
                <c:pt idx="78">
                  <c:v>2.2090994050022232E-2</c:v>
                </c:pt>
                <c:pt idx="79">
                  <c:v>2.2020728053450372E-2</c:v>
                </c:pt>
                <c:pt idx="80">
                  <c:v>2.1953706093031034E-2</c:v>
                </c:pt>
                <c:pt idx="81">
                  <c:v>2.1889776551835174E-2</c:v>
                </c:pt>
                <c:pt idx="82">
                  <c:v>2.182879548209235E-2</c:v>
                </c:pt>
                <c:pt idx="83">
                  <c:v>2.1770626149332374E-2</c:v>
                </c:pt>
                <c:pt idx="84">
                  <c:v>2.1715138609435011E-2</c:v>
                </c:pt>
                <c:pt idx="85">
                  <c:v>2.1662209315809464E-2</c:v>
                </c:pt>
                <c:pt idx="86">
                  <c:v>2.1611720754187557E-2</c:v>
                </c:pt>
                <c:pt idx="87">
                  <c:v>2.1563561102748974E-2</c:v>
                </c:pt>
                <c:pt idx="88">
                  <c:v>2.1517623915507936E-2</c:v>
                </c:pt>
                <c:pt idx="89">
                  <c:v>2.1473807827079829E-2</c:v>
                </c:pt>
                <c:pt idx="90">
                  <c:v>2.1432016277117091E-2</c:v>
                </c:pt>
                <c:pt idx="91">
                  <c:v>2.1392157252857088E-2</c:v>
                </c:pt>
                <c:pt idx="92">
                  <c:v>2.1354143048363246E-2</c:v>
                </c:pt>
                <c:pt idx="93">
                  <c:v>2.1317890039165885E-2</c:v>
                </c:pt>
                <c:pt idx="94">
                  <c:v>2.1283318471122054E-2</c:v>
                </c:pt>
                <c:pt idx="95">
                  <c:v>2.1250352262416231E-2</c:v>
                </c:pt>
                <c:pt idx="96">
                  <c:v>2.1218918817716093E-2</c:v>
                </c:pt>
                <c:pt idx="97">
                  <c:v>2.118894885358167E-2</c:v>
                </c:pt>
                <c:pt idx="98">
                  <c:v>2.1160376234302298E-2</c:v>
                </c:pt>
                <c:pt idx="99">
                  <c:v>2.113313781740507E-2</c:v>
                </c:pt>
                <c:pt idx="100">
                  <c:v>2.1107173308141113E-2</c:v>
                </c:pt>
                <c:pt idx="101">
                  <c:v>2.1082425122313477E-2</c:v>
                </c:pt>
                <c:pt idx="102">
                  <c:v>2.1058838256862132E-2</c:v>
                </c:pt>
                <c:pt idx="103">
                  <c:v>2.1036360167669337E-2</c:v>
                </c:pt>
                <c:pt idx="104">
                  <c:v>2.1014940654091468E-2</c:v>
                </c:pt>
                <c:pt idx="105">
                  <c:v>2.0994531749763162E-2</c:v>
                </c:pt>
                <c:pt idx="106">
                  <c:v>2.0975087619255334E-2</c:v>
                </c:pt>
                <c:pt idx="107">
                  <c:v>2.0956564460201634E-2</c:v>
                </c:pt>
                <c:pt idx="108">
                  <c:v>2.0938920410537954E-2</c:v>
                </c:pt>
                <c:pt idx="109">
                  <c:v>2.0922115460526865E-2</c:v>
                </c:pt>
                <c:pt idx="110">
                  <c:v>2.0906111369264305E-2</c:v>
                </c:pt>
                <c:pt idx="111">
                  <c:v>2.0890871585388573E-2</c:v>
                </c:pt>
                <c:pt idx="112">
                  <c:v>2.0876361171732808E-2</c:v>
                </c:pt>
                <c:pt idx="113">
                  <c:v>2.0862546733681615E-2</c:v>
                </c:pt>
                <c:pt idx="114">
                  <c:v>2.0849396351009911E-2</c:v>
                </c:pt>
                <c:pt idx="115">
                  <c:v>2.083687951299858E-2</c:v>
                </c:pt>
                <c:pt idx="116">
                  <c:v>2.0824967056636272E-2</c:v>
                </c:pt>
                <c:pt idx="117">
                  <c:v>2.0813631107730352E-2</c:v>
                </c:pt>
                <c:pt idx="118">
                  <c:v>2.0802845024762696E-2</c:v>
                </c:pt>
                <c:pt idx="119">
                  <c:v>2.0792583345337477E-2</c:v>
                </c:pt>
                <c:pt idx="120">
                  <c:v>2.0782821735078703E-2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95C8-477B-96D1-A483EC1CC1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0.46"/>
          <c:min val="3.0000000000000006E-2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K/W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.0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1.0000000000000002E-2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solidFill>
            <a:schemeClr val="accent3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de-DE" baseline="0"/>
              <a:t>Leistung @dT 20 K; Einlass 315 K</a:t>
            </a:r>
            <a:endParaRPr lang="de-DE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v>50,8 L/h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Noctua F12'!$E$126:$E$251</c:f>
              <c:numCache>
                <c:formatCode>0</c:formatCode>
                <c:ptCount val="126"/>
                <c:pt idx="0">
                  <c:v>44.528643561906961</c:v>
                </c:pt>
                <c:pt idx="1">
                  <c:v>44.764275654343578</c:v>
                </c:pt>
                <c:pt idx="2">
                  <c:v>45.137999207581061</c:v>
                </c:pt>
                <c:pt idx="3">
                  <c:v>45.590754600013497</c:v>
                </c:pt>
                <c:pt idx="4">
                  <c:v>46.103752535860963</c:v>
                </c:pt>
                <c:pt idx="5">
                  <c:v>46.666619098763704</c:v>
                </c:pt>
                <c:pt idx="6">
                  <c:v>54.116559513213133</c:v>
                </c:pt>
                <c:pt idx="7">
                  <c:v>63.701103769296537</c:v>
                </c:pt>
                <c:pt idx="8">
                  <c:v>74.678525083071236</c:v>
                </c:pt>
                <c:pt idx="9">
                  <c:v>86.676016653750366</c:v>
                </c:pt>
                <c:pt idx="10">
                  <c:v>99.451369910754352</c:v>
                </c:pt>
                <c:pt idx="11">
                  <c:v>112.82797842155117</c:v>
                </c:pt>
                <c:pt idx="12">
                  <c:v>126.66836095865528</c:v>
                </c:pt>
                <c:pt idx="13">
                  <c:v>140.86100336549896</c:v>
                </c:pt>
                <c:pt idx="14">
                  <c:v>155.31294790727998</c:v>
                </c:pt>
                <c:pt idx="15">
                  <c:v>169.94523591534494</c:v>
                </c:pt>
                <c:pt idx="16">
                  <c:v>184.68991330062124</c:v>
                </c:pt>
                <c:pt idx="17">
                  <c:v>199.48795739671721</c:v>
                </c:pt>
                <c:pt idx="18">
                  <c:v>214.28777901229608</c:v>
                </c:pt>
                <c:pt idx="19">
                  <c:v>229.04410062441292</c:v>
                </c:pt>
                <c:pt idx="20">
                  <c:v>243.71709016972682</c:v>
                </c:pt>
                <c:pt idx="21">
                  <c:v>258.27167427708974</c:v>
                </c:pt>
                <c:pt idx="22">
                  <c:v>272.67698108425247</c:v>
                </c:pt>
                <c:pt idx="23">
                  <c:v>286.90587899391221</c:v>
                </c:pt>
                <c:pt idx="24">
                  <c:v>300.93458806274288</c:v>
                </c:pt>
                <c:pt idx="25">
                  <c:v>314.74234750509623</c:v>
                </c:pt>
                <c:pt idx="26">
                  <c:v>328.31112736491355</c:v>
                </c:pt>
                <c:pt idx="27">
                  <c:v>341.62537555827112</c:v>
                </c:pt>
                <c:pt idx="28">
                  <c:v>354.67179370107522</c:v>
                </c:pt>
                <c:pt idx="29">
                  <c:v>367.43913671806149</c:v>
                </c:pt>
                <c:pt idx="30">
                  <c:v>379.91803237805448</c:v>
                </c:pt>
                <c:pt idx="31">
                  <c:v>392.10081774675689</c:v>
                </c:pt>
                <c:pt idx="32">
                  <c:v>403.98139017988939</c:v>
                </c:pt>
                <c:pt idx="33">
                  <c:v>415.55507095626893</c:v>
                </c:pt>
                <c:pt idx="34">
                  <c:v>426.81848001421957</c:v>
                </c:pt>
                <c:pt idx="35">
                  <c:v>437.76942053504172</c:v>
                </c:pt>
                <c:pt idx="36">
                  <c:v>448.40677233524355</c:v>
                </c:pt>
                <c:pt idx="37">
                  <c:v>458.73039320022434</c:v>
                </c:pt>
                <c:pt idx="38">
                  <c:v>468.74102742721834</c:v>
                </c:pt>
                <c:pt idx="39">
                  <c:v>478.44022095303285</c:v>
                </c:pt>
                <c:pt idx="40">
                  <c:v>487.83024252851476</c:v>
                </c:pt>
                <c:pt idx="41">
                  <c:v>496.91401047158774</c:v>
                </c:pt>
                <c:pt idx="42">
                  <c:v>505.69502458760826</c:v>
                </c:pt>
                <c:pt idx="43">
                  <c:v>514.17730289248254</c:v>
                </c:pt>
                <c:pt idx="44">
                  <c:v>522.36532281259156</c:v>
                </c:pt>
                <c:pt idx="45">
                  <c:v>530.2639665677018</c:v>
                </c:pt>
                <c:pt idx="46">
                  <c:v>537.87847047002936</c:v>
                </c:pt>
                <c:pt idx="47">
                  <c:v>545.2143778954453</c:v>
                </c:pt>
                <c:pt idx="48">
                  <c:v>552.27749570231026</c:v>
                </c:pt>
                <c:pt idx="49">
                  <c:v>559.07385389018634</c:v>
                </c:pt>
                <c:pt idx="50">
                  <c:v>565.6096683052458</c:v>
                </c:pt>
                <c:pt idx="51">
                  <c:v>571.8913062119683</c:v>
                </c:pt>
                <c:pt idx="52">
                  <c:v>577.9252545620011</c:v>
                </c:pt>
                <c:pt idx="53">
                  <c:v>583.71809080113906</c:v>
                </c:pt>
                <c:pt idx="54">
                  <c:v>589.27645606445196</c:v>
                </c:pt>
                <c:pt idx="55">
                  <c:v>594.60703061781328</c:v>
                </c:pt>
                <c:pt idx="56">
                  <c:v>599.71651141163795</c:v>
                </c:pt>
                <c:pt idx="57">
                  <c:v>604.61159161956743</c:v>
                </c:pt>
                <c:pt idx="58">
                  <c:v>609.2989420413129</c:v>
                </c:pt>
                <c:pt idx="59">
                  <c:v>613.78519425487877</c:v>
                </c:pt>
                <c:pt idx="60">
                  <c:v>618.07692540906612</c:v>
                </c:pt>
                <c:pt idx="61">
                  <c:v>622.18064455249169</c:v>
                </c:pt>
                <c:pt idx="62">
                  <c:v>626.10278040043522</c:v>
                </c:pt>
                <c:pt idx="63">
                  <c:v>629.84967044563894</c:v>
                </c:pt>
                <c:pt idx="64">
                  <c:v>633.42755132379739</c:v>
                </c:pt>
                <c:pt idx="65">
                  <c:v>636.84255034885871</c:v>
                </c:pt>
                <c:pt idx="66">
                  <c:v>640.10067813749174</c:v>
                </c:pt>
                <c:pt idx="67">
                  <c:v>643.20782224610889</c:v>
                </c:pt>
                <c:pt idx="68">
                  <c:v>646.1697417477269</c:v>
                </c:pt>
                <c:pt idx="69">
                  <c:v>648.99206267968327</c:v>
                </c:pt>
                <c:pt idx="70">
                  <c:v>651.6802742968332</c:v>
                </c:pt>
                <c:pt idx="71">
                  <c:v>654.2397260682925</c:v>
                </c:pt>
                <c:pt idx="72">
                  <c:v>656.67562535914601</c:v>
                </c:pt>
                <c:pt idx="73">
                  <c:v>658.99303574172654</c:v>
                </c:pt>
                <c:pt idx="74">
                  <c:v>661.19687588416014</c:v>
                </c:pt>
                <c:pt idx="75">
                  <c:v>663.29191896683324</c:v>
                </c:pt>
                <c:pt idx="76">
                  <c:v>665.28279258028567</c:v>
                </c:pt>
                <c:pt idx="77">
                  <c:v>667.1739790607644</c:v>
                </c:pt>
                <c:pt idx="78">
                  <c:v>668.96981622229407</c:v>
                </c:pt>
                <c:pt idx="79">
                  <c:v>670.67449844664088</c:v>
                </c:pt>
                <c:pt idx="80">
                  <c:v>672.29207809494483</c:v>
                </c:pt>
                <c:pt idx="81">
                  <c:v>673.82646720710648</c:v>
                </c:pt>
                <c:pt idx="82">
                  <c:v>675.28143945721615</c:v>
                </c:pt>
                <c:pt idx="83">
                  <c:v>676.6606323354124</c:v>
                </c:pt>
                <c:pt idx="84">
                  <c:v>677.96754952857168</c:v>
                </c:pt>
                <c:pt idx="85">
                  <c:v>679.20556347413446</c:v>
                </c:pt>
                <c:pt idx="86">
                  <c:v>680.37791806320422</c:v>
                </c:pt>
                <c:pt idx="87">
                  <c:v>681.48773147077748</c:v>
                </c:pt>
                <c:pt idx="88">
                  <c:v>682.53799909261159</c:v>
                </c:pt>
                <c:pt idx="89">
                  <c:v>683.53159656980267</c:v>
                </c:pt>
                <c:pt idx="90">
                  <c:v>684.47128288361068</c:v>
                </c:pt>
                <c:pt idx="91">
                  <c:v>685.35970350448088</c:v>
                </c:pt>
                <c:pt idx="92">
                  <c:v>686.19939358052704</c:v>
                </c:pt>
                <c:pt idx="93">
                  <c:v>686.99278115198797</c:v>
                </c:pt>
                <c:pt idx="94">
                  <c:v>687.74219037935177</c:v>
                </c:pt>
                <c:pt idx="95">
                  <c:v>688.4498447739436</c:v>
                </c:pt>
                <c:pt idx="96">
                  <c:v>689.11787042081812</c:v>
                </c:pt>
                <c:pt idx="97">
                  <c:v>689.74829918477622</c:v>
                </c:pt>
                <c:pt idx="98">
                  <c:v>690.34307189123933</c:v>
                </c:pt>
                <c:pt idx="99">
                  <c:v>690.90404147457684</c:v>
                </c:pt>
                <c:pt idx="100">
                  <c:v>691.43297608728108</c:v>
                </c:pt>
                <c:pt idx="101">
                  <c:v>691.93156216413615</c:v>
                </c:pt>
                <c:pt idx="102">
                  <c:v>692.4014074362243</c:v>
                </c:pt>
                <c:pt idx="103">
                  <c:v>692.84404389026008</c:v>
                </c:pt>
                <c:pt idx="104">
                  <c:v>693.26093066934868</c:v>
                </c:pt>
                <c:pt idx="105">
                  <c:v>693.65345691182267</c:v>
                </c:pt>
                <c:pt idx="106">
                  <c:v>694.02294452532658</c:v>
                </c:pt>
                <c:pt idx="107">
                  <c:v>694.37065089379917</c:v>
                </c:pt>
                <c:pt idx="108">
                  <c:v>694.69777151543894</c:v>
                </c:pt>
                <c:pt idx="109">
                  <c:v>695.00544257014712</c:v>
                </c:pt>
                <c:pt idx="110">
                  <c:v>695.29474341530965</c:v>
                </c:pt>
                <c:pt idx="111">
                  <c:v>695.56669900911925</c:v>
                </c:pt>
                <c:pt idx="112">
                  <c:v>695.82228226094901</c:v>
                </c:pt>
                <c:pt idx="113">
                  <c:v>696.06241630856994</c:v>
                </c:pt>
                <c:pt idx="114">
                  <c:v>696.28797672225835</c:v>
                </c:pt>
                <c:pt idx="115">
                  <c:v>696.49979363606985</c:v>
                </c:pt>
                <c:pt idx="116">
                  <c:v>696.6986538067647</c:v>
                </c:pt>
                <c:pt idx="117">
                  <c:v>696.88530260105438</c:v>
                </c:pt>
                <c:pt idx="118">
                  <c:v>697.06044591200236</c:v>
                </c:pt>
                <c:pt idx="119">
                  <c:v>697.22475200556198</c:v>
                </c:pt>
                <c:pt idx="120">
                  <c:v>697.37885329835979</c:v>
                </c:pt>
                <c:pt idx="121">
                  <c:v>697.52334806795045</c:v>
                </c:pt>
                <c:pt idx="122">
                  <c:v>697.6588020968594</c:v>
                </c:pt>
                <c:pt idx="123">
                  <c:v>697.78575025182181</c:v>
                </c:pt>
                <c:pt idx="124">
                  <c:v>697.9046979996898</c:v>
                </c:pt>
                <c:pt idx="125">
                  <c:v>698.01612286154455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8600-4339-B2F2-A15229B77EEE}"/>
            </c:ext>
          </c:extLst>
        </c:ser>
        <c:ser>
          <c:idx val="1"/>
          <c:order val="1"/>
          <c:tx>
            <c:v>72,5 L/h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Noctua F12'!$H$128:$H$251</c:f>
              <c:numCache>
                <c:formatCode>0</c:formatCode>
                <c:ptCount val="124"/>
                <c:pt idx="0">
                  <c:v>51.119819719550947</c:v>
                </c:pt>
                <c:pt idx="1">
                  <c:v>51.307873861593635</c:v>
                </c:pt>
                <c:pt idx="2">
                  <c:v>51.620161379811407</c:v>
                </c:pt>
                <c:pt idx="3">
                  <c:v>52.006587737512064</c:v>
                </c:pt>
                <c:pt idx="4">
                  <c:v>58.123765978268352</c:v>
                </c:pt>
                <c:pt idx="5">
                  <c:v>66.709336192351998</c:v>
                </c:pt>
                <c:pt idx="6">
                  <c:v>76.903825289812062</c:v>
                </c:pt>
                <c:pt idx="7">
                  <c:v>88.309326135107199</c:v>
                </c:pt>
                <c:pt idx="8">
                  <c:v>100.67322445111517</c:v>
                </c:pt>
                <c:pt idx="9">
                  <c:v>113.8126776571994</c:v>
                </c:pt>
                <c:pt idx="10">
                  <c:v>127.58530758542327</c:v>
                </c:pt>
                <c:pt idx="11">
                  <c:v>141.87504697752411</c:v>
                </c:pt>
                <c:pt idx="12">
                  <c:v>156.58433202158835</c:v>
                </c:pt>
                <c:pt idx="13">
                  <c:v>171.62938286344206</c:v>
                </c:pt>
                <c:pt idx="14">
                  <c:v>186.93715062190108</c:v>
                </c:pt>
                <c:pt idx="15">
                  <c:v>202.44323516310385</c:v>
                </c:pt>
                <c:pt idx="16">
                  <c:v>218.09040270049991</c:v>
                </c:pt>
                <c:pt idx="17">
                  <c:v>233.8274918846206</c:v>
                </c:pt>
                <c:pt idx="18">
                  <c:v>249.60858140259882</c:v>
                </c:pt>
                <c:pt idx="19">
                  <c:v>265.39233939527037</c:v>
                </c:pt>
                <c:pt idx="20">
                  <c:v>281.14150282586172</c:v>
                </c:pt>
                <c:pt idx="21">
                  <c:v>296.82245198909823</c:v>
                </c:pt>
                <c:pt idx="22">
                  <c:v>312.40485617163552</c:v>
                </c:pt>
                <c:pt idx="23">
                  <c:v>327.86137355025789</c:v>
                </c:pt>
                <c:pt idx="24">
                  <c:v>343.16739316224812</c:v>
                </c:pt>
                <c:pt idx="25">
                  <c:v>358.30081004191288</c:v>
                </c:pt>
                <c:pt idx="26">
                  <c:v>373.24182690055551</c:v>
                </c:pt>
                <c:pt idx="27">
                  <c:v>387.97277735546675</c:v>
                </c:pt>
                <c:pt idx="28">
                  <c:v>402.47796689328368</c:v>
                </c:pt>
                <c:pt idx="29">
                  <c:v>416.74352862018998</c:v>
                </c:pt>
                <c:pt idx="30">
                  <c:v>430.75729149691608</c:v>
                </c:pt>
                <c:pt idx="31">
                  <c:v>444.50865924259028</c:v>
                </c:pt>
                <c:pt idx="32">
                  <c:v>457.98849846131213</c:v>
                </c:pt>
                <c:pt idx="33">
                  <c:v>471.18903482938572</c:v>
                </c:pt>
                <c:pt idx="34">
                  <c:v>484.10375640113227</c:v>
                </c:pt>
                <c:pt idx="35">
                  <c:v>496.72732326292675</c:v>
                </c:pt>
                <c:pt idx="36">
                  <c:v>509.0554829000373</c:v>
                </c:pt>
                <c:pt idx="37">
                  <c:v>521.08499074760016</c:v>
                </c:pt>
                <c:pt idx="38">
                  <c:v>532.81353548195329</c:v>
                </c:pt>
                <c:pt idx="39">
                  <c:v>544.23966867647198</c:v>
                </c:pt>
                <c:pt idx="40">
                  <c:v>555.36273850062287</c:v>
                </c:pt>
                <c:pt idx="41">
                  <c:v>566.18282718502155</c:v>
                </c:pt>
                <c:pt idx="42">
                  <c:v>576.70069201102615</c:v>
                </c:pt>
                <c:pt idx="43">
                  <c:v>586.91770961251154</c:v>
                </c:pt>
                <c:pt idx="44">
                  <c:v>596.83582340128203</c:v>
                </c:pt>
                <c:pt idx="45">
                  <c:v>586.91770961251154</c:v>
                </c:pt>
                <c:pt idx="46">
                  <c:v>615.78565215989511</c:v>
                </c:pt>
                <c:pt idx="47">
                  <c:v>624.82365513358025</c:v>
                </c:pt>
                <c:pt idx="48">
                  <c:v>633.57524452513371</c:v>
                </c:pt>
                <c:pt idx="49">
                  <c:v>642.04450734814941</c:v>
                </c:pt>
                <c:pt idx="50">
                  <c:v>650.23583907103</c:v>
                </c:pt>
                <c:pt idx="51">
                  <c:v>658.15390891519303</c:v>
                </c:pt>
                <c:pt idx="52">
                  <c:v>665.80362725486066</c:v>
                </c:pt>
                <c:pt idx="53">
                  <c:v>673.19011502495698</c:v>
                </c:pt>
                <c:pt idx="54">
                  <c:v>680.31867504798504</c:v>
                </c:pt>
                <c:pt idx="55">
                  <c:v>687.19476519462114</c:v>
                </c:pt>
                <c:pt idx="56">
                  <c:v>693.82397329620017</c:v>
                </c:pt>
                <c:pt idx="57">
                  <c:v>700.21199373038519</c:v>
                </c:pt>
                <c:pt idx="58">
                  <c:v>706.36460560415708</c:v>
                </c:pt>
                <c:pt idx="59">
                  <c:v>712.28765246088301</c:v>
                </c:pt>
                <c:pt idx="60">
                  <c:v>717.98702344069727</c:v>
                </c:pt>
                <c:pt idx="61">
                  <c:v>723.46863582572894</c:v>
                </c:pt>
                <c:pt idx="62">
                  <c:v>728.73841890393544</c:v>
                </c:pt>
                <c:pt idx="63">
                  <c:v>733.80229908741217</c:v>
                </c:pt>
                <c:pt idx="64">
                  <c:v>738.66618622309966</c:v>
                </c:pt>
                <c:pt idx="65">
                  <c:v>743.3359610358084</c:v>
                </c:pt>
                <c:pt idx="66">
                  <c:v>747.81746364540891</c:v>
                </c:pt>
                <c:pt idx="67">
                  <c:v>752.11648310195153</c:v>
                </c:pt>
                <c:pt idx="68">
                  <c:v>756.23874788435307</c:v>
                </c:pt>
                <c:pt idx="69">
                  <c:v>760.18991731011602</c:v>
                </c:pt>
                <c:pt idx="70">
                  <c:v>763.97557380536875</c:v>
                </c:pt>
                <c:pt idx="71">
                  <c:v>767.60121598630633</c:v>
                </c:pt>
                <c:pt idx="72">
                  <c:v>771.07225250487818</c:v>
                </c:pt>
                <c:pt idx="73">
                  <c:v>774.39399661330469</c:v>
                </c:pt>
                <c:pt idx="74">
                  <c:v>777.57166140373397</c:v>
                </c:pt>
                <c:pt idx="75">
                  <c:v>780.61035568103625</c:v>
                </c:pt>
                <c:pt idx="76">
                  <c:v>783.51508042841522</c:v>
                </c:pt>
                <c:pt idx="77">
                  <c:v>786.29072582714502</c:v>
                </c:pt>
                <c:pt idx="78">
                  <c:v>788.94206879337128</c:v>
                </c:pt>
                <c:pt idx="79">
                  <c:v>791.47377099648759</c:v>
                </c:pt>
                <c:pt idx="80">
                  <c:v>793.89037732517738</c:v>
                </c:pt>
                <c:pt idx="81">
                  <c:v>796.19631476870723</c:v>
                </c:pt>
                <c:pt idx="82">
                  <c:v>798.39589168258385</c:v>
                </c:pt>
                <c:pt idx="83">
                  <c:v>800.49329740911253</c:v>
                </c:pt>
                <c:pt idx="84">
                  <c:v>802.49260222484895</c:v>
                </c:pt>
                <c:pt idx="85">
                  <c:v>804.39775758829751</c:v>
                </c:pt>
                <c:pt idx="86">
                  <c:v>806.21259666258334</c:v>
                </c:pt>
                <c:pt idx="87">
                  <c:v>807.94083508911388</c:v>
                </c:pt>
                <c:pt idx="88">
                  <c:v>809.58607198954394</c:v>
                </c:pt>
                <c:pt idx="89">
                  <c:v>811.15179117457353</c:v>
                </c:pt>
                <c:pt idx="90">
                  <c:v>812.64136253931622</c:v>
                </c:pt>
                <c:pt idx="91">
                  <c:v>814.05804362612469</c:v>
                </c:pt>
                <c:pt idx="92">
                  <c:v>815.40498133688095</c:v>
                </c:pt>
                <c:pt idx="93">
                  <c:v>816.68521377783293</c:v>
                </c:pt>
                <c:pt idx="94">
                  <c:v>817.90167222109244</c:v>
                </c:pt>
                <c:pt idx="95">
                  <c:v>819.05718316791615</c:v>
                </c:pt>
                <c:pt idx="96">
                  <c:v>820.1544704998355</c:v>
                </c:pt>
                <c:pt idx="97">
                  <c:v>821.19615770463065</c:v>
                </c:pt>
                <c:pt idx="98">
                  <c:v>822.18477016501902</c:v>
                </c:pt>
                <c:pt idx="99">
                  <c:v>823.12273749877068</c:v>
                </c:pt>
                <c:pt idx="100">
                  <c:v>824.01239593976743</c:v>
                </c:pt>
                <c:pt idx="101">
                  <c:v>824.85599075029313</c:v>
                </c:pt>
                <c:pt idx="102">
                  <c:v>825.6556786555675</c:v>
                </c:pt>
                <c:pt idx="103">
                  <c:v>826.41353029224149</c:v>
                </c:pt>
                <c:pt idx="104">
                  <c:v>827.13153266322581</c:v>
                </c:pt>
                <c:pt idx="105">
                  <c:v>827.81159159185609</c:v>
                </c:pt>
                <c:pt idx="106">
                  <c:v>828.45553416899497</c:v>
                </c:pt>
                <c:pt idx="107">
                  <c:v>829.06511118723245</c:v>
                </c:pt>
                <c:pt idx="108">
                  <c:v>829.6419995568815</c:v>
                </c:pt>
                <c:pt idx="109">
                  <c:v>830.18780469896694</c:v>
                </c:pt>
                <c:pt idx="110">
                  <c:v>830.70406291088125</c:v>
                </c:pt>
                <c:pt idx="111">
                  <c:v>831.19224370082907</c:v>
                </c:pt>
                <c:pt idx="112">
                  <c:v>831.65375208759599</c:v>
                </c:pt>
                <c:pt idx="113">
                  <c:v>832.08993086258033</c:v>
                </c:pt>
                <c:pt idx="114">
                  <c:v>832.50206281138571</c:v>
                </c:pt>
                <c:pt idx="115">
                  <c:v>832.89137289262499</c:v>
                </c:pt>
                <c:pt idx="116">
                  <c:v>833.25903037190369</c:v>
                </c:pt>
                <c:pt idx="117">
                  <c:v>833.60615090925421</c:v>
                </c:pt>
                <c:pt idx="118">
                  <c:v>833.93379859856839</c:v>
                </c:pt>
                <c:pt idx="119">
                  <c:v>834.24298795783989</c:v>
                </c:pt>
                <c:pt idx="120">
                  <c:v>834.53468586926363</c:v>
                </c:pt>
                <c:pt idx="121">
                  <c:v>834.80981346846374</c:v>
                </c:pt>
                <c:pt idx="122">
                  <c:v>835.06924798232785</c:v>
                </c:pt>
                <c:pt idx="123">
                  <c:v>835.31382451511126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8600-4339-B2F2-A15229B77EEE}"/>
            </c:ext>
          </c:extLst>
        </c:ser>
        <c:ser>
          <c:idx val="2"/>
          <c:order val="2"/>
          <c:tx>
            <c:v>94,4 L/h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'Typ3 Noctua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Noctua F12'!$K$131:$K$251</c:f>
              <c:numCache>
                <c:formatCode>0</c:formatCode>
                <c:ptCount val="121"/>
                <c:pt idx="0">
                  <c:v>55.544591450930056</c:v>
                </c:pt>
                <c:pt idx="1">
                  <c:v>60.020859008972479</c:v>
                </c:pt>
                <c:pt idx="2">
                  <c:v>67.605181844138997</c:v>
                </c:pt>
                <c:pt idx="3">
                  <c:v>77.019074364359199</c:v>
                </c:pt>
                <c:pt idx="4">
                  <c:v>87.803418059149749</c:v>
                </c:pt>
                <c:pt idx="5">
                  <c:v>99.682718288224351</c:v>
                </c:pt>
                <c:pt idx="6">
                  <c:v>112.46269810952242</c:v>
                </c:pt>
                <c:pt idx="7">
                  <c:v>125.99409073027448</c:v>
                </c:pt>
                <c:pt idx="8">
                  <c:v>140.15600609810883</c:v>
                </c:pt>
                <c:pt idx="9">
                  <c:v>154.84705174738815</c:v>
                </c:pt>
                <c:pt idx="10">
                  <c:v>169.98009414538592</c:v>
                </c:pt>
                <c:pt idx="11">
                  <c:v>185.4789354768501</c:v>
                </c:pt>
                <c:pt idx="12">
                  <c:v>201.27608500006647</c:v>
                </c:pt>
                <c:pt idx="13">
                  <c:v>217.3111965138072</c:v>
                </c:pt>
                <c:pt idx="14">
                  <c:v>233.52993183456147</c:v>
                </c:pt>
                <c:pt idx="15">
                  <c:v>249.88310792902973</c:v>
                </c:pt>
                <c:pt idx="16">
                  <c:v>266.32603933243706</c:v>
                </c:pt>
                <c:pt idx="17">
                  <c:v>282.81801886321659</c:v>
                </c:pt>
                <c:pt idx="18">
                  <c:v>299.32189868074363</c:v>
                </c:pt>
                <c:pt idx="19">
                  <c:v>315.80374570710615</c:v>
                </c:pt>
                <c:pt idx="20">
                  <c:v>332.23255320453825</c:v>
                </c:pt>
                <c:pt idx="21">
                  <c:v>348.57999548113128</c:v>
                </c:pt>
                <c:pt idx="22">
                  <c:v>364.82021623465937</c:v>
                </c:pt>
                <c:pt idx="23">
                  <c:v>380.9296435103256</c:v>
                </c:pt>
                <c:pt idx="24">
                  <c:v>396.88682599951551</c:v>
                </c:pt>
                <c:pt idx="25">
                  <c:v>412.67228667111431</c:v>
                </c:pt>
                <c:pt idx="26">
                  <c:v>428.26839065345405</c:v>
                </c:pt>
                <c:pt idx="27">
                  <c:v>443.65922497294366</c:v>
                </c:pt>
                <c:pt idx="28">
                  <c:v>458.83048827234529</c:v>
                </c:pt>
                <c:pt idx="29">
                  <c:v>473.76938902428861</c:v>
                </c:pt>
                <c:pt idx="30">
                  <c:v>488.4645510566445</c:v>
                </c:pt>
                <c:pt idx="31">
                  <c:v>502.90592543926948</c:v>
                </c:pt>
                <c:pt idx="32">
                  <c:v>517.08470796313372</c:v>
                </c:pt>
                <c:pt idx="33">
                  <c:v>530.99326158536735</c:v>
                </c:pt>
                <c:pt idx="34">
                  <c:v>544.62504332628532</c:v>
                </c:pt>
                <c:pt idx="35">
                  <c:v>557.97453519389728</c:v>
                </c:pt>
                <c:pt idx="36">
                  <c:v>571.03717878274176</c:v>
                </c:pt>
                <c:pt idx="37">
                  <c:v>583.80931325114227</c:v>
                </c:pt>
                <c:pt idx="38">
                  <c:v>596.28811642702954</c:v>
                </c:pt>
                <c:pt idx="39">
                  <c:v>608.47154882966174</c:v>
                </c:pt>
                <c:pt idx="40">
                  <c:v>620.35830042475595</c:v>
                </c:pt>
                <c:pt idx="41">
                  <c:v>631.94773995496075</c:v>
                </c:pt>
                <c:pt idx="42">
                  <c:v>643.23986670758825</c:v>
                </c:pt>
                <c:pt idx="43">
                  <c:v>654.23526459773063</c:v>
                </c:pt>
                <c:pt idx="44">
                  <c:v>664.93505845822051</c:v>
                </c:pt>
                <c:pt idx="45">
                  <c:v>675.34087243873194</c:v>
                </c:pt>
                <c:pt idx="46">
                  <c:v>685.45479042528405</c:v>
                </c:pt>
                <c:pt idx="47">
                  <c:v>695.27931839873179</c:v>
                </c:pt>
                <c:pt idx="48">
                  <c:v>704.81734865687235</c:v>
                </c:pt>
                <c:pt idx="49">
                  <c:v>714.07212582981117</c:v>
                </c:pt>
                <c:pt idx="50">
                  <c:v>723.04721462235636</c:v>
                </c:pt>
                <c:pt idx="51">
                  <c:v>731.74646922068575</c:v>
                </c:pt>
                <c:pt idx="52">
                  <c:v>740.17400430340513</c:v>
                </c:pt>
                <c:pt idx="53">
                  <c:v>748.33416759957413</c:v>
                </c:pt>
                <c:pt idx="54">
                  <c:v>756.2315139383511</c:v>
                </c:pt>
                <c:pt idx="55">
                  <c:v>763.87078073670148</c:v>
                </c:pt>
                <c:pt idx="56">
                  <c:v>771.25686487317171</c:v>
                </c:pt>
                <c:pt idx="57">
                  <c:v>778.39480089713038</c:v>
                </c:pt>
                <c:pt idx="58">
                  <c:v>785.28974052409797</c:v>
                </c:pt>
                <c:pt idx="59">
                  <c:v>791.94693336894886</c:v>
                </c:pt>
                <c:pt idx="60">
                  <c:v>798.37170886980402</c:v>
                </c:pt>
                <c:pt idx="61">
                  <c:v>804.56945935645467</c:v>
                </c:pt>
                <c:pt idx="62">
                  <c:v>810.54562421808714</c:v>
                </c:pt>
                <c:pt idx="63">
                  <c:v>816.30567512604784</c:v>
                </c:pt>
                <c:pt idx="64">
                  <c:v>821.85510226826534</c:v>
                </c:pt>
                <c:pt idx="65">
                  <c:v>827.19940155287418</c:v>
                </c:pt>
                <c:pt idx="66">
                  <c:v>832.34406273950481</c:v>
                </c:pt>
                <c:pt idx="67">
                  <c:v>837.29455845757013</c:v>
                </c:pt>
                <c:pt idx="68">
                  <c:v>842.05633407185144</c:v>
                </c:pt>
                <c:pt idx="69">
                  <c:v>846.63479835656869</c:v>
                </c:pt>
                <c:pt idx="70">
                  <c:v>851.03531494008303</c:v>
                </c:pt>
                <c:pt idx="71">
                  <c:v>855.26319448331151</c:v>
                </c:pt>
                <c:pt idx="72">
                  <c:v>859.32368755590062</c:v>
                </c:pt>
                <c:pt idx="73">
                  <c:v>863.22197817516849</c:v>
                </c:pt>
                <c:pt idx="74">
                  <c:v>866.96317797380379</c:v>
                </c:pt>
                <c:pt idx="75">
                  <c:v>870.55232096329485</c:v>
                </c:pt>
                <c:pt idx="76">
                  <c:v>873.99435886104743</c:v>
                </c:pt>
                <c:pt idx="77">
                  <c:v>877.29415695015052</c:v>
                </c:pt>
                <c:pt idx="78">
                  <c:v>880.45649044174252</c:v>
                </c:pt>
                <c:pt idx="79">
                  <c:v>883.48604131092975</c:v>
                </c:pt>
                <c:pt idx="80">
                  <c:v>886.38739557819883</c:v>
                </c:pt>
                <c:pt idx="81">
                  <c:v>889.1650410092692</c:v>
                </c:pt>
                <c:pt idx="82">
                  <c:v>891.82336520730826</c:v>
                </c:pt>
                <c:pt idx="83">
                  <c:v>894.3666540724181</c:v>
                </c:pt>
                <c:pt idx="84">
                  <c:v>896.79909060427099</c:v>
                </c:pt>
                <c:pt idx="85">
                  <c:v>899.12475402473865</c:v>
                </c:pt>
                <c:pt idx="86">
                  <c:v>901.34761919830112</c:v>
                </c:pt>
                <c:pt idx="87">
                  <c:v>903.47155632896261</c:v>
                </c:pt>
                <c:pt idx="88">
                  <c:v>905.5003309133217</c:v>
                </c:pt>
                <c:pt idx="89">
                  <c:v>907.43760393034836</c:v>
                </c:pt>
                <c:pt idx="90">
                  <c:v>909.28693224930475</c:v>
                </c:pt>
                <c:pt idx="91">
                  <c:v>911.05176923811916</c:v>
                </c:pt>
                <c:pt idx="92">
                  <c:v>912.73546555537246</c:v>
                </c:pt>
                <c:pt idx="93">
                  <c:v>914.34127010988175</c:v>
                </c:pt>
                <c:pt idx="94">
                  <c:v>915.87233117268033</c:v>
                </c:pt>
                <c:pt idx="95">
                  <c:v>917.33169762697617</c:v>
                </c:pt>
                <c:pt idx="96">
                  <c:v>918.72232034243495</c:v>
                </c:pt>
                <c:pt idx="97">
                  <c:v>920.04705366088206</c:v>
                </c:pt>
                <c:pt idx="98">
                  <c:v>921.30865698123216</c:v>
                </c:pt>
                <c:pt idx="99">
                  <c:v>922.50979643215283</c:v>
                </c:pt>
                <c:pt idx="100">
                  <c:v>923.65304662164328</c:v>
                </c:pt>
                <c:pt idx="101">
                  <c:v>924.74089245335722</c:v>
                </c:pt>
                <c:pt idx="102">
                  <c:v>925.77573100012887</c:v>
                </c:pt>
                <c:pt idx="103">
                  <c:v>926.75987342575706</c:v>
                </c:pt>
                <c:pt idx="104">
                  <c:v>927.69554694669387</c:v>
                </c:pt>
                <c:pt idx="105">
                  <c:v>928.58489682582581</c:v>
                </c:pt>
                <c:pt idx="106">
                  <c:v>929.42998839108691</c:v>
                </c:pt>
                <c:pt idx="107">
                  <c:v>930.23280907213757</c:v>
                </c:pt>
                <c:pt idx="108">
                  <c:v>930.99527044884587</c:v>
                </c:pt>
                <c:pt idx="109">
                  <c:v>931.71921030576721</c:v>
                </c:pt>
                <c:pt idx="110">
                  <c:v>932.40639468726772</c:v>
                </c:pt>
                <c:pt idx="111">
                  <c:v>933.05851994835837</c:v>
                </c:pt>
                <c:pt idx="112">
                  <c:v>933.6772147967165</c:v>
                </c:pt>
                <c:pt idx="113">
                  <c:v>934.26404232174878</c:v>
                </c:pt>
                <c:pt idx="114">
                  <c:v>934.82050200692106</c:v>
                </c:pt>
                <c:pt idx="115">
                  <c:v>935.34803172191823</c:v>
                </c:pt>
                <c:pt idx="116">
                  <c:v>935.84800969153355</c:v>
                </c:pt>
                <c:pt idx="117">
                  <c:v>936.32175643848609</c:v>
                </c:pt>
                <c:pt idx="118">
                  <c:v>936.77053669766417</c:v>
                </c:pt>
                <c:pt idx="119">
                  <c:v>937.19556129956504</c:v>
                </c:pt>
                <c:pt idx="120">
                  <c:v>937.59798902095508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8600-4339-B2F2-A15229B77EEE}"/>
            </c:ext>
          </c:extLst>
        </c:ser>
        <c:ser>
          <c:idx val="3"/>
          <c:order val="3"/>
          <c:tx>
            <c:v>50,8 L/h push/pull</c:v>
          </c:tx>
          <c:spPr>
            <a:ln w="19050" cap="rnd">
              <a:solidFill>
                <a:schemeClr val="accent1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'Typ3 2x F12'!$D$126:$D$251</c:f>
              <c:numCache>
                <c:formatCode>General</c:formatCode>
                <c:ptCount val="126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20</c:v>
                </c:pt>
                <c:pt idx="5">
                  <c:v>25</c:v>
                </c:pt>
                <c:pt idx="6">
                  <c:v>75</c:v>
                </c:pt>
                <c:pt idx="7">
                  <c:v>125</c:v>
                </c:pt>
                <c:pt idx="8">
                  <c:v>175</c:v>
                </c:pt>
                <c:pt idx="9">
                  <c:v>225</c:v>
                </c:pt>
                <c:pt idx="10">
                  <c:v>275</c:v>
                </c:pt>
                <c:pt idx="11">
                  <c:v>325</c:v>
                </c:pt>
                <c:pt idx="12">
                  <c:v>375</c:v>
                </c:pt>
                <c:pt idx="13">
                  <c:v>425</c:v>
                </c:pt>
                <c:pt idx="14">
                  <c:v>475</c:v>
                </c:pt>
                <c:pt idx="15">
                  <c:v>525</c:v>
                </c:pt>
                <c:pt idx="16">
                  <c:v>575</c:v>
                </c:pt>
                <c:pt idx="17">
                  <c:v>625</c:v>
                </c:pt>
                <c:pt idx="18">
                  <c:v>675</c:v>
                </c:pt>
                <c:pt idx="19">
                  <c:v>725</c:v>
                </c:pt>
                <c:pt idx="20">
                  <c:v>775</c:v>
                </c:pt>
                <c:pt idx="21">
                  <c:v>825</c:v>
                </c:pt>
                <c:pt idx="22">
                  <c:v>875</c:v>
                </c:pt>
                <c:pt idx="23">
                  <c:v>925</c:v>
                </c:pt>
                <c:pt idx="24">
                  <c:v>975</c:v>
                </c:pt>
                <c:pt idx="25">
                  <c:v>1025</c:v>
                </c:pt>
                <c:pt idx="26">
                  <c:v>1075</c:v>
                </c:pt>
                <c:pt idx="27">
                  <c:v>1125</c:v>
                </c:pt>
                <c:pt idx="28">
                  <c:v>1175</c:v>
                </c:pt>
                <c:pt idx="29">
                  <c:v>1225</c:v>
                </c:pt>
                <c:pt idx="30">
                  <c:v>1275</c:v>
                </c:pt>
                <c:pt idx="31">
                  <c:v>1325</c:v>
                </c:pt>
                <c:pt idx="32">
                  <c:v>1375</c:v>
                </c:pt>
                <c:pt idx="33">
                  <c:v>1425</c:v>
                </c:pt>
                <c:pt idx="34">
                  <c:v>1475</c:v>
                </c:pt>
                <c:pt idx="35">
                  <c:v>1525</c:v>
                </c:pt>
                <c:pt idx="36">
                  <c:v>1575</c:v>
                </c:pt>
                <c:pt idx="37">
                  <c:v>1625</c:v>
                </c:pt>
                <c:pt idx="38">
                  <c:v>1675</c:v>
                </c:pt>
                <c:pt idx="39">
                  <c:v>1725</c:v>
                </c:pt>
                <c:pt idx="40">
                  <c:v>1775</c:v>
                </c:pt>
                <c:pt idx="41">
                  <c:v>1825</c:v>
                </c:pt>
                <c:pt idx="42">
                  <c:v>1875</c:v>
                </c:pt>
                <c:pt idx="43">
                  <c:v>1925</c:v>
                </c:pt>
                <c:pt idx="44">
                  <c:v>1975</c:v>
                </c:pt>
                <c:pt idx="45">
                  <c:v>2025</c:v>
                </c:pt>
                <c:pt idx="46">
                  <c:v>2075</c:v>
                </c:pt>
                <c:pt idx="47">
                  <c:v>2125</c:v>
                </c:pt>
                <c:pt idx="48">
                  <c:v>2175</c:v>
                </c:pt>
                <c:pt idx="49">
                  <c:v>2225</c:v>
                </c:pt>
                <c:pt idx="50">
                  <c:v>2275</c:v>
                </c:pt>
                <c:pt idx="51">
                  <c:v>2325</c:v>
                </c:pt>
                <c:pt idx="52">
                  <c:v>2375</c:v>
                </c:pt>
                <c:pt idx="53">
                  <c:v>2425</c:v>
                </c:pt>
                <c:pt idx="54">
                  <c:v>2475</c:v>
                </c:pt>
                <c:pt idx="55">
                  <c:v>2525</c:v>
                </c:pt>
                <c:pt idx="56">
                  <c:v>2575</c:v>
                </c:pt>
                <c:pt idx="57">
                  <c:v>2625</c:v>
                </c:pt>
                <c:pt idx="58">
                  <c:v>2675</c:v>
                </c:pt>
                <c:pt idx="59">
                  <c:v>2725</c:v>
                </c:pt>
                <c:pt idx="60">
                  <c:v>2775</c:v>
                </c:pt>
                <c:pt idx="61">
                  <c:v>2825</c:v>
                </c:pt>
                <c:pt idx="62">
                  <c:v>2875</c:v>
                </c:pt>
                <c:pt idx="63">
                  <c:v>2925</c:v>
                </c:pt>
                <c:pt idx="64">
                  <c:v>2975</c:v>
                </c:pt>
                <c:pt idx="65">
                  <c:v>3025</c:v>
                </c:pt>
                <c:pt idx="66">
                  <c:v>3075</c:v>
                </c:pt>
                <c:pt idx="67">
                  <c:v>3125</c:v>
                </c:pt>
                <c:pt idx="68">
                  <c:v>3175</c:v>
                </c:pt>
                <c:pt idx="69">
                  <c:v>3225</c:v>
                </c:pt>
                <c:pt idx="70">
                  <c:v>3275</c:v>
                </c:pt>
                <c:pt idx="71">
                  <c:v>3325</c:v>
                </c:pt>
                <c:pt idx="72">
                  <c:v>3375</c:v>
                </c:pt>
                <c:pt idx="73">
                  <c:v>3425</c:v>
                </c:pt>
                <c:pt idx="74">
                  <c:v>3475</c:v>
                </c:pt>
                <c:pt idx="75">
                  <c:v>3525</c:v>
                </c:pt>
                <c:pt idx="76">
                  <c:v>3575</c:v>
                </c:pt>
                <c:pt idx="77">
                  <c:v>3625</c:v>
                </c:pt>
                <c:pt idx="78">
                  <c:v>3675</c:v>
                </c:pt>
                <c:pt idx="79">
                  <c:v>3725</c:v>
                </c:pt>
                <c:pt idx="80">
                  <c:v>3775</c:v>
                </c:pt>
                <c:pt idx="81">
                  <c:v>3825</c:v>
                </c:pt>
                <c:pt idx="82">
                  <c:v>3875</c:v>
                </c:pt>
                <c:pt idx="83">
                  <c:v>3925</c:v>
                </c:pt>
                <c:pt idx="84">
                  <c:v>3975</c:v>
                </c:pt>
                <c:pt idx="85">
                  <c:v>4025</c:v>
                </c:pt>
                <c:pt idx="86">
                  <c:v>4075</c:v>
                </c:pt>
                <c:pt idx="87">
                  <c:v>4125</c:v>
                </c:pt>
                <c:pt idx="88">
                  <c:v>4175</c:v>
                </c:pt>
                <c:pt idx="89">
                  <c:v>4225</c:v>
                </c:pt>
                <c:pt idx="90">
                  <c:v>4275</c:v>
                </c:pt>
                <c:pt idx="91">
                  <c:v>4325</c:v>
                </c:pt>
                <c:pt idx="92">
                  <c:v>4375</c:v>
                </c:pt>
                <c:pt idx="93">
                  <c:v>4425</c:v>
                </c:pt>
                <c:pt idx="94">
                  <c:v>4475</c:v>
                </c:pt>
                <c:pt idx="95">
                  <c:v>4525</c:v>
                </c:pt>
                <c:pt idx="96">
                  <c:v>4575</c:v>
                </c:pt>
                <c:pt idx="97">
                  <c:v>4625</c:v>
                </c:pt>
                <c:pt idx="98">
                  <c:v>4675</c:v>
                </c:pt>
                <c:pt idx="99">
                  <c:v>4725</c:v>
                </c:pt>
                <c:pt idx="100">
                  <c:v>4775</c:v>
                </c:pt>
                <c:pt idx="101">
                  <c:v>4825</c:v>
                </c:pt>
                <c:pt idx="102">
                  <c:v>4875</c:v>
                </c:pt>
                <c:pt idx="103">
                  <c:v>4925</c:v>
                </c:pt>
                <c:pt idx="104">
                  <c:v>4975</c:v>
                </c:pt>
                <c:pt idx="105">
                  <c:v>5025</c:v>
                </c:pt>
                <c:pt idx="106">
                  <c:v>5075</c:v>
                </c:pt>
                <c:pt idx="107">
                  <c:v>5125</c:v>
                </c:pt>
                <c:pt idx="108">
                  <c:v>5175</c:v>
                </c:pt>
                <c:pt idx="109">
                  <c:v>5225</c:v>
                </c:pt>
                <c:pt idx="110">
                  <c:v>5275</c:v>
                </c:pt>
                <c:pt idx="111">
                  <c:v>5325</c:v>
                </c:pt>
                <c:pt idx="112">
                  <c:v>5375</c:v>
                </c:pt>
                <c:pt idx="113">
                  <c:v>5425</c:v>
                </c:pt>
                <c:pt idx="114">
                  <c:v>5475</c:v>
                </c:pt>
                <c:pt idx="115">
                  <c:v>5525</c:v>
                </c:pt>
                <c:pt idx="116">
                  <c:v>5575</c:v>
                </c:pt>
                <c:pt idx="117">
                  <c:v>5625</c:v>
                </c:pt>
                <c:pt idx="118">
                  <c:v>5675</c:v>
                </c:pt>
                <c:pt idx="119">
                  <c:v>5725</c:v>
                </c:pt>
                <c:pt idx="120">
                  <c:v>5775</c:v>
                </c:pt>
                <c:pt idx="121">
                  <c:v>5825</c:v>
                </c:pt>
                <c:pt idx="122">
                  <c:v>5875</c:v>
                </c:pt>
                <c:pt idx="123">
                  <c:v>5925</c:v>
                </c:pt>
                <c:pt idx="124">
                  <c:v>5975</c:v>
                </c:pt>
                <c:pt idx="125">
                  <c:v>6025</c:v>
                </c:pt>
              </c:numCache>
            </c:numRef>
          </c:xVal>
          <c:yVal>
            <c:numRef>
              <c:f>'Typ3 2x F12'!$E$126:$E$251</c:f>
              <c:numCache>
                <c:formatCode>0</c:formatCode>
                <c:ptCount val="126"/>
                <c:pt idx="0">
                  <c:v>43.09881297641698</c:v>
                </c:pt>
                <c:pt idx="1">
                  <c:v>43.540310382469556</c:v>
                </c:pt>
                <c:pt idx="2">
                  <c:v>44.173686904629335</c:v>
                </c:pt>
                <c:pt idx="3">
                  <c:v>44.907174263401657</c:v>
                </c:pt>
                <c:pt idx="4">
                  <c:v>45.713919459288149</c:v>
                </c:pt>
                <c:pt idx="5">
                  <c:v>46.579575737564483</c:v>
                </c:pt>
                <c:pt idx="6">
                  <c:v>57.255085278650313</c:v>
                </c:pt>
                <c:pt idx="7">
                  <c:v>70.111684832693754</c:v>
                </c:pt>
                <c:pt idx="8">
                  <c:v>84.253792543145778</c:v>
                </c:pt>
                <c:pt idx="9">
                  <c:v>99.252672638567105</c:v>
                </c:pt>
                <c:pt idx="10">
                  <c:v>114.83991649463303</c:v>
                </c:pt>
                <c:pt idx="11">
                  <c:v>130.82633518079922</c:v>
                </c:pt>
                <c:pt idx="12">
                  <c:v>147.06941210220134</c:v>
                </c:pt>
                <c:pt idx="13">
                  <c:v>163.45726374709602</c:v>
                </c:pt>
                <c:pt idx="14">
                  <c:v>179.89964653139396</c:v>
                </c:pt>
                <c:pt idx="15">
                  <c:v>196.32243667269233</c:v>
                </c:pt>
                <c:pt idx="16">
                  <c:v>212.66400421939193</c:v>
                </c:pt>
                <c:pt idx="17">
                  <c:v>228.87270152520858</c:v>
                </c:pt>
                <c:pt idx="18">
                  <c:v>244.90504755159481</c:v>
                </c:pt>
                <c:pt idx="19">
                  <c:v>260.72436803424262</c:v>
                </c:pt>
                <c:pt idx="20">
                  <c:v>276.29974648571903</c:v>
                </c:pt>
                <c:pt idx="21">
                  <c:v>291.60519446172145</c:v>
                </c:pt>
                <c:pt idx="22">
                  <c:v>306.61898109684222</c:v>
                </c:pt>
                <c:pt idx="23">
                  <c:v>321.32308134082194</c:v>
                </c:pt>
                <c:pt idx="24">
                  <c:v>335.70271469655836</c:v>
                </c:pt>
                <c:pt idx="25">
                  <c:v>349.74595437879282</c:v>
                </c:pt>
                <c:pt idx="26">
                  <c:v>363.44339228119219</c:v>
                </c:pt>
                <c:pt idx="27">
                  <c:v>376.78784891046786</c:v>
                </c:pt>
                <c:pt idx="28">
                  <c:v>389.77412010068281</c:v>
                </c:pt>
                <c:pt idx="29">
                  <c:v>402.3987542246831</c:v>
                </c:pt>
                <c:pt idx="30">
                  <c:v>414.65985500806079</c:v>
                </c:pt>
                <c:pt idx="31">
                  <c:v>426.55690607940534</c:v>
                </c:pt>
                <c:pt idx="32">
                  <c:v>438.09061416302922</c:v>
                </c:pt>
                <c:pt idx="33">
                  <c:v>449.2627684081026</c:v>
                </c:pt>
                <c:pt idx="34">
                  <c:v>460.07611380084256</c:v>
                </c:pt>
                <c:pt idx="35">
                  <c:v>470.53423695906349</c:v>
                </c:pt>
                <c:pt idx="36">
                  <c:v>480.6414628860158</c:v>
                </c:pt>
                <c:pt idx="37">
                  <c:v>490.40276148128407</c:v>
                </c:pt>
                <c:pt idx="38">
                  <c:v>499.82366278380903</c:v>
                </c:pt>
                <c:pt idx="39">
                  <c:v>508.91018006581282</c:v>
                </c:pt>
                <c:pt idx="40">
                  <c:v>517.66874001390147</c:v>
                </c:pt>
                <c:pt idx="41">
                  <c:v>526.10611933050075</c:v>
                </c:pt>
                <c:pt idx="42">
                  <c:v>534.22938716936847</c:v>
                </c:pt>
                <c:pt idx="43">
                  <c:v>542.04585288643705</c:v>
                </c:pt>
                <c:pt idx="44">
                  <c:v>549.56301864429713</c:v>
                </c:pt>
                <c:pt idx="45">
                  <c:v>556.78853645718334</c:v>
                </c:pt>
                <c:pt idx="46">
                  <c:v>563.73016930494725</c:v>
                </c:pt>
                <c:pt idx="47">
                  <c:v>570.39575598043939</c:v>
                </c:pt>
                <c:pt idx="48">
                  <c:v>576.79317936597567</c:v>
                </c:pt>
                <c:pt idx="49">
                  <c:v>582.93033786188153</c:v>
                </c:pt>
                <c:pt idx="50">
                  <c:v>588.81511971419536</c:v>
                </c:pt>
                <c:pt idx="51">
                  <c:v>594.45538000990734</c:v>
                </c:pt>
                <c:pt idx="52">
                  <c:v>599.8589201271061</c:v>
                </c:pt>
                <c:pt idx="53">
                  <c:v>605.03346944439829</c:v>
                </c:pt>
                <c:pt idx="54">
                  <c:v>609.9866691292516</c:v>
                </c:pt>
                <c:pt idx="55">
                  <c:v>614.72605783874417</c:v>
                </c:pt>
                <c:pt idx="56">
                  <c:v>619.25905917873774</c:v>
                </c:pt>
                <c:pt idx="57">
                  <c:v>623.59297077892859</c:v>
                </c:pt>
                <c:pt idx="58">
                  <c:v>627.7349548516886</c:v>
                </c:pt>
                <c:pt idx="59">
                  <c:v>631.69203011219065</c:v>
                </c:pt>
                <c:pt idx="60">
                  <c:v>635.47106494614002</c:v>
                </c:pt>
                <c:pt idx="61">
                  <c:v>639.07877171958444</c:v>
                </c:pt>
                <c:pt idx="62">
                  <c:v>642.52170213278373</c:v>
                </c:pt>
                <c:pt idx="63">
                  <c:v>645.80624352711482</c:v>
                </c:pt>
                <c:pt idx="64">
                  <c:v>648.93861606045004</c:v>
                </c:pt>
                <c:pt idx="65">
                  <c:v>651.9248706724718</c:v>
                </c:pt>
                <c:pt idx="66">
                  <c:v>654.77088776698702</c:v>
                </c:pt>
                <c:pt idx="67">
                  <c:v>657.48237654353909</c:v>
                </c:pt>
                <c:pt idx="68">
                  <c:v>660.06487491547375</c:v>
                </c:pt>
                <c:pt idx="69">
                  <c:v>662.52374995617947</c:v>
                </c:pt>
                <c:pt idx="70">
                  <c:v>664.86419881946904</c:v>
                </c:pt>
                <c:pt idx="71">
                  <c:v>667.09125008404601</c:v>
                </c:pt>
                <c:pt idx="72">
                  <c:v>669.20976547571991</c:v>
                </c:pt>
                <c:pt idx="73">
                  <c:v>671.2244419245045</c:v>
                </c:pt>
                <c:pt idx="74">
                  <c:v>673.13981391699781</c:v>
                </c:pt>
                <c:pt idx="75">
                  <c:v>674.96025610747529</c:v>
                </c:pt>
                <c:pt idx="76">
                  <c:v>676.68998615398743</c:v>
                </c:pt>
                <c:pt idx="77">
                  <c:v>678.33306774840537</c:v>
                </c:pt>
                <c:pt idx="78">
                  <c:v>679.89341381185739</c:v>
                </c:pt>
                <c:pt idx="79">
                  <c:v>681.37478982932805</c:v>
                </c:pt>
                <c:pt idx="80">
                  <c:v>682.78081729936343</c:v>
                </c:pt>
                <c:pt idx="81">
                  <c:v>684.11497727686412</c:v>
                </c:pt>
                <c:pt idx="82">
                  <c:v>685.38061398884781</c:v>
                </c:pt>
                <c:pt idx="83">
                  <c:v>686.58093850482749</c:v>
                </c:pt>
                <c:pt idx="84">
                  <c:v>687.7190324451152</c:v>
                </c:pt>
                <c:pt idx="85">
                  <c:v>688.79785171188803</c:v>
                </c:pt>
                <c:pt idx="86">
                  <c:v>689.82023022929957</c:v>
                </c:pt>
                <c:pt idx="87">
                  <c:v>690.78888368024616</c:v>
                </c:pt>
                <c:pt idx="88">
                  <c:v>691.70641322863833</c:v>
                </c:pt>
                <c:pt idx="89">
                  <c:v>692.57530921718762</c:v>
                </c:pt>
                <c:pt idx="90">
                  <c:v>693.39795483177591</c:v>
                </c:pt>
                <c:pt idx="91">
                  <c:v>694.17662972447602</c:v>
                </c:pt>
                <c:pt idx="92">
                  <c:v>694.91351358820521</c:v>
                </c:pt>
                <c:pt idx="93">
                  <c:v>695.61068967683957</c:v>
                </c:pt>
                <c:pt idx="94">
                  <c:v>696.27014826540733</c:v>
                </c:pt>
                <c:pt idx="95">
                  <c:v>696.89379004569435</c:v>
                </c:pt>
                <c:pt idx="96">
                  <c:v>697.48342945326783</c:v>
                </c:pt>
                <c:pt idx="97">
                  <c:v>698.0407979225289</c:v>
                </c:pt>
                <c:pt idx="98">
                  <c:v>698.56754706697575</c:v>
                </c:pt>
                <c:pt idx="99">
                  <c:v>699.06525178236461</c:v>
                </c:pt>
                <c:pt idx="100">
                  <c:v>699.53541327093387</c:v>
                </c:pt>
                <c:pt idx="101">
                  <c:v>699.97946198528371</c:v>
                </c:pt>
                <c:pt idx="102">
                  <c:v>700.39876049089537</c:v>
                </c:pt>
                <c:pt idx="103">
                  <c:v>700.79460624662988</c:v>
                </c:pt>
                <c:pt idx="104">
                  <c:v>701.16823430287104</c:v>
                </c:pt>
                <c:pt idx="105">
                  <c:v>701.52081991726425</c:v>
                </c:pt>
                <c:pt idx="106">
                  <c:v>701.85348108826906</c:v>
                </c:pt>
                <c:pt idx="107">
                  <c:v>702.1672810069781</c:v>
                </c:pt>
                <c:pt idx="108">
                  <c:v>702.46323042786321</c:v>
                </c:pt>
                <c:pt idx="109">
                  <c:v>702.74228995930162</c:v>
                </c:pt>
                <c:pt idx="110">
                  <c:v>703.00537227489497</c:v>
                </c:pt>
                <c:pt idx="111">
                  <c:v>703.25334424674634</c:v>
                </c:pt>
                <c:pt idx="112">
                  <c:v>703.48702900198327</c:v>
                </c:pt>
                <c:pt idx="113">
                  <c:v>703.70720790392772</c:v>
                </c:pt>
                <c:pt idx="114">
                  <c:v>703.91462245941102</c:v>
                </c:pt>
                <c:pt idx="115">
                  <c:v>704.10997615380757</c:v>
                </c:pt>
                <c:pt idx="116">
                  <c:v>704.29393621543454</c:v>
                </c:pt>
                <c:pt idx="117">
                  <c:v>704.46713531101739</c:v>
                </c:pt>
                <c:pt idx="118">
                  <c:v>704.63017317396645</c:v>
                </c:pt>
                <c:pt idx="119">
                  <c:v>704.7836181672435</c:v>
                </c:pt>
                <c:pt idx="120">
                  <c:v>704.92800878262472</c:v>
                </c:pt>
                <c:pt idx="121">
                  <c:v>705.06385507818277</c:v>
                </c:pt>
                <c:pt idx="122">
                  <c:v>705.19164005581786</c:v>
                </c:pt>
                <c:pt idx="123">
                  <c:v>705.31182098067484</c:v>
                </c:pt>
                <c:pt idx="124">
                  <c:v>705.42483064427677</c:v>
                </c:pt>
                <c:pt idx="125">
                  <c:v>705.53107857319628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8600-4339-B2F2-A15229B77EEE}"/>
            </c:ext>
          </c:extLst>
        </c:ser>
        <c:ser>
          <c:idx val="4"/>
          <c:order val="4"/>
          <c:tx>
            <c:v>72,5 L/h push/pull</c:v>
          </c:tx>
          <c:spPr>
            <a:ln w="19050" cap="rnd">
              <a:solidFill>
                <a:schemeClr val="accent2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'Typ3 2x F12'!$G$128:$G$251</c:f>
              <c:numCache>
                <c:formatCode>General</c:formatCode>
                <c:ptCount val="124"/>
                <c:pt idx="0">
                  <c:v>0</c:v>
                </c:pt>
                <c:pt idx="1">
                  <c:v>5</c:v>
                </c:pt>
                <c:pt idx="2">
                  <c:v>10</c:v>
                </c:pt>
                <c:pt idx="3">
                  <c:v>15</c:v>
                </c:pt>
                <c:pt idx="4">
                  <c:v>65</c:v>
                </c:pt>
                <c:pt idx="5">
                  <c:v>115</c:v>
                </c:pt>
                <c:pt idx="6">
                  <c:v>165</c:v>
                </c:pt>
                <c:pt idx="7">
                  <c:v>215</c:v>
                </c:pt>
                <c:pt idx="8">
                  <c:v>265</c:v>
                </c:pt>
                <c:pt idx="9">
                  <c:v>315</c:v>
                </c:pt>
                <c:pt idx="10">
                  <c:v>365</c:v>
                </c:pt>
                <c:pt idx="11">
                  <c:v>415</c:v>
                </c:pt>
                <c:pt idx="12">
                  <c:v>465</c:v>
                </c:pt>
                <c:pt idx="13">
                  <c:v>515</c:v>
                </c:pt>
                <c:pt idx="14">
                  <c:v>565</c:v>
                </c:pt>
                <c:pt idx="15">
                  <c:v>615</c:v>
                </c:pt>
                <c:pt idx="16">
                  <c:v>665</c:v>
                </c:pt>
                <c:pt idx="17">
                  <c:v>715</c:v>
                </c:pt>
                <c:pt idx="18">
                  <c:v>765</c:v>
                </c:pt>
                <c:pt idx="19">
                  <c:v>815</c:v>
                </c:pt>
                <c:pt idx="20">
                  <c:v>865</c:v>
                </c:pt>
                <c:pt idx="21">
                  <c:v>915</c:v>
                </c:pt>
                <c:pt idx="22">
                  <c:v>965</c:v>
                </c:pt>
                <c:pt idx="23">
                  <c:v>1015</c:v>
                </c:pt>
                <c:pt idx="24">
                  <c:v>1065</c:v>
                </c:pt>
                <c:pt idx="25">
                  <c:v>1115</c:v>
                </c:pt>
                <c:pt idx="26">
                  <c:v>1165</c:v>
                </c:pt>
                <c:pt idx="27">
                  <c:v>1215</c:v>
                </c:pt>
                <c:pt idx="28">
                  <c:v>1265</c:v>
                </c:pt>
                <c:pt idx="29">
                  <c:v>1315</c:v>
                </c:pt>
                <c:pt idx="30">
                  <c:v>1365</c:v>
                </c:pt>
                <c:pt idx="31">
                  <c:v>1415</c:v>
                </c:pt>
                <c:pt idx="32">
                  <c:v>1465</c:v>
                </c:pt>
                <c:pt idx="33">
                  <c:v>1515</c:v>
                </c:pt>
                <c:pt idx="34">
                  <c:v>1565</c:v>
                </c:pt>
                <c:pt idx="35">
                  <c:v>1615</c:v>
                </c:pt>
                <c:pt idx="36">
                  <c:v>1665</c:v>
                </c:pt>
                <c:pt idx="37">
                  <c:v>1715</c:v>
                </c:pt>
                <c:pt idx="38">
                  <c:v>1765</c:v>
                </c:pt>
                <c:pt idx="39">
                  <c:v>1815</c:v>
                </c:pt>
                <c:pt idx="40">
                  <c:v>1865</c:v>
                </c:pt>
                <c:pt idx="41">
                  <c:v>1915</c:v>
                </c:pt>
                <c:pt idx="42">
                  <c:v>1965</c:v>
                </c:pt>
                <c:pt idx="43">
                  <c:v>2015</c:v>
                </c:pt>
                <c:pt idx="44">
                  <c:v>2065</c:v>
                </c:pt>
                <c:pt idx="45">
                  <c:v>2015</c:v>
                </c:pt>
                <c:pt idx="46">
                  <c:v>2165</c:v>
                </c:pt>
                <c:pt idx="47">
                  <c:v>2215</c:v>
                </c:pt>
                <c:pt idx="48">
                  <c:v>2265</c:v>
                </c:pt>
                <c:pt idx="49">
                  <c:v>2315</c:v>
                </c:pt>
                <c:pt idx="50">
                  <c:v>2365</c:v>
                </c:pt>
                <c:pt idx="51">
                  <c:v>2415</c:v>
                </c:pt>
                <c:pt idx="52">
                  <c:v>2465</c:v>
                </c:pt>
                <c:pt idx="53">
                  <c:v>2515</c:v>
                </c:pt>
                <c:pt idx="54">
                  <c:v>2565</c:v>
                </c:pt>
                <c:pt idx="55">
                  <c:v>2615</c:v>
                </c:pt>
                <c:pt idx="56">
                  <c:v>2665</c:v>
                </c:pt>
                <c:pt idx="57">
                  <c:v>2715</c:v>
                </c:pt>
                <c:pt idx="58">
                  <c:v>2765</c:v>
                </c:pt>
                <c:pt idx="59">
                  <c:v>2815</c:v>
                </c:pt>
                <c:pt idx="60">
                  <c:v>2865</c:v>
                </c:pt>
                <c:pt idx="61">
                  <c:v>2915</c:v>
                </c:pt>
                <c:pt idx="62">
                  <c:v>2965</c:v>
                </c:pt>
                <c:pt idx="63">
                  <c:v>3015</c:v>
                </c:pt>
                <c:pt idx="64">
                  <c:v>3065</c:v>
                </c:pt>
                <c:pt idx="65">
                  <c:v>3115</c:v>
                </c:pt>
                <c:pt idx="66">
                  <c:v>3165</c:v>
                </c:pt>
                <c:pt idx="67">
                  <c:v>3215</c:v>
                </c:pt>
                <c:pt idx="68">
                  <c:v>3265</c:v>
                </c:pt>
                <c:pt idx="69">
                  <c:v>3315</c:v>
                </c:pt>
                <c:pt idx="70">
                  <c:v>3365</c:v>
                </c:pt>
                <c:pt idx="71">
                  <c:v>3415</c:v>
                </c:pt>
                <c:pt idx="72">
                  <c:v>3465</c:v>
                </c:pt>
                <c:pt idx="73">
                  <c:v>3515</c:v>
                </c:pt>
                <c:pt idx="74">
                  <c:v>3565</c:v>
                </c:pt>
                <c:pt idx="75">
                  <c:v>3615</c:v>
                </c:pt>
                <c:pt idx="76">
                  <c:v>3665</c:v>
                </c:pt>
                <c:pt idx="77">
                  <c:v>3715</c:v>
                </c:pt>
                <c:pt idx="78">
                  <c:v>3765</c:v>
                </c:pt>
                <c:pt idx="79">
                  <c:v>3815</c:v>
                </c:pt>
                <c:pt idx="80">
                  <c:v>3865</c:v>
                </c:pt>
                <c:pt idx="81">
                  <c:v>3915</c:v>
                </c:pt>
                <c:pt idx="82">
                  <c:v>3965</c:v>
                </c:pt>
                <c:pt idx="83">
                  <c:v>4015</c:v>
                </c:pt>
                <c:pt idx="84">
                  <c:v>4065</c:v>
                </c:pt>
                <c:pt idx="85">
                  <c:v>4115</c:v>
                </c:pt>
                <c:pt idx="86">
                  <c:v>4165</c:v>
                </c:pt>
                <c:pt idx="87">
                  <c:v>4215</c:v>
                </c:pt>
                <c:pt idx="88">
                  <c:v>4265</c:v>
                </c:pt>
                <c:pt idx="89">
                  <c:v>4315</c:v>
                </c:pt>
                <c:pt idx="90">
                  <c:v>4365</c:v>
                </c:pt>
                <c:pt idx="91">
                  <c:v>4415</c:v>
                </c:pt>
                <c:pt idx="92">
                  <c:v>4465</c:v>
                </c:pt>
                <c:pt idx="93">
                  <c:v>4515</c:v>
                </c:pt>
                <c:pt idx="94">
                  <c:v>4565</c:v>
                </c:pt>
                <c:pt idx="95">
                  <c:v>4615</c:v>
                </c:pt>
                <c:pt idx="96">
                  <c:v>4665</c:v>
                </c:pt>
                <c:pt idx="97">
                  <c:v>4715</c:v>
                </c:pt>
                <c:pt idx="98">
                  <c:v>4765</c:v>
                </c:pt>
                <c:pt idx="99">
                  <c:v>4815</c:v>
                </c:pt>
                <c:pt idx="100">
                  <c:v>4865</c:v>
                </c:pt>
                <c:pt idx="101">
                  <c:v>4915</c:v>
                </c:pt>
                <c:pt idx="102">
                  <c:v>4965</c:v>
                </c:pt>
                <c:pt idx="103">
                  <c:v>5015</c:v>
                </c:pt>
                <c:pt idx="104">
                  <c:v>5065</c:v>
                </c:pt>
                <c:pt idx="105">
                  <c:v>5115</c:v>
                </c:pt>
                <c:pt idx="106">
                  <c:v>5165</c:v>
                </c:pt>
                <c:pt idx="107">
                  <c:v>5215</c:v>
                </c:pt>
                <c:pt idx="108">
                  <c:v>5265</c:v>
                </c:pt>
                <c:pt idx="109">
                  <c:v>5315</c:v>
                </c:pt>
                <c:pt idx="110">
                  <c:v>5365</c:v>
                </c:pt>
                <c:pt idx="111">
                  <c:v>5415</c:v>
                </c:pt>
                <c:pt idx="112">
                  <c:v>5465</c:v>
                </c:pt>
                <c:pt idx="113">
                  <c:v>5515</c:v>
                </c:pt>
                <c:pt idx="114">
                  <c:v>5565</c:v>
                </c:pt>
                <c:pt idx="115">
                  <c:v>5615</c:v>
                </c:pt>
                <c:pt idx="116">
                  <c:v>5665</c:v>
                </c:pt>
                <c:pt idx="117">
                  <c:v>5715</c:v>
                </c:pt>
                <c:pt idx="118">
                  <c:v>5765</c:v>
                </c:pt>
                <c:pt idx="119">
                  <c:v>5815</c:v>
                </c:pt>
                <c:pt idx="120">
                  <c:v>5865</c:v>
                </c:pt>
                <c:pt idx="121">
                  <c:v>5915</c:v>
                </c:pt>
                <c:pt idx="122">
                  <c:v>5965</c:v>
                </c:pt>
                <c:pt idx="123">
                  <c:v>6015</c:v>
                </c:pt>
              </c:numCache>
            </c:numRef>
          </c:xVal>
          <c:yVal>
            <c:numRef>
              <c:f>'Typ3 2x F12'!$H$128:$H$251</c:f>
              <c:numCache>
                <c:formatCode>0</c:formatCode>
                <c:ptCount val="124"/>
                <c:pt idx="0">
                  <c:v>49.729994404174022</c:v>
                </c:pt>
                <c:pt idx="1">
                  <c:v>50.106979469740281</c:v>
                </c:pt>
                <c:pt idx="2">
                  <c:v>50.666362341507579</c:v>
                </c:pt>
                <c:pt idx="3">
                  <c:v>51.323998025837113</c:v>
                </c:pt>
                <c:pt idx="4">
                  <c:v>60.598511473690451</c:v>
                </c:pt>
                <c:pt idx="5">
                  <c:v>72.547000358885498</c:v>
                </c:pt>
                <c:pt idx="6">
                  <c:v>86.06948804171725</c:v>
                </c:pt>
                <c:pt idx="7">
                  <c:v>100.68719264603203</c:v>
                </c:pt>
                <c:pt idx="8">
                  <c:v>116.10840338045148</c:v>
                </c:pt>
                <c:pt idx="9">
                  <c:v>132.12930475214262</c:v>
                </c:pt>
                <c:pt idx="10">
                  <c:v>148.59630096183264</c:v>
                </c:pt>
                <c:pt idx="11">
                  <c:v>165.38805191436995</c:v>
                </c:pt>
                <c:pt idx="12">
                  <c:v>182.40563979515093</c:v>
                </c:pt>
                <c:pt idx="13">
                  <c:v>199.56665012075314</c:v>
                </c:pt>
                <c:pt idx="14">
                  <c:v>216.8013498017076</c:v>
                </c:pt>
                <c:pt idx="15">
                  <c:v>234.05008093501715</c:v>
                </c:pt>
                <c:pt idx="16">
                  <c:v>251.26140390557464</c:v>
                </c:pt>
                <c:pt idx="17">
                  <c:v>268.39072555995438</c:v>
                </c:pt>
                <c:pt idx="18">
                  <c:v>285.39925435591363</c:v>
                </c:pt>
                <c:pt idx="19">
                  <c:v>302.25318355245361</c:v>
                </c:pt>
                <c:pt idx="20">
                  <c:v>318.92303815340267</c:v>
                </c:pt>
                <c:pt idx="21">
                  <c:v>335.38314247060441</c:v>
                </c:pt>
                <c:pt idx="22">
                  <c:v>351.61117855323204</c:v>
                </c:pt>
                <c:pt idx="23">
                  <c:v>367.58781445686577</c:v>
                </c:pt>
                <c:pt idx="24">
                  <c:v>383.29638717225674</c:v>
                </c:pt>
                <c:pt idx="25">
                  <c:v>398.7226290434466</c:v>
                </c:pt>
                <c:pt idx="26">
                  <c:v>413.85442931311451</c:v>
                </c:pt>
                <c:pt idx="27">
                  <c:v>428.68162443685014</c:v>
                </c:pt>
                <c:pt idx="28">
                  <c:v>443.19581226210477</c:v>
                </c:pt>
                <c:pt idx="29">
                  <c:v>457.39018623891963</c:v>
                </c:pt>
                <c:pt idx="30">
                  <c:v>471.25938662986187</c:v>
                </c:pt>
                <c:pt idx="31">
                  <c:v>484.7993662921163</c:v>
                </c:pt>
                <c:pt idx="32">
                  <c:v>498.0072690681971</c:v>
                </c:pt>
                <c:pt idx="33">
                  <c:v>510.88131918036112</c:v>
                </c:pt>
                <c:pt idx="34">
                  <c:v>523.42072030412214</c:v>
                </c:pt>
                <c:pt idx="35">
                  <c:v>535.62556321737259</c:v>
                </c:pt>
                <c:pt idx="36">
                  <c:v>547.49674109764067</c:v>
                </c:pt>
                <c:pt idx="37">
                  <c:v>559.03587168125443</c:v>
                </c:pt>
                <c:pt idx="38">
                  <c:v>570.2452256124559</c:v>
                </c:pt>
                <c:pt idx="39">
                  <c:v>581.12766040364625</c:v>
                </c:pt>
                <c:pt idx="40">
                  <c:v>591.68655950444872</c:v>
                </c:pt>
                <c:pt idx="41">
                  <c:v>601.92577604048574</c:v>
                </c:pt>
                <c:pt idx="42">
                  <c:v>611.849580835452</c:v>
                </c:pt>
                <c:pt idx="43">
                  <c:v>621.46261437419219</c:v>
                </c:pt>
                <c:pt idx="44">
                  <c:v>630.76984240173169</c:v>
                </c:pt>
                <c:pt idx="45">
                  <c:v>621.46261437419219</c:v>
                </c:pt>
                <c:pt idx="46">
                  <c:v>648.48812808968842</c:v>
                </c:pt>
                <c:pt idx="47">
                  <c:v>656.91038955256886</c:v>
                </c:pt>
                <c:pt idx="48">
                  <c:v>665.04918574040221</c:v>
                </c:pt>
                <c:pt idx="49">
                  <c:v>672.91055221572356</c:v>
                </c:pt>
                <c:pt idx="50">
                  <c:v>680.50064613578513</c:v>
                </c:pt>
                <c:pt idx="51">
                  <c:v>687.82572092912369</c:v>
                </c:pt>
                <c:pt idx="52">
                  <c:v>694.89210300483865</c:v>
                </c:pt>
                <c:pt idx="53">
                  <c:v>701.70617036049748</c:v>
                </c:pt>
                <c:pt idx="54">
                  <c:v>708.27433296413199</c:v>
                </c:pt>
                <c:pt idx="55">
                  <c:v>714.60301479438556</c:v>
                </c:pt>
                <c:pt idx="56">
                  <c:v>720.69863743064582</c:v>
                </c:pt>
                <c:pt idx="57">
                  <c:v>726.56760509206754</c:v>
                </c:pt>
                <c:pt idx="58">
                  <c:v>732.2162910308565</c:v>
                </c:pt>
                <c:pt idx="59">
                  <c:v>737.65102519109087</c:v>
                </c:pt>
                <c:pt idx="60">
                  <c:v>742.87808304981979</c:v>
                </c:pt>
                <c:pt idx="61">
                  <c:v>747.9036755622119</c:v>
                </c:pt>
                <c:pt idx="62">
                  <c:v>752.73394013719053</c:v>
                </c:pt>
                <c:pt idx="63">
                  <c:v>757.37493257434926</c:v>
                </c:pt>
                <c:pt idx="64">
                  <c:v>761.83261989697178</c:v>
                </c:pt>
                <c:pt idx="65">
                  <c:v>766.11287401978757</c:v>
                </c:pt>
                <c:pt idx="66">
                  <c:v>770.22146619362957</c:v>
                </c:pt>
                <c:pt idx="67">
                  <c:v>774.16406217249005</c:v>
                </c:pt>
                <c:pt idx="68">
                  <c:v>777.94621805162956</c:v>
                </c:pt>
                <c:pt idx="69">
                  <c:v>781.57337672831818</c:v>
                </c:pt>
                <c:pt idx="70">
                  <c:v>785.05086493958822</c:v>
                </c:pt>
                <c:pt idx="71">
                  <c:v>788.38389083402581</c:v>
                </c:pt>
                <c:pt idx="72">
                  <c:v>791.57754203709408</c:v>
                </c:pt>
                <c:pt idx="73">
                  <c:v>794.6367841718552</c:v>
                </c:pt>
                <c:pt idx="74">
                  <c:v>797.56645979918767</c:v>
                </c:pt>
                <c:pt idx="75">
                  <c:v>800.37128774371206</c:v>
                </c:pt>
                <c:pt idx="76">
                  <c:v>803.05586277364341</c:v>
                </c:pt>
                <c:pt idx="77">
                  <c:v>805.62465560469809</c:v>
                </c:pt>
                <c:pt idx="78">
                  <c:v>808.08201319998295</c:v>
                </c:pt>
                <c:pt idx="79">
                  <c:v>810.4321593395116</c:v>
                </c:pt>
                <c:pt idx="80">
                  <c:v>812.67919543462619</c:v>
                </c:pt>
                <c:pt idx="81">
                  <c:v>814.82710156413236</c:v>
                </c:pt>
                <c:pt idx="82">
                  <c:v>816.87973771043585</c:v>
                </c:pt>
                <c:pt idx="83">
                  <c:v>818.84084517534961</c:v>
                </c:pt>
                <c:pt idx="84">
                  <c:v>820.71404815656126</c:v>
                </c:pt>
                <c:pt idx="85">
                  <c:v>822.50285546700184</c:v>
                </c:pt>
                <c:pt idx="86">
                  <c:v>824.21066238054652</c:v>
                </c:pt>
                <c:pt idx="87">
                  <c:v>825.84075258858525</c:v>
                </c:pt>
                <c:pt idx="88">
                  <c:v>827.39630025309236</c:v>
                </c:pt>
                <c:pt idx="89">
                  <c:v>828.88037214280246</c:v>
                </c:pt>
                <c:pt idx="90">
                  <c:v>830.29592984007456</c:v>
                </c:pt>
                <c:pt idx="91">
                  <c:v>831.64583200691959</c:v>
                </c:pt>
                <c:pt idx="92">
                  <c:v>832.93283669951677</c:v>
                </c:pt>
                <c:pt idx="93">
                  <c:v>834.15960372135646</c:v>
                </c:pt>
                <c:pt idx="94">
                  <c:v>835.32869700589993</c:v>
                </c:pt>
                <c:pt idx="95">
                  <c:v>836.44258702037098</c:v>
                </c:pt>
                <c:pt idx="96">
                  <c:v>837.50365318296213</c:v>
                </c:pt>
                <c:pt idx="97">
                  <c:v>838.51418628638362</c:v>
                </c:pt>
                <c:pt idx="98">
                  <c:v>839.47639092127599</c:v>
                </c:pt>
                <c:pt idx="99">
                  <c:v>840.3923878935766</c:v>
                </c:pt>
                <c:pt idx="100">
                  <c:v>841.26421663045392</c:v>
                </c:pt>
                <c:pt idx="101">
                  <c:v>842.09383756992963</c:v>
                </c:pt>
                <c:pt idx="102">
                  <c:v>842.88313452976388</c:v>
                </c:pt>
                <c:pt idx="103">
                  <c:v>843.63391705162996</c:v>
                </c:pt>
                <c:pt idx="104">
                  <c:v>844.34792271699951</c:v>
                </c:pt>
                <c:pt idx="105">
                  <c:v>845.02681943155494</c:v>
                </c:pt>
                <c:pt idx="106">
                  <c:v>845.672207675295</c:v>
                </c:pt>
                <c:pt idx="107">
                  <c:v>846.28562271583701</c:v>
                </c:pt>
                <c:pt idx="108">
                  <c:v>846.86853678272735</c:v>
                </c:pt>
                <c:pt idx="109">
                  <c:v>847.42236120086568</c:v>
                </c:pt>
                <c:pt idx="110">
                  <c:v>847.94844848141042</c:v>
                </c:pt>
                <c:pt idx="111">
                  <c:v>848.44809436879075</c:v>
                </c:pt>
                <c:pt idx="112">
                  <c:v>848.92253984267256</c:v>
                </c:pt>
                <c:pt idx="113">
                  <c:v>849.37297307394851</c:v>
                </c:pt>
                <c:pt idx="114">
                  <c:v>849.80053133401361</c:v>
                </c:pt>
                <c:pt idx="115">
                  <c:v>850.20630285677157</c:v>
                </c:pt>
                <c:pt idx="116">
                  <c:v>850.59132865298625</c:v>
                </c:pt>
                <c:pt idx="117">
                  <c:v>850.95660427674443</c:v>
                </c:pt>
                <c:pt idx="118">
                  <c:v>851.30308154393754</c:v>
                </c:pt>
                <c:pt idx="119">
                  <c:v>851.631670202799</c:v>
                </c:pt>
                <c:pt idx="120">
                  <c:v>851.94323955665072</c:v>
                </c:pt>
                <c:pt idx="121">
                  <c:v>852.2386200391187</c:v>
                </c:pt>
                <c:pt idx="122">
                  <c:v>852.51860474217403</c:v>
                </c:pt>
                <c:pt idx="123">
                  <c:v>852.78395089744424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8600-4339-B2F2-A15229B77EEE}"/>
            </c:ext>
          </c:extLst>
        </c:ser>
        <c:ser>
          <c:idx val="5"/>
          <c:order val="5"/>
          <c:tx>
            <c:v>94,4 L/h push/pull</c:v>
          </c:tx>
          <c:spPr>
            <a:ln w="19050" cap="rnd">
              <a:solidFill>
                <a:schemeClr val="accent3"/>
              </a:solidFill>
              <a:prstDash val="sysDot"/>
              <a:round/>
            </a:ln>
            <a:effectLst/>
          </c:spPr>
          <c:marker>
            <c:symbol val="none"/>
          </c:marker>
          <c:xVal>
            <c:numRef>
              <c:f>'Typ3 2x F12'!$J$131:$J$251</c:f>
              <c:numCache>
                <c:formatCode>General</c:formatCode>
                <c:ptCount val="121"/>
                <c:pt idx="0">
                  <c:v>0</c:v>
                </c:pt>
                <c:pt idx="1">
                  <c:v>50</c:v>
                </c:pt>
                <c:pt idx="2">
                  <c:v>100</c:v>
                </c:pt>
                <c:pt idx="3">
                  <c:v>150</c:v>
                </c:pt>
                <c:pt idx="4">
                  <c:v>200</c:v>
                </c:pt>
                <c:pt idx="5">
                  <c:v>250</c:v>
                </c:pt>
                <c:pt idx="6">
                  <c:v>300</c:v>
                </c:pt>
                <c:pt idx="7">
                  <c:v>350</c:v>
                </c:pt>
                <c:pt idx="8">
                  <c:v>400</c:v>
                </c:pt>
                <c:pt idx="9">
                  <c:v>450</c:v>
                </c:pt>
                <c:pt idx="10">
                  <c:v>500</c:v>
                </c:pt>
                <c:pt idx="11">
                  <c:v>550</c:v>
                </c:pt>
                <c:pt idx="12">
                  <c:v>600</c:v>
                </c:pt>
                <c:pt idx="13">
                  <c:v>650</c:v>
                </c:pt>
                <c:pt idx="14">
                  <c:v>700</c:v>
                </c:pt>
                <c:pt idx="15">
                  <c:v>750</c:v>
                </c:pt>
                <c:pt idx="16">
                  <c:v>800</c:v>
                </c:pt>
                <c:pt idx="17">
                  <c:v>850</c:v>
                </c:pt>
                <c:pt idx="18">
                  <c:v>900</c:v>
                </c:pt>
                <c:pt idx="19">
                  <c:v>950</c:v>
                </c:pt>
                <c:pt idx="20">
                  <c:v>1000</c:v>
                </c:pt>
                <c:pt idx="21">
                  <c:v>1050</c:v>
                </c:pt>
                <c:pt idx="22">
                  <c:v>1100</c:v>
                </c:pt>
                <c:pt idx="23">
                  <c:v>1150</c:v>
                </c:pt>
                <c:pt idx="24">
                  <c:v>1200</c:v>
                </c:pt>
                <c:pt idx="25">
                  <c:v>1250</c:v>
                </c:pt>
                <c:pt idx="26">
                  <c:v>1300</c:v>
                </c:pt>
                <c:pt idx="27">
                  <c:v>1350</c:v>
                </c:pt>
                <c:pt idx="28">
                  <c:v>1400</c:v>
                </c:pt>
                <c:pt idx="29">
                  <c:v>1450</c:v>
                </c:pt>
                <c:pt idx="30">
                  <c:v>1500</c:v>
                </c:pt>
                <c:pt idx="31">
                  <c:v>1550</c:v>
                </c:pt>
                <c:pt idx="32">
                  <c:v>1600</c:v>
                </c:pt>
                <c:pt idx="33">
                  <c:v>1650</c:v>
                </c:pt>
                <c:pt idx="34">
                  <c:v>1700</c:v>
                </c:pt>
                <c:pt idx="35">
                  <c:v>1750</c:v>
                </c:pt>
                <c:pt idx="36">
                  <c:v>1800</c:v>
                </c:pt>
                <c:pt idx="37">
                  <c:v>1850</c:v>
                </c:pt>
                <c:pt idx="38">
                  <c:v>1900</c:v>
                </c:pt>
                <c:pt idx="39">
                  <c:v>1950</c:v>
                </c:pt>
                <c:pt idx="40">
                  <c:v>2000</c:v>
                </c:pt>
                <c:pt idx="41">
                  <c:v>2050</c:v>
                </c:pt>
                <c:pt idx="42">
                  <c:v>2100</c:v>
                </c:pt>
                <c:pt idx="43">
                  <c:v>2150</c:v>
                </c:pt>
                <c:pt idx="44">
                  <c:v>2200</c:v>
                </c:pt>
                <c:pt idx="45">
                  <c:v>2250</c:v>
                </c:pt>
                <c:pt idx="46">
                  <c:v>2300</c:v>
                </c:pt>
                <c:pt idx="47">
                  <c:v>2350</c:v>
                </c:pt>
                <c:pt idx="48">
                  <c:v>2400</c:v>
                </c:pt>
                <c:pt idx="49">
                  <c:v>2450</c:v>
                </c:pt>
                <c:pt idx="50">
                  <c:v>2500</c:v>
                </c:pt>
                <c:pt idx="51">
                  <c:v>2550</c:v>
                </c:pt>
                <c:pt idx="52">
                  <c:v>2600</c:v>
                </c:pt>
                <c:pt idx="53">
                  <c:v>2650</c:v>
                </c:pt>
                <c:pt idx="54">
                  <c:v>2700</c:v>
                </c:pt>
                <c:pt idx="55">
                  <c:v>2750</c:v>
                </c:pt>
                <c:pt idx="56">
                  <c:v>2800</c:v>
                </c:pt>
                <c:pt idx="57">
                  <c:v>2850</c:v>
                </c:pt>
                <c:pt idx="58">
                  <c:v>2900</c:v>
                </c:pt>
                <c:pt idx="59">
                  <c:v>2950</c:v>
                </c:pt>
                <c:pt idx="60">
                  <c:v>3000</c:v>
                </c:pt>
                <c:pt idx="61">
                  <c:v>3050</c:v>
                </c:pt>
                <c:pt idx="62">
                  <c:v>3100</c:v>
                </c:pt>
                <c:pt idx="63">
                  <c:v>3150</c:v>
                </c:pt>
                <c:pt idx="64">
                  <c:v>3200</c:v>
                </c:pt>
                <c:pt idx="65">
                  <c:v>3250</c:v>
                </c:pt>
                <c:pt idx="66">
                  <c:v>3300</c:v>
                </c:pt>
                <c:pt idx="67">
                  <c:v>3350</c:v>
                </c:pt>
                <c:pt idx="68">
                  <c:v>3400</c:v>
                </c:pt>
                <c:pt idx="69">
                  <c:v>3450</c:v>
                </c:pt>
                <c:pt idx="70">
                  <c:v>3500</c:v>
                </c:pt>
                <c:pt idx="71">
                  <c:v>3550</c:v>
                </c:pt>
                <c:pt idx="72">
                  <c:v>3600</c:v>
                </c:pt>
                <c:pt idx="73">
                  <c:v>3650</c:v>
                </c:pt>
                <c:pt idx="74">
                  <c:v>3700</c:v>
                </c:pt>
                <c:pt idx="75">
                  <c:v>3750</c:v>
                </c:pt>
                <c:pt idx="76">
                  <c:v>3800</c:v>
                </c:pt>
                <c:pt idx="77">
                  <c:v>3850</c:v>
                </c:pt>
                <c:pt idx="78">
                  <c:v>3900</c:v>
                </c:pt>
                <c:pt idx="79">
                  <c:v>3950</c:v>
                </c:pt>
                <c:pt idx="80">
                  <c:v>4000</c:v>
                </c:pt>
                <c:pt idx="81">
                  <c:v>4050</c:v>
                </c:pt>
                <c:pt idx="82">
                  <c:v>4100</c:v>
                </c:pt>
                <c:pt idx="83">
                  <c:v>4150</c:v>
                </c:pt>
                <c:pt idx="84">
                  <c:v>4200</c:v>
                </c:pt>
                <c:pt idx="85">
                  <c:v>4250</c:v>
                </c:pt>
                <c:pt idx="86">
                  <c:v>4300</c:v>
                </c:pt>
                <c:pt idx="87">
                  <c:v>4350</c:v>
                </c:pt>
                <c:pt idx="88">
                  <c:v>4400</c:v>
                </c:pt>
                <c:pt idx="89">
                  <c:v>4450</c:v>
                </c:pt>
                <c:pt idx="90">
                  <c:v>4500</c:v>
                </c:pt>
                <c:pt idx="91">
                  <c:v>4550</c:v>
                </c:pt>
                <c:pt idx="92">
                  <c:v>4600</c:v>
                </c:pt>
                <c:pt idx="93">
                  <c:v>4650</c:v>
                </c:pt>
                <c:pt idx="94">
                  <c:v>4700</c:v>
                </c:pt>
                <c:pt idx="95">
                  <c:v>4750</c:v>
                </c:pt>
                <c:pt idx="96">
                  <c:v>4800</c:v>
                </c:pt>
                <c:pt idx="97">
                  <c:v>4850</c:v>
                </c:pt>
                <c:pt idx="98">
                  <c:v>4900</c:v>
                </c:pt>
                <c:pt idx="99">
                  <c:v>4950</c:v>
                </c:pt>
                <c:pt idx="100">
                  <c:v>5000</c:v>
                </c:pt>
                <c:pt idx="101">
                  <c:v>5050</c:v>
                </c:pt>
                <c:pt idx="102">
                  <c:v>5100</c:v>
                </c:pt>
                <c:pt idx="103">
                  <c:v>5150</c:v>
                </c:pt>
                <c:pt idx="104">
                  <c:v>5200</c:v>
                </c:pt>
                <c:pt idx="105">
                  <c:v>5250</c:v>
                </c:pt>
                <c:pt idx="106">
                  <c:v>5300</c:v>
                </c:pt>
                <c:pt idx="107">
                  <c:v>5350</c:v>
                </c:pt>
                <c:pt idx="108">
                  <c:v>5400</c:v>
                </c:pt>
                <c:pt idx="109">
                  <c:v>5450</c:v>
                </c:pt>
                <c:pt idx="110">
                  <c:v>5500</c:v>
                </c:pt>
                <c:pt idx="111">
                  <c:v>5550</c:v>
                </c:pt>
                <c:pt idx="112">
                  <c:v>5600</c:v>
                </c:pt>
                <c:pt idx="113">
                  <c:v>5650</c:v>
                </c:pt>
                <c:pt idx="114">
                  <c:v>5700</c:v>
                </c:pt>
                <c:pt idx="115">
                  <c:v>5750</c:v>
                </c:pt>
                <c:pt idx="116">
                  <c:v>5800</c:v>
                </c:pt>
                <c:pt idx="117">
                  <c:v>5850</c:v>
                </c:pt>
                <c:pt idx="118">
                  <c:v>5900</c:v>
                </c:pt>
                <c:pt idx="119">
                  <c:v>5950</c:v>
                </c:pt>
                <c:pt idx="120">
                  <c:v>6000</c:v>
                </c:pt>
              </c:numCache>
            </c:numRef>
          </c:xVal>
          <c:yVal>
            <c:numRef>
              <c:f>'Typ3 2x F12'!$K$131:$K$251</c:f>
              <c:numCache>
                <c:formatCode>0</c:formatCode>
                <c:ptCount val="121"/>
                <c:pt idx="0">
                  <c:v>53.486124059499957</c:v>
                </c:pt>
                <c:pt idx="1">
                  <c:v>60.813401463923924</c:v>
                </c:pt>
                <c:pt idx="2">
                  <c:v>71.802019972474</c:v>
                </c:pt>
                <c:pt idx="3">
                  <c:v>84.674902487010741</c:v>
                </c:pt>
                <c:pt idx="4">
                  <c:v>98.854196737408984</c:v>
                </c:pt>
                <c:pt idx="5">
                  <c:v>114.00888272787017</c:v>
                </c:pt>
                <c:pt idx="6">
                  <c:v>129.91410314941243</c:v>
                </c:pt>
                <c:pt idx="7">
                  <c:v>146.40280400401036</c:v>
                </c:pt>
                <c:pt idx="8">
                  <c:v>163.34388941260499</c:v>
                </c:pt>
                <c:pt idx="9">
                  <c:v>180.63068351222034</c:v>
                </c:pt>
                <c:pt idx="10">
                  <c:v>198.17416667414886</c:v>
                </c:pt>
                <c:pt idx="11">
                  <c:v>215.89869927915686</c:v>
                </c:pt>
                <c:pt idx="12">
                  <c:v>233.73915718830642</c:v>
                </c:pt>
                <c:pt idx="13">
                  <c:v>251.63892243342298</c:v>
                </c:pt>
                <c:pt idx="14">
                  <c:v>269.548419557329</c:v>
                </c:pt>
                <c:pt idx="15">
                  <c:v>287.4240151203494</c:v>
                </c:pt>
                <c:pt idx="16">
                  <c:v>305.22716759590867</c:v>
                </c:pt>
                <c:pt idx="17">
                  <c:v>322.92375515729827</c:v>
                </c:pt>
                <c:pt idx="18">
                  <c:v>340.4835331696986</c:v>
                </c:pt>
                <c:pt idx="19">
                  <c:v>357.87968842952534</c:v>
                </c:pt>
                <c:pt idx="20">
                  <c:v>375.08846704015582</c:v>
                </c:pt>
                <c:pt idx="21">
                  <c:v>392.08885935959518</c:v>
                </c:pt>
                <c:pt idx="22">
                  <c:v>408.86232991516624</c:v>
                </c:pt>
                <c:pt idx="23">
                  <c:v>425.39258328436517</c:v>
                </c:pt>
                <c:pt idx="24">
                  <c:v>441.6653591435354</c:v>
                </c:pt>
                <c:pt idx="25">
                  <c:v>457.66825127600544</c:v>
                </c:pt>
                <c:pt idx="26">
                  <c:v>473.39054649710823</c:v>
                </c:pt>
                <c:pt idx="27">
                  <c:v>488.8230803204126</c:v>
                </c:pt>
                <c:pt idx="28">
                  <c:v>503.95810684250444</c:v>
                </c:pt>
                <c:pt idx="29">
                  <c:v>518.78918082129212</c:v>
                </c:pt>
                <c:pt idx="30">
                  <c:v>533.311050306271</c:v>
                </c:pt>
                <c:pt idx="31">
                  <c:v>547.51955847753732</c:v>
                </c:pt>
                <c:pt idx="32">
                  <c:v>561.41155358467995</c:v>
                </c:pt>
                <c:pt idx="33">
                  <c:v>574.98480606234443</c:v>
                </c:pt>
                <c:pt idx="34">
                  <c:v>588.23793204751587</c:v>
                </c:pt>
                <c:pt idx="35">
                  <c:v>601.17032264290174</c:v>
                </c:pt>
                <c:pt idx="36">
                  <c:v>613.78207836749084</c:v>
                </c:pt>
                <c:pt idx="37">
                  <c:v>626.07394831431634</c:v>
                </c:pt>
                <c:pt idx="38">
                  <c:v>638.04727360026163</c:v>
                </c:pt>
                <c:pt idx="39">
                  <c:v>649.7039347463591</c:v>
                </c:pt>
                <c:pt idx="40">
                  <c:v>661.04630267160894</c:v>
                </c:pt>
                <c:pt idx="41">
                  <c:v>672.07719302061355</c:v>
                </c:pt>
                <c:pt idx="42">
                  <c:v>682.79982357672634</c:v>
                </c:pt>
                <c:pt idx="43">
                  <c:v>693.21777453894447</c:v>
                </c:pt>
                <c:pt idx="44">
                  <c:v>703.33495146338828</c:v>
                </c:pt>
                <c:pt idx="45">
                  <c:v>713.15555068951596</c:v>
                </c:pt>
                <c:pt idx="46">
                  <c:v>722.68402708789006</c:v>
                </c:pt>
                <c:pt idx="47">
                  <c:v>731.92506398067678</c:v>
                </c:pt>
                <c:pt idx="48">
                  <c:v>740.8835450985855</c:v>
                </c:pt>
                <c:pt idx="49">
                  <c:v>749.56452844890703</c:v>
                </c:pt>
                <c:pt idx="50">
                  <c:v>757.97322197892697</c:v>
                </c:pt>
                <c:pt idx="51">
                  <c:v>766.11496092750667</c:v>
                </c:pt>
                <c:pt idx="52">
                  <c:v>773.99518676518358</c:v>
                </c:pt>
                <c:pt idx="53">
                  <c:v>781.61942762989884</c:v>
                </c:pt>
                <c:pt idx="54">
                  <c:v>788.99328017152629</c:v>
                </c:pt>
                <c:pt idx="55">
                  <c:v>796.12239272386216</c:v>
                </c:pt>
                <c:pt idx="56">
                  <c:v>803.01244972768063</c:v>
                </c:pt>
                <c:pt idx="57">
                  <c:v>809.66915733300891</c:v>
                </c:pt>
                <c:pt idx="58">
                  <c:v>816.09823011291007</c:v>
                </c:pt>
                <c:pt idx="59">
                  <c:v>822.30537882485021</c:v>
                </c:pt>
                <c:pt idx="60">
                  <c:v>828.29629915928979</c:v>
                </c:pt>
                <c:pt idx="61">
                  <c:v>834.07666141834147</c:v>
                </c:pt>
                <c:pt idx="62">
                  <c:v>839.65210107041003</c:v>
                </c:pt>
                <c:pt idx="63">
                  <c:v>845.02821012954178</c:v>
                </c:pt>
                <c:pt idx="64">
                  <c:v>850.21052931086058</c:v>
                </c:pt>
                <c:pt idx="65">
                  <c:v>855.20454091594502</c:v>
                </c:pt>
                <c:pt idx="66">
                  <c:v>860.01566240437558</c:v>
                </c:pt>
                <c:pt idx="67">
                  <c:v>864.64924060983265</c:v>
                </c:pt>
                <c:pt idx="68">
                  <c:v>869.11054656127465</c:v>
                </c:pt>
                <c:pt idx="69">
                  <c:v>873.40477087165982</c:v>
                </c:pt>
                <c:pt idx="70">
                  <c:v>877.53701965857749</c:v>
                </c:pt>
                <c:pt idx="71">
                  <c:v>881.51231096292463</c:v>
                </c:pt>
                <c:pt idx="72">
                  <c:v>885.33557163347223</c:v>
                </c:pt>
                <c:pt idx="73">
                  <c:v>889.01163464677802</c:v>
                </c:pt>
                <c:pt idx="74">
                  <c:v>892.54523683344269</c:v>
                </c:pt>
                <c:pt idx="75">
                  <c:v>895.94101698318877</c:v>
                </c:pt>
                <c:pt idx="76">
                  <c:v>899.2035143026352</c:v>
                </c:pt>
                <c:pt idx="77">
                  <c:v>902.33716720099028</c:v>
                </c:pt>
                <c:pt idx="78">
                  <c:v>905.34631238017437</c:v>
                </c:pt>
                <c:pt idx="79">
                  <c:v>908.23518420710207</c:v>
                </c:pt>
                <c:pt idx="80">
                  <c:v>911.00791434703513</c:v>
                </c:pt>
                <c:pt idx="81">
                  <c:v>913.66853163803808</c:v>
                </c:pt>
                <c:pt idx="82">
                  <c:v>916.22096218764636</c:v>
                </c:pt>
                <c:pt idx="83">
                  <c:v>918.66902967388137</c:v>
                </c:pt>
                <c:pt idx="84">
                  <c:v>921.01645583372874</c:v>
                </c:pt>
                <c:pt idx="85">
                  <c:v>923.26686112314712</c:v>
                </c:pt>
                <c:pt idx="86">
                  <c:v>925.42376553355825</c:v>
                </c:pt>
                <c:pt idx="87">
                  <c:v>927.49058955064481</c:v>
                </c:pt>
                <c:pt idx="88">
                  <c:v>929.4706552420887</c:v>
                </c:pt>
                <c:pt idx="89">
                  <c:v>931.36718746168231</c:v>
                </c:pt>
                <c:pt idx="90">
                  <c:v>933.18331515798388</c:v>
                </c:pt>
                <c:pt idx="91">
                  <c:v>934.92207277640716</c:v>
                </c:pt>
                <c:pt idx="92">
                  <c:v>936.58640174431912</c:v>
                </c:pt>
                <c:pt idx="93">
                  <c:v>938.1791520293699</c:v>
                </c:pt>
                <c:pt idx="94">
                  <c:v>939.70308376189996</c:v>
                </c:pt>
                <c:pt idx="95">
                  <c:v>941.16086891285897</c:v>
                </c:pt>
                <c:pt idx="96">
                  <c:v>942.55509301923553</c:v>
                </c:pt>
                <c:pt idx="97">
                  <c:v>943.88825694953266</c:v>
                </c:pt>
                <c:pt idx="98">
                  <c:v>945.16277870233444</c:v>
                </c:pt>
                <c:pt idx="99">
                  <c:v>946.38099523148765</c:v>
                </c:pt>
                <c:pt idx="100">
                  <c:v>947.54516429189164</c:v>
                </c:pt>
                <c:pt idx="101">
                  <c:v>948.65746630031447</c:v>
                </c:pt>
                <c:pt idx="102">
                  <c:v>949.72000620608287</c:v>
                </c:pt>
                <c:pt idx="103">
                  <c:v>950.73481536686597</c:v>
                </c:pt>
                <c:pt idx="104">
                  <c:v>951.70385342516465</c:v>
                </c:pt>
                <c:pt idx="105">
                  <c:v>952.62901018145442</c:v>
                </c:pt>
                <c:pt idx="106">
                  <c:v>953.51210746027141</c:v>
                </c:pt>
                <c:pt idx="107">
                  <c:v>954.35490096584124</c:v>
                </c:pt>
                <c:pt idx="108">
                  <c:v>955.15908212414706</c:v>
                </c:pt>
                <c:pt idx="109">
                  <c:v>955.92627990861672</c:v>
                </c:pt>
                <c:pt idx="110">
                  <c:v>956.65806264686557</c:v>
                </c:pt>
                <c:pt idx="111">
                  <c:v>957.35593980618478</c:v>
                </c:pt>
                <c:pt idx="112">
                  <c:v>958.02136375569955</c:v>
                </c:pt>
                <c:pt idx="113">
                  <c:v>958.65573150333205</c:v>
                </c:pt>
                <c:pt idx="114">
                  <c:v>959.26038640592265</c:v>
                </c:pt>
                <c:pt idx="115">
                  <c:v>959.83661985104277</c:v>
                </c:pt>
                <c:pt idx="116">
                  <c:v>960.38567290922163</c:v>
                </c:pt>
                <c:pt idx="117">
                  <c:v>960.90873795547566</c:v>
                </c:pt>
                <c:pt idx="118">
                  <c:v>961.4069602591843</c:v>
                </c:pt>
                <c:pt idx="119">
                  <c:v>961.88143954150814</c:v>
                </c:pt>
                <c:pt idx="120">
                  <c:v>962.33323149967634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8600-4339-B2F2-A15229B77EE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63984096"/>
        <c:axId val="2031872192"/>
      </c:scatterChart>
      <c:valAx>
        <c:axId val="663984096"/>
        <c:scaling>
          <c:orientation val="minMax"/>
          <c:max val="1500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031872192"/>
        <c:crosses val="autoZero"/>
        <c:crossBetween val="midCat"/>
        <c:majorUnit val="50"/>
      </c:valAx>
      <c:valAx>
        <c:axId val="2031872192"/>
        <c:scaling>
          <c:orientation val="minMax"/>
          <c:max val="5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de-DE"/>
                  <a:t>P</a:t>
                </a:r>
                <a:r>
                  <a:rPr lang="de-DE" baseline="0"/>
                  <a:t> in W</a:t>
                </a:r>
                <a:endParaRPr lang="de-DE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de-DE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663984096"/>
        <c:crosses val="autoZero"/>
        <c:crossBetween val="midCat"/>
        <c:majorUnit val="25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solidFill>
            <a:schemeClr val="accent3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2.xml"/><Relationship Id="rId2" Type="http://schemas.openxmlformats.org/officeDocument/2006/relationships/chart" Target="../charts/chart11.xml"/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8.xml"/><Relationship Id="rId2" Type="http://schemas.openxmlformats.org/officeDocument/2006/relationships/chart" Target="../charts/chart17.xml"/><Relationship Id="rId1" Type="http://schemas.openxmlformats.org/officeDocument/2006/relationships/chart" Target="../charts/chart16.xml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1.xml"/><Relationship Id="rId2" Type="http://schemas.openxmlformats.org/officeDocument/2006/relationships/chart" Target="../charts/chart20.xml"/><Relationship Id="rId1" Type="http://schemas.openxmlformats.org/officeDocument/2006/relationships/chart" Target="../charts/chart19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24.xml"/><Relationship Id="rId2" Type="http://schemas.openxmlformats.org/officeDocument/2006/relationships/chart" Target="../charts/chart23.xml"/><Relationship Id="rId1" Type="http://schemas.openxmlformats.org/officeDocument/2006/relationships/chart" Target="../charts/chart22.xml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6.xml"/><Relationship Id="rId1" Type="http://schemas.openxmlformats.org/officeDocument/2006/relationships/chart" Target="../charts/chart25.xml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8.xml"/><Relationship Id="rId1" Type="http://schemas.openxmlformats.org/officeDocument/2006/relationships/chart" Target="../charts/chart27.xml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30.xml"/><Relationship Id="rId1" Type="http://schemas.openxmlformats.org/officeDocument/2006/relationships/chart" Target="../charts/chart2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82550</xdr:colOff>
      <xdr:row>7</xdr:row>
      <xdr:rowOff>152400</xdr:rowOff>
    </xdr:from>
    <xdr:to>
      <xdr:col>11</xdr:col>
      <xdr:colOff>212858</xdr:colOff>
      <xdr:row>26</xdr:row>
      <xdr:rowOff>12699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6159F59C-D6E6-4889-883D-EAF26C42383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2750" y="1644650"/>
          <a:ext cx="4702308" cy="3422649"/>
        </a:xfrm>
        <a:prstGeom prst="rect">
          <a:avLst/>
        </a:prstGeom>
      </xdr:spPr>
    </xdr:pic>
    <xdr:clientData/>
  </xdr:twoCellAnchor>
  <xdr:twoCellAnchor editAs="oneCell">
    <xdr:from>
      <xdr:col>11</xdr:col>
      <xdr:colOff>749300</xdr:colOff>
      <xdr:row>7</xdr:row>
      <xdr:rowOff>152400</xdr:rowOff>
    </xdr:from>
    <xdr:to>
      <xdr:col>22</xdr:col>
      <xdr:colOff>431800</xdr:colOff>
      <xdr:row>30</xdr:row>
      <xdr:rowOff>156347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2771E1B6-9523-45C5-B862-5A2D94C0E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61500" y="1644650"/>
          <a:ext cx="8064500" cy="431559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387350</xdr:colOff>
      <xdr:row>20</xdr:row>
      <xdr:rowOff>25400</xdr:rowOff>
    </xdr:from>
    <xdr:to>
      <xdr:col>2</xdr:col>
      <xdr:colOff>44450</xdr:colOff>
      <xdr:row>31</xdr:row>
      <xdr:rowOff>122989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281E1072-5FA3-4AED-9930-800B0FA936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7350" y="3708400"/>
          <a:ext cx="2482850" cy="2123239"/>
        </a:xfrm>
        <a:prstGeom prst="rect">
          <a:avLst/>
        </a:prstGeom>
      </xdr:spPr>
    </xdr:pic>
    <xdr:clientData/>
  </xdr:twoCellAnchor>
  <xdr:twoCellAnchor editAs="oneCell">
    <xdr:from>
      <xdr:col>3</xdr:col>
      <xdr:colOff>622300</xdr:colOff>
      <xdr:row>19</xdr:row>
      <xdr:rowOff>139700</xdr:rowOff>
    </xdr:from>
    <xdr:to>
      <xdr:col>6</xdr:col>
      <xdr:colOff>233798</xdr:colOff>
      <xdr:row>31</xdr:row>
      <xdr:rowOff>31750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6FDFCEC1-1F52-42A4-8465-A5CF841F63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10050" y="3638550"/>
          <a:ext cx="2881748" cy="2101850"/>
        </a:xfrm>
        <a:prstGeom prst="rect">
          <a:avLst/>
        </a:prstGeom>
      </xdr:spPr>
    </xdr:pic>
    <xdr:clientData/>
  </xdr:twoCellAnchor>
  <xdr:twoCellAnchor editAs="oneCell">
    <xdr:from>
      <xdr:col>8</xdr:col>
      <xdr:colOff>234950</xdr:colOff>
      <xdr:row>19</xdr:row>
      <xdr:rowOff>88900</xdr:rowOff>
    </xdr:from>
    <xdr:to>
      <xdr:col>10</xdr:col>
      <xdr:colOff>266700</xdr:colOff>
      <xdr:row>31</xdr:row>
      <xdr:rowOff>114274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B0EA9B24-9B52-426B-BC02-81333D9C8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16950" y="3587750"/>
          <a:ext cx="2876550" cy="2235174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0</xdr:row>
      <xdr:rowOff>107950</xdr:rowOff>
    </xdr:from>
    <xdr:to>
      <xdr:col>23</xdr:col>
      <xdr:colOff>374650</xdr:colOff>
      <xdr:row>53</xdr:row>
      <xdr:rowOff>177800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A3829909-30AB-4550-95A9-923B79506B3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339724</xdr:colOff>
      <xdr:row>54</xdr:row>
      <xdr:rowOff>85724</xdr:rowOff>
    </xdr:from>
    <xdr:to>
      <xdr:col>22</xdr:col>
      <xdr:colOff>381000</xdr:colOff>
      <xdr:row>96</xdr:row>
      <xdr:rowOff>88900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33A01E36-C904-4626-9FE8-F0F7F0FF3BE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533400</xdr:colOff>
      <xdr:row>97</xdr:row>
      <xdr:rowOff>127000</xdr:rowOff>
    </xdr:from>
    <xdr:to>
      <xdr:col>22</xdr:col>
      <xdr:colOff>574676</xdr:colOff>
      <xdr:row>139</xdr:row>
      <xdr:rowOff>130176</xdr:rowOff>
    </xdr:to>
    <xdr:graphicFrame macro="">
      <xdr:nvGraphicFramePr>
        <xdr:cNvPr id="6" name="Diagramm 5">
          <a:extLst>
            <a:ext uri="{FF2B5EF4-FFF2-40B4-BE49-F238E27FC236}">
              <a16:creationId xmlns:a16="http://schemas.microsoft.com/office/drawing/2014/main" id="{4BA532B7-F359-4B9A-AEC6-89EC6BF1505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0</xdr:row>
      <xdr:rowOff>107950</xdr:rowOff>
    </xdr:from>
    <xdr:to>
      <xdr:col>23</xdr:col>
      <xdr:colOff>374650</xdr:colOff>
      <xdr:row>53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9AB9F0B4-CAF8-4D3F-9632-799D59E760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339724</xdr:colOff>
      <xdr:row>54</xdr:row>
      <xdr:rowOff>85724</xdr:rowOff>
    </xdr:from>
    <xdr:to>
      <xdr:col>22</xdr:col>
      <xdr:colOff>381000</xdr:colOff>
      <xdr:row>96</xdr:row>
      <xdr:rowOff>88900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688CC83B-B060-450E-8CCC-A55C89F2279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374650</xdr:colOff>
      <xdr:row>97</xdr:row>
      <xdr:rowOff>120650</xdr:rowOff>
    </xdr:from>
    <xdr:to>
      <xdr:col>22</xdr:col>
      <xdr:colOff>415926</xdr:colOff>
      <xdr:row>139</xdr:row>
      <xdr:rowOff>123826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4BAC6DB3-38C4-4EB0-A6C6-3F12D23F019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0</xdr:row>
      <xdr:rowOff>107950</xdr:rowOff>
    </xdr:from>
    <xdr:to>
      <xdr:col>23</xdr:col>
      <xdr:colOff>374650</xdr:colOff>
      <xdr:row>53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ECE5CC69-C15D-48D6-9682-8E595AE63D4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339724</xdr:colOff>
      <xdr:row>54</xdr:row>
      <xdr:rowOff>85724</xdr:rowOff>
    </xdr:from>
    <xdr:to>
      <xdr:col>22</xdr:col>
      <xdr:colOff>381000</xdr:colOff>
      <xdr:row>96</xdr:row>
      <xdr:rowOff>88900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B7D71009-4920-41B1-8CDC-0AAF6438F92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368300</xdr:colOff>
      <xdr:row>97</xdr:row>
      <xdr:rowOff>6350</xdr:rowOff>
    </xdr:from>
    <xdr:to>
      <xdr:col>22</xdr:col>
      <xdr:colOff>409576</xdr:colOff>
      <xdr:row>139</xdr:row>
      <xdr:rowOff>9526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2719D9A6-1FB2-4CC2-AEE0-C97BF66C971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0</xdr:row>
      <xdr:rowOff>107950</xdr:rowOff>
    </xdr:from>
    <xdr:to>
      <xdr:col>23</xdr:col>
      <xdr:colOff>374650</xdr:colOff>
      <xdr:row>53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B7E9CC54-84F1-4879-AC1A-33F47DCCD308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339724</xdr:colOff>
      <xdr:row>54</xdr:row>
      <xdr:rowOff>85724</xdr:rowOff>
    </xdr:from>
    <xdr:to>
      <xdr:col>22</xdr:col>
      <xdr:colOff>381000</xdr:colOff>
      <xdr:row>96</xdr:row>
      <xdr:rowOff>88900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4AA7585A-7009-4FD1-96EA-BACFC0CD1FC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330200</xdr:colOff>
      <xdr:row>97</xdr:row>
      <xdr:rowOff>139700</xdr:rowOff>
    </xdr:from>
    <xdr:to>
      <xdr:col>22</xdr:col>
      <xdr:colOff>371476</xdr:colOff>
      <xdr:row>139</xdr:row>
      <xdr:rowOff>142876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07475643-C648-4F4E-8AF2-769884BC39E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0</xdr:row>
      <xdr:rowOff>107950</xdr:rowOff>
    </xdr:from>
    <xdr:to>
      <xdr:col>23</xdr:col>
      <xdr:colOff>374650</xdr:colOff>
      <xdr:row>53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DF0E872-2EDE-44BA-8551-3E33416CC00E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339724</xdr:colOff>
      <xdr:row>54</xdr:row>
      <xdr:rowOff>85724</xdr:rowOff>
    </xdr:from>
    <xdr:to>
      <xdr:col>22</xdr:col>
      <xdr:colOff>381000</xdr:colOff>
      <xdr:row>96</xdr:row>
      <xdr:rowOff>88900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ACF77B00-30D9-4F3A-8E8A-48A471DBD47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463550</xdr:colOff>
      <xdr:row>97</xdr:row>
      <xdr:rowOff>177800</xdr:rowOff>
    </xdr:from>
    <xdr:to>
      <xdr:col>22</xdr:col>
      <xdr:colOff>504826</xdr:colOff>
      <xdr:row>139</xdr:row>
      <xdr:rowOff>180976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30DE3C03-553C-4CB6-AC4F-30D1F5D2A0A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196850</xdr:colOff>
      <xdr:row>0</xdr:row>
      <xdr:rowOff>107950</xdr:rowOff>
    </xdr:from>
    <xdr:to>
      <xdr:col>23</xdr:col>
      <xdr:colOff>374650</xdr:colOff>
      <xdr:row>53</xdr:row>
      <xdr:rowOff>177800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824AC0CD-56CB-4772-8E69-2CDA75CD5F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339724</xdr:colOff>
      <xdr:row>54</xdr:row>
      <xdr:rowOff>85724</xdr:rowOff>
    </xdr:from>
    <xdr:to>
      <xdr:col>22</xdr:col>
      <xdr:colOff>381000</xdr:colOff>
      <xdr:row>96</xdr:row>
      <xdr:rowOff>88900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D7A49B5-66FF-4467-9C4D-B348C74A53BF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368300</xdr:colOff>
      <xdr:row>97</xdr:row>
      <xdr:rowOff>76200</xdr:rowOff>
    </xdr:from>
    <xdr:to>
      <xdr:col>22</xdr:col>
      <xdr:colOff>409576</xdr:colOff>
      <xdr:row>139</xdr:row>
      <xdr:rowOff>79376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8102AF38-C45D-4D2B-8772-5E899DB055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168274</xdr:colOff>
      <xdr:row>0</xdr:row>
      <xdr:rowOff>60324</xdr:rowOff>
    </xdr:from>
    <xdr:to>
      <xdr:col>15</xdr:col>
      <xdr:colOff>330200</xdr:colOff>
      <xdr:row>36</xdr:row>
      <xdr:rowOff>171450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6029E8F1-8086-4C8F-8D23-1CB95A1B0BD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165100</xdr:colOff>
      <xdr:row>37</xdr:row>
      <xdr:rowOff>158750</xdr:rowOff>
    </xdr:from>
    <xdr:to>
      <xdr:col>15</xdr:col>
      <xdr:colOff>327026</xdr:colOff>
      <xdr:row>74</xdr:row>
      <xdr:rowOff>85726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52762DFA-153E-489E-A42D-F1411207630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266700</xdr:colOff>
      <xdr:row>75</xdr:row>
      <xdr:rowOff>165100</xdr:rowOff>
    </xdr:from>
    <xdr:to>
      <xdr:col>15</xdr:col>
      <xdr:colOff>428626</xdr:colOff>
      <xdr:row>112</xdr:row>
      <xdr:rowOff>92076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3E2DB1FE-9E35-48C2-84AE-E2309194965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168274</xdr:colOff>
      <xdr:row>0</xdr:row>
      <xdr:rowOff>60324</xdr:rowOff>
    </xdr:from>
    <xdr:to>
      <xdr:col>15</xdr:col>
      <xdr:colOff>330200</xdr:colOff>
      <xdr:row>36</xdr:row>
      <xdr:rowOff>171450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7253DCA6-D038-4BB7-9114-2699C642CB1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165100</xdr:colOff>
      <xdr:row>37</xdr:row>
      <xdr:rowOff>158750</xdr:rowOff>
    </xdr:from>
    <xdr:to>
      <xdr:col>15</xdr:col>
      <xdr:colOff>327026</xdr:colOff>
      <xdr:row>74</xdr:row>
      <xdr:rowOff>85726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9DEC72AF-F89C-459A-A1B6-D8A53F6C97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266700</xdr:colOff>
      <xdr:row>75</xdr:row>
      <xdr:rowOff>165100</xdr:rowOff>
    </xdr:from>
    <xdr:to>
      <xdr:col>15</xdr:col>
      <xdr:colOff>428626</xdr:colOff>
      <xdr:row>112</xdr:row>
      <xdr:rowOff>92076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423308BE-C1C1-4334-A505-70D247A5F3CD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15</xdr:col>
      <xdr:colOff>161926</xdr:colOff>
      <xdr:row>37</xdr:row>
      <xdr:rowOff>111126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82FD5584-D952-4EF1-A35B-05789F44D27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38</xdr:row>
      <xdr:rowOff>165100</xdr:rowOff>
    </xdr:from>
    <xdr:to>
      <xdr:col>15</xdr:col>
      <xdr:colOff>333376</xdr:colOff>
      <xdr:row>75</xdr:row>
      <xdr:rowOff>92076</xdr:rowOff>
    </xdr:to>
    <xdr:graphicFrame macro="">
      <xdr:nvGraphicFramePr>
        <xdr:cNvPr id="4" name="Diagramm 3">
          <a:extLst>
            <a:ext uri="{FF2B5EF4-FFF2-40B4-BE49-F238E27FC236}">
              <a16:creationId xmlns:a16="http://schemas.microsoft.com/office/drawing/2014/main" id="{5A619DDD-82AC-4766-809C-B783D488B1C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15</xdr:col>
      <xdr:colOff>161926</xdr:colOff>
      <xdr:row>37</xdr:row>
      <xdr:rowOff>111126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2B4E9C19-1064-43BA-AC0B-0E09D587BFE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38</xdr:row>
      <xdr:rowOff>165100</xdr:rowOff>
    </xdr:from>
    <xdr:to>
      <xdr:col>15</xdr:col>
      <xdr:colOff>333376</xdr:colOff>
      <xdr:row>75</xdr:row>
      <xdr:rowOff>92076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5C51004-2BA1-4CE8-BEB7-61047EE9FD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15</xdr:col>
      <xdr:colOff>161926</xdr:colOff>
      <xdr:row>37</xdr:row>
      <xdr:rowOff>111126</xdr:rowOff>
    </xdr:to>
    <xdr:graphicFrame macro="">
      <xdr:nvGraphicFramePr>
        <xdr:cNvPr id="2" name="Diagramm 1">
          <a:extLst>
            <a:ext uri="{FF2B5EF4-FFF2-40B4-BE49-F238E27FC236}">
              <a16:creationId xmlns:a16="http://schemas.microsoft.com/office/drawing/2014/main" id="{DF1801BB-E829-4D77-A738-890A301D53D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171450</xdr:colOff>
      <xdr:row>38</xdr:row>
      <xdr:rowOff>165100</xdr:rowOff>
    </xdr:from>
    <xdr:to>
      <xdr:col>15</xdr:col>
      <xdr:colOff>333376</xdr:colOff>
      <xdr:row>75</xdr:row>
      <xdr:rowOff>92076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68CE57D9-8E54-45F8-B1DC-9E2199CB1E7C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35"/>
  <sheetViews>
    <sheetView workbookViewId="0">
      <selection activeCell="A31" sqref="A31"/>
    </sheetView>
  </sheetViews>
  <sheetFormatPr baseColWidth="10" defaultRowHeight="14.25" x14ac:dyDescent="0.45"/>
  <cols>
    <col min="1" max="1" width="15.59765625" customWidth="1"/>
  </cols>
  <sheetData>
    <row r="2" spans="1:1" ht="28.5" x14ac:dyDescent="0.85">
      <c r="A2" s="12" t="s">
        <v>20</v>
      </c>
    </row>
    <row r="5" spans="1:1" ht="15.75" x14ac:dyDescent="0.5">
      <c r="A5" s="13" t="s">
        <v>21</v>
      </c>
    </row>
    <row r="7" spans="1:1" s="13" customFormat="1" ht="15.75" x14ac:dyDescent="0.5">
      <c r="A7" s="13" t="s">
        <v>22</v>
      </c>
    </row>
    <row r="10" spans="1:1" ht="18" x14ac:dyDescent="0.55000000000000004">
      <c r="A10" s="14" t="s">
        <v>46</v>
      </c>
    </row>
    <row r="12" spans="1:1" x14ac:dyDescent="0.45">
      <c r="A12" s="11" t="s">
        <v>47</v>
      </c>
    </row>
    <row r="13" spans="1:1" x14ac:dyDescent="0.45">
      <c r="A13" s="11" t="s">
        <v>48</v>
      </c>
    </row>
    <row r="14" spans="1:1" x14ac:dyDescent="0.45">
      <c r="A14" s="11" t="s">
        <v>49</v>
      </c>
    </row>
    <row r="15" spans="1:1" x14ac:dyDescent="0.45">
      <c r="A15" s="11" t="s">
        <v>50</v>
      </c>
    </row>
    <row r="16" spans="1:1" x14ac:dyDescent="0.45">
      <c r="A16" s="11" t="s">
        <v>51</v>
      </c>
    </row>
    <row r="17" spans="1:1" x14ac:dyDescent="0.45">
      <c r="A17" s="11" t="s">
        <v>52</v>
      </c>
    </row>
    <row r="18" spans="1:1" x14ac:dyDescent="0.45">
      <c r="A18" s="11" t="s">
        <v>53</v>
      </c>
    </row>
    <row r="20" spans="1:1" ht="15.75" x14ac:dyDescent="0.5">
      <c r="A20" s="15" t="s">
        <v>54</v>
      </c>
    </row>
    <row r="22" spans="1:1" x14ac:dyDescent="0.45">
      <c r="A22" s="11" t="s">
        <v>55</v>
      </c>
    </row>
    <row r="23" spans="1:1" x14ac:dyDescent="0.45">
      <c r="A23" s="11" t="s">
        <v>56</v>
      </c>
    </row>
    <row r="24" spans="1:1" x14ac:dyDescent="0.45">
      <c r="A24" s="11" t="s">
        <v>57</v>
      </c>
    </row>
    <row r="25" spans="1:1" x14ac:dyDescent="0.45">
      <c r="A25" s="11" t="s">
        <v>58</v>
      </c>
    </row>
    <row r="26" spans="1:1" x14ac:dyDescent="0.45">
      <c r="A26" s="11" t="s">
        <v>60</v>
      </c>
    </row>
    <row r="27" spans="1:1" x14ac:dyDescent="0.45">
      <c r="A27" s="11" t="s">
        <v>59</v>
      </c>
    </row>
    <row r="29" spans="1:1" ht="15.75" x14ac:dyDescent="0.5">
      <c r="A29" s="15" t="s">
        <v>61</v>
      </c>
    </row>
    <row r="31" spans="1:1" x14ac:dyDescent="0.45">
      <c r="A31" s="11" t="s">
        <v>62</v>
      </c>
    </row>
    <row r="32" spans="1:1" x14ac:dyDescent="0.45">
      <c r="A32" s="11" t="s">
        <v>63</v>
      </c>
    </row>
    <row r="33" spans="1:1" x14ac:dyDescent="0.45">
      <c r="A33" s="11" t="s">
        <v>64</v>
      </c>
    </row>
    <row r="34" spans="1:1" x14ac:dyDescent="0.45">
      <c r="A34" s="11" t="s">
        <v>65</v>
      </c>
    </row>
    <row r="35" spans="1:1" x14ac:dyDescent="0.45">
      <c r="A35" s="11" t="s">
        <v>66</v>
      </c>
    </row>
  </sheetData>
  <hyperlinks>
    <hyperlink ref="A12" location="Abmessungen!A1" display="Abmessungen"/>
    <hyperlink ref="A13" location="'Diagramm Typ1 Noctua F12'!A1" display="Lamellentyp 1 mit FAN Noctua F12"/>
    <hyperlink ref="A14" location="'Typ1 2x F12'!A1" display="Lamellentyp 1 mit FAN F12 push/pull"/>
    <hyperlink ref="A15" location="'Typ2 Noctua F12'!A1" display="Lamellentyp 2 mit FAN Noctua F12"/>
    <hyperlink ref="A16" location="'Typ2 2x F12'!A1" display="Lamellentyp 2 mit FAN F12 push/pull"/>
    <hyperlink ref="A17" location="'Typ3 Noctua F12'!A1" display="Lamellentyp 3 mit FAN Noctua F12"/>
    <hyperlink ref="A18" location="'Typ3 2x F12'!A1" display="Lamellentyp 3 mit FAN F12 push/pull"/>
    <hyperlink ref="A22" location="'Diagramm Typ1 Noctua F12'!A1" display="Thermaler Widerstand und Leistung Typ 1 F12"/>
    <hyperlink ref="A23" location="'Diagramm Typ1 Noctua 2x F12'!A1" display="Thermaler Widerstand und Leistung Typ 1 F12 push/pull"/>
    <hyperlink ref="A24" location="'Diagramm Typ2 Noctua F12'!A1" display="Thermaler Widerstand und Leistung Typ 2 F12"/>
    <hyperlink ref="A25" location="'Diagramm Typ2 Noctua 2x F12'!A1" display="Thermaler Widerstand und Leistung Typ 2 F12 push/pull"/>
    <hyperlink ref="A26" location="'Diagramm Typ3 Noctua F12'!A1" display="Thermaler Widerstand und Leistung Typ 3 F12"/>
    <hyperlink ref="A27" location="'Diagramm Typ3 Noctua 2x F12'!A1" display="Thermaler Widerstand und Leistung Typ 3 F12 push/pull"/>
    <hyperlink ref="A31" location="'Vergleich KW Typ1-3'!A1" display="Vergleich thermaler Widerstand zwischen Typ 1-3"/>
    <hyperlink ref="A32" location="'Vergleich P Typ1-3'!A1" display="Vergleich Leistung zwischen Typ 1-3"/>
    <hyperlink ref="A33" location="'Vergleich Typ1 pushpull'!A1" display="Vergleich push/pull (4 FAN) vs 2 FAN Typ 1"/>
    <hyperlink ref="A34" location="'Vergleich Typ2 pushpull'!A1" display="Vergleich push/pull (4 FAN) vs 2 FAN Typ 2"/>
    <hyperlink ref="A35" location="'Vergleich Typ3 pushpull'!A1" display="Vergleich push/pull (4 FAN) vs 2 FAN Typ 3"/>
  </hyperlinks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"/>
  <sheetViews>
    <sheetView workbookViewId="0">
      <selection activeCell="E70" sqref="E70"/>
    </sheetView>
  </sheetViews>
  <sheetFormatPr baseColWidth="10" defaultRowHeight="14.25" x14ac:dyDescent="0.45"/>
  <cols>
    <col min="1" max="1" width="29.53125" customWidth="1"/>
    <col min="5" max="5" width="25" customWidth="1"/>
    <col min="9" max="9" width="29.796875" customWidth="1"/>
  </cols>
  <sheetData>
    <row r="1" spans="1:11" x14ac:dyDescent="0.45">
      <c r="A1" t="s">
        <v>0</v>
      </c>
      <c r="B1" t="s">
        <v>1</v>
      </c>
      <c r="C1" t="s">
        <v>2</v>
      </c>
      <c r="E1" t="s">
        <v>0</v>
      </c>
      <c r="F1" t="s">
        <v>1</v>
      </c>
      <c r="G1" t="s">
        <v>2</v>
      </c>
      <c r="I1" t="s">
        <v>0</v>
      </c>
      <c r="J1" t="s">
        <v>1</v>
      </c>
      <c r="K1" t="s">
        <v>2</v>
      </c>
    </row>
    <row r="2" spans="1:11" x14ac:dyDescent="0.45">
      <c r="A2" t="s">
        <v>3</v>
      </c>
      <c r="B2">
        <v>17.5</v>
      </c>
      <c r="C2" t="s">
        <v>2</v>
      </c>
      <c r="E2" t="s">
        <v>3</v>
      </c>
      <c r="F2">
        <v>17.5</v>
      </c>
      <c r="G2" t="s">
        <v>2</v>
      </c>
      <c r="I2" t="s">
        <v>3</v>
      </c>
      <c r="J2">
        <v>17.5</v>
      </c>
      <c r="K2" t="s">
        <v>2</v>
      </c>
    </row>
    <row r="3" spans="1:11" x14ac:dyDescent="0.45">
      <c r="A3" t="s">
        <v>42</v>
      </c>
      <c r="B3">
        <v>1</v>
      </c>
      <c r="E3" t="s">
        <v>42</v>
      </c>
      <c r="F3">
        <v>2</v>
      </c>
      <c r="I3" t="s">
        <v>42</v>
      </c>
      <c r="J3">
        <v>3</v>
      </c>
    </row>
    <row r="4" spans="1:11" x14ac:dyDescent="0.45">
      <c r="A4" t="s">
        <v>4</v>
      </c>
      <c r="B4">
        <v>1.5</v>
      </c>
      <c r="C4" t="s">
        <v>2</v>
      </c>
      <c r="E4" t="s">
        <v>4</v>
      </c>
      <c r="F4">
        <v>1.5</v>
      </c>
      <c r="G4" t="s">
        <v>2</v>
      </c>
      <c r="I4" t="s">
        <v>4</v>
      </c>
      <c r="J4">
        <f>3.5/2</f>
        <v>1.75</v>
      </c>
      <c r="K4" t="s">
        <v>2</v>
      </c>
    </row>
    <row r="5" spans="1:11" x14ac:dyDescent="0.45">
      <c r="A5" t="s">
        <v>5</v>
      </c>
      <c r="B5">
        <v>140</v>
      </c>
      <c r="E5" t="s">
        <v>6</v>
      </c>
      <c r="F5">
        <v>140</v>
      </c>
      <c r="I5" t="s">
        <v>5</v>
      </c>
      <c r="J5">
        <v>67</v>
      </c>
    </row>
    <row r="6" spans="1:11" x14ac:dyDescent="0.45">
      <c r="A6" t="s">
        <v>6</v>
      </c>
      <c r="B6">
        <v>13</v>
      </c>
      <c r="E6" t="s">
        <v>7</v>
      </c>
      <c r="F6">
        <v>12</v>
      </c>
      <c r="I6" t="s">
        <v>6</v>
      </c>
      <c r="J6">
        <v>13</v>
      </c>
    </row>
    <row r="7" spans="1:11" x14ac:dyDescent="0.45">
      <c r="A7" t="s">
        <v>7</v>
      </c>
      <c r="B7">
        <v>12</v>
      </c>
      <c r="E7" t="s">
        <v>8</v>
      </c>
      <c r="F7">
        <v>7.4</v>
      </c>
      <c r="G7" t="s">
        <v>2</v>
      </c>
      <c r="I7" t="s">
        <v>7</v>
      </c>
      <c r="J7">
        <v>12</v>
      </c>
    </row>
    <row r="8" spans="1:11" x14ac:dyDescent="0.45">
      <c r="A8" t="s">
        <v>8</v>
      </c>
      <c r="B8">
        <v>7.4</v>
      </c>
      <c r="C8" t="s">
        <v>2</v>
      </c>
      <c r="I8" t="s">
        <v>8</v>
      </c>
      <c r="J8">
        <v>7.4</v>
      </c>
      <c r="K8" t="s">
        <v>2</v>
      </c>
    </row>
    <row r="11" spans="1:11" x14ac:dyDescent="0.45">
      <c r="A11" t="s">
        <v>9</v>
      </c>
      <c r="B11" s="1">
        <f>95.46*2+41.1+17.4*2</f>
        <v>266.82</v>
      </c>
      <c r="C11" t="s">
        <v>10</v>
      </c>
      <c r="E11" t="s">
        <v>11</v>
      </c>
      <c r="F11" s="1">
        <v>3631.6</v>
      </c>
      <c r="G11" t="s">
        <v>10</v>
      </c>
      <c r="I11" t="s">
        <v>9</v>
      </c>
      <c r="J11" s="1">
        <f>2*260</f>
        <v>520</v>
      </c>
      <c r="K11" t="s">
        <v>10</v>
      </c>
    </row>
    <row r="12" spans="1:11" x14ac:dyDescent="0.45">
      <c r="A12" t="s">
        <v>11</v>
      </c>
      <c r="B12" s="1">
        <f>B11*B5</f>
        <v>37354.799999999996</v>
      </c>
      <c r="C12" t="s">
        <v>10</v>
      </c>
      <c r="E12" t="s">
        <v>19</v>
      </c>
      <c r="F12" s="1">
        <f>439.4</f>
        <v>439.4</v>
      </c>
      <c r="G12" t="s">
        <v>10</v>
      </c>
      <c r="I12" t="s">
        <v>11</v>
      </c>
      <c r="J12" s="1">
        <f>J11*J5</f>
        <v>34840</v>
      </c>
      <c r="K12" t="s">
        <v>10</v>
      </c>
    </row>
    <row r="13" spans="1:11" x14ac:dyDescent="0.45">
      <c r="A13" t="s">
        <v>12</v>
      </c>
      <c r="B13" s="1">
        <f>(2600*2+369*4)-(141*14)</f>
        <v>4702</v>
      </c>
      <c r="C13" t="s">
        <v>10</v>
      </c>
      <c r="E13" t="s">
        <v>12</v>
      </c>
      <c r="F13" s="1">
        <f>(2600*2+369*4)-F12</f>
        <v>6236.6</v>
      </c>
      <c r="G13" t="s">
        <v>10</v>
      </c>
      <c r="I13" t="s">
        <v>12</v>
      </c>
      <c r="J13" s="1">
        <f>(2600*2+369*4)-(67*2*0.1*17.5)</f>
        <v>6441.5</v>
      </c>
      <c r="K13" t="s">
        <v>10</v>
      </c>
    </row>
    <row r="14" spans="1:11" x14ac:dyDescent="0.45">
      <c r="A14" t="s">
        <v>13</v>
      </c>
      <c r="B14" s="1">
        <f>B12*B6</f>
        <v>485612.39999999997</v>
      </c>
      <c r="C14" t="s">
        <v>10</v>
      </c>
      <c r="E14" t="s">
        <v>13</v>
      </c>
      <c r="F14" s="1">
        <f>F5*F11</f>
        <v>508424</v>
      </c>
      <c r="G14" t="s">
        <v>10</v>
      </c>
      <c r="I14" t="s">
        <v>13</v>
      </c>
      <c r="J14" s="1">
        <f>J12*J6</f>
        <v>452920</v>
      </c>
      <c r="K14" t="s">
        <v>10</v>
      </c>
    </row>
    <row r="15" spans="1:11" x14ac:dyDescent="0.45">
      <c r="A15" t="s">
        <v>14</v>
      </c>
      <c r="B15" s="1">
        <f>B7*B13</f>
        <v>56424</v>
      </c>
      <c r="C15" t="s">
        <v>10</v>
      </c>
      <c r="E15" t="s">
        <v>14</v>
      </c>
      <c r="F15" s="1">
        <f>F6*F13</f>
        <v>74839.200000000012</v>
      </c>
      <c r="G15" t="s">
        <v>10</v>
      </c>
      <c r="I15" t="s">
        <v>14</v>
      </c>
      <c r="J15" s="1">
        <f>J7*J13</f>
        <v>77298</v>
      </c>
      <c r="K15" t="s">
        <v>10</v>
      </c>
    </row>
    <row r="17" spans="1:11" x14ac:dyDescent="0.45">
      <c r="A17" t="s">
        <v>15</v>
      </c>
      <c r="B17" s="2">
        <f>(B14+B15)/1000^2</f>
        <v>0.54203639999999986</v>
      </c>
      <c r="C17" t="s">
        <v>16</v>
      </c>
      <c r="E17" t="s">
        <v>15</v>
      </c>
      <c r="F17" s="2">
        <f>(F14+F15)/1000^2</f>
        <v>0.58326319999999998</v>
      </c>
      <c r="G17" t="s">
        <v>16</v>
      </c>
      <c r="I17" t="s">
        <v>15</v>
      </c>
      <c r="J17" s="2">
        <f>(J14+J15)/1000^2</f>
        <v>0.53021799999999997</v>
      </c>
      <c r="K17" t="s">
        <v>16</v>
      </c>
    </row>
    <row r="18" spans="1:11" x14ac:dyDescent="0.45">
      <c r="A18" t="s">
        <v>17</v>
      </c>
      <c r="B18" s="2">
        <v>0.11</v>
      </c>
      <c r="C18" t="s">
        <v>18</v>
      </c>
      <c r="E18" t="s">
        <v>17</v>
      </c>
      <c r="F18" s="2">
        <v>0.11</v>
      </c>
      <c r="G18" t="s">
        <v>18</v>
      </c>
      <c r="I18" t="s">
        <v>17</v>
      </c>
      <c r="J18" s="2">
        <v>0.11</v>
      </c>
      <c r="K18" t="s">
        <v>18</v>
      </c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topLeftCell="A100" workbookViewId="0">
      <selection activeCell="H2" sqref="H2:H14"/>
    </sheetView>
  </sheetViews>
  <sheetFormatPr baseColWidth="10" defaultRowHeight="14.25" x14ac:dyDescent="0.45"/>
  <cols>
    <col min="6" max="6" width="13.73046875" customWidth="1"/>
  </cols>
  <sheetData>
    <row r="1" spans="1:42" ht="15.75" x14ac:dyDescent="0.55000000000000004">
      <c r="A1" s="3" t="s">
        <v>23</v>
      </c>
      <c r="B1" s="3" t="s">
        <v>24</v>
      </c>
      <c r="C1" s="3" t="s">
        <v>25</v>
      </c>
      <c r="D1" s="3" t="s">
        <v>26</v>
      </c>
      <c r="E1" s="3" t="s">
        <v>27</v>
      </c>
      <c r="F1" s="3" t="s">
        <v>41</v>
      </c>
      <c r="G1" s="3" t="s">
        <v>28</v>
      </c>
      <c r="H1" s="9" t="s">
        <v>40</v>
      </c>
      <c r="I1" s="3" t="s">
        <v>29</v>
      </c>
      <c r="J1" s="3" t="s">
        <v>30</v>
      </c>
      <c r="K1" s="3" t="s">
        <v>31</v>
      </c>
      <c r="L1" s="3" t="s">
        <v>32</v>
      </c>
      <c r="M1" s="3" t="s">
        <v>32</v>
      </c>
      <c r="N1" s="3" t="s">
        <v>33</v>
      </c>
      <c r="O1" s="3" t="s">
        <v>33</v>
      </c>
      <c r="P1" s="3" t="s">
        <v>34</v>
      </c>
      <c r="Q1" s="3" t="s">
        <v>35</v>
      </c>
      <c r="R1" s="3" t="s">
        <v>36</v>
      </c>
      <c r="S1" s="3" t="s">
        <v>37</v>
      </c>
      <c r="T1" s="3" t="s">
        <v>38</v>
      </c>
      <c r="U1" s="3" t="s">
        <v>39</v>
      </c>
      <c r="V1" s="3" t="s">
        <v>38</v>
      </c>
      <c r="W1" s="3" t="s">
        <v>39</v>
      </c>
    </row>
    <row r="2" spans="1:42" x14ac:dyDescent="0.45">
      <c r="A2">
        <v>0</v>
      </c>
      <c r="B2" s="4">
        <f t="shared" ref="B2:B65" si="0">A2/U2*3600*1000</f>
        <v>0</v>
      </c>
      <c r="C2">
        <v>0</v>
      </c>
      <c r="D2" s="5">
        <v>0</v>
      </c>
      <c r="E2" s="5"/>
      <c r="F2" s="4"/>
      <c r="G2" s="5">
        <v>0</v>
      </c>
      <c r="H2" s="1">
        <v>0</v>
      </c>
      <c r="I2">
        <v>315</v>
      </c>
      <c r="J2">
        <v>295</v>
      </c>
      <c r="T2" s="4">
        <v>4180</v>
      </c>
      <c r="U2" s="4">
        <v>991.5</v>
      </c>
      <c r="AA2" s="6">
        <v>-144.24372570197801</v>
      </c>
      <c r="AB2" s="7">
        <v>10.528700058400901</v>
      </c>
      <c r="AC2" s="6">
        <v>-3.1256926142924198E-2</v>
      </c>
      <c r="AD2" s="6">
        <v>2.9456116190551199E-5</v>
      </c>
      <c r="AE2" s="8">
        <v>17554.453889016499</v>
      </c>
      <c r="AF2" s="8">
        <v>-125.692345063977</v>
      </c>
      <c r="AG2" s="8">
        <v>0.39362054142913999</v>
      </c>
      <c r="AH2" s="8">
        <v>-4.1079636190540202E-4</v>
      </c>
      <c r="AI2" s="8">
        <v>2.30640101199999</v>
      </c>
      <c r="AJ2" s="8">
        <v>-3.7612753199999698E-3</v>
      </c>
      <c r="AK2" s="8">
        <v>995.176197</v>
      </c>
      <c r="AL2" s="8">
        <v>3.9734999999999798E-2</v>
      </c>
      <c r="AN2" s="8">
        <v>-1.0408989683774701</v>
      </c>
      <c r="AO2" s="8">
        <v>4.3025437379100797</v>
      </c>
      <c r="AP2" s="8">
        <v>1.0234654120792801</v>
      </c>
    </row>
    <row r="3" spans="1:42" x14ac:dyDescent="0.45">
      <c r="A3">
        <v>8.0000000000000002E-3</v>
      </c>
      <c r="B3" s="4">
        <f t="shared" si="0"/>
        <v>29.040451119678742</v>
      </c>
      <c r="C3">
        <v>0</v>
      </c>
      <c r="D3" s="5">
        <v>0</v>
      </c>
      <c r="E3" s="5"/>
      <c r="F3" s="4"/>
      <c r="G3" s="5">
        <v>0</v>
      </c>
      <c r="H3" s="1">
        <v>156.34021538461522</v>
      </c>
      <c r="I3">
        <v>315</v>
      </c>
      <c r="J3">
        <v>295</v>
      </c>
      <c r="K3" s="5"/>
      <c r="L3" s="5">
        <v>297.20729190100002</v>
      </c>
      <c r="M3" s="5"/>
      <c r="N3" s="5">
        <v>313.8995293104233</v>
      </c>
      <c r="O3" s="5">
        <f>I3-Q3/(T3*A3)</f>
        <v>313.8995293104233</v>
      </c>
      <c r="P3" s="5">
        <f>I3-N3</f>
        <v>1.1004706895766958</v>
      </c>
      <c r="Q3" s="1">
        <v>36.787102919799999</v>
      </c>
      <c r="R3" s="4">
        <f>Q3/(Abmessungen!B$17*S3)</f>
        <v>3.7004514732557414</v>
      </c>
      <c r="S3" s="5">
        <f t="shared" ref="S3:S66" si="1">((I3-L3)-(N3-J3))/LN((I3-L3)/(N3-J3))</f>
        <v>18.340552810860213</v>
      </c>
      <c r="T3" s="4">
        <f t="shared" ref="T3:T66" si="2">((AE3 + AF3*I3 +AG3*I3^2 +  AH3*I3^3)+(AE3 + AF3*N3 + AG3*N3^2 +  AH3*N3^3))/2</f>
        <v>4178.5645983391114</v>
      </c>
      <c r="U3" s="4">
        <f t="shared" ref="U3:U66" si="3">((AA3 + AB3*I3 + AC3*I3^2 +  AD3*I3^3)+(AA3 + AB3*N3 + AC3*N3^2 +  AD3*N3^3))/2</f>
        <v>991.72013138887496</v>
      </c>
      <c r="V3" s="4">
        <f t="shared" ref="V3:V66" si="4">((AK3 + AL3*J3)+(AK3 + AL3*L3))/2</f>
        <v>1006.941875371843</v>
      </c>
      <c r="W3" s="2">
        <f t="shared" ref="W3:W66" si="5">((AI3 + AJ3*J3)+(AI3 + AJ3*L3))/2</f>
        <v>1.1926736763243653</v>
      </c>
      <c r="AA3" s="6">
        <v>-144.24372570197801</v>
      </c>
      <c r="AB3" s="7">
        <v>10.528700058400901</v>
      </c>
      <c r="AC3" s="6">
        <v>-3.1256926142924198E-2</v>
      </c>
      <c r="AD3" s="6">
        <v>2.9456116190551199E-5</v>
      </c>
      <c r="AE3" s="8">
        <v>17554.453889016499</v>
      </c>
      <c r="AF3" s="8">
        <v>-125.692345063977</v>
      </c>
      <c r="AG3" s="8">
        <v>0.39362054142913999</v>
      </c>
      <c r="AH3" s="8">
        <v>-4.1079636190540202E-4</v>
      </c>
      <c r="AI3" s="8">
        <v>2.30640101199999</v>
      </c>
      <c r="AJ3" s="8">
        <v>-3.7612753199999698E-3</v>
      </c>
      <c r="AK3" s="8">
        <v>995.176197</v>
      </c>
      <c r="AL3" s="8">
        <v>3.9734999999999798E-2</v>
      </c>
      <c r="AN3" s="8">
        <v>-1.0408989683774701</v>
      </c>
      <c r="AO3" s="8">
        <v>4.3025437379100797</v>
      </c>
      <c r="AP3" s="8">
        <v>1.0234654120792801</v>
      </c>
    </row>
    <row r="4" spans="1:42" x14ac:dyDescent="0.45">
      <c r="A4">
        <v>1.4E-2</v>
      </c>
      <c r="B4" s="4">
        <f t="shared" si="0"/>
        <v>50.823475918696474</v>
      </c>
      <c r="C4">
        <v>0</v>
      </c>
      <c r="D4" s="5">
        <v>0</v>
      </c>
      <c r="E4" s="5"/>
      <c r="F4" s="4"/>
      <c r="G4" s="5">
        <v>0</v>
      </c>
      <c r="H4" s="1">
        <v>326.03512307692239</v>
      </c>
      <c r="I4">
        <v>315</v>
      </c>
      <c r="J4">
        <v>295</v>
      </c>
      <c r="K4" s="5"/>
      <c r="L4" s="5">
        <v>297.94433485000002</v>
      </c>
      <c r="M4" s="5"/>
      <c r="N4" s="5">
        <v>314.16965275839112</v>
      </c>
      <c r="O4" s="5">
        <f t="shared" ref="O4:O67" si="6">I4-Q4/(T4*A4)</f>
        <v>314.16965275839112</v>
      </c>
      <c r="P4" s="5">
        <f t="shared" ref="P4:P101" si="7">I4-N4</f>
        <v>0.83034724160887663</v>
      </c>
      <c r="Q4" s="1">
        <v>48.575223512800001</v>
      </c>
      <c r="R4" s="4">
        <f>Q4/(Abmessungen!B$17*S4)</f>
        <v>4.9533369386594517</v>
      </c>
      <c r="S4" s="5">
        <f t="shared" si="1"/>
        <v>18.092079382066935</v>
      </c>
      <c r="T4" s="4">
        <f t="shared" si="2"/>
        <v>4178.5636761074447</v>
      </c>
      <c r="U4" s="4">
        <f t="shared" si="3"/>
        <v>991.66771042236633</v>
      </c>
      <c r="V4" s="4">
        <f t="shared" si="4"/>
        <v>1006.9565185726324</v>
      </c>
      <c r="W4" s="2">
        <f t="shared" si="5"/>
        <v>1.1912875655974384</v>
      </c>
      <c r="AA4" s="6">
        <v>-144.24372570197801</v>
      </c>
      <c r="AB4" s="7">
        <v>10.528700058400901</v>
      </c>
      <c r="AC4" s="6">
        <v>-3.1256926142924198E-2</v>
      </c>
      <c r="AD4" s="6">
        <v>2.9456116190551199E-5</v>
      </c>
      <c r="AE4" s="8">
        <v>17554.453889016499</v>
      </c>
      <c r="AF4" s="8">
        <v>-125.692345063977</v>
      </c>
      <c r="AG4" s="8">
        <v>0.39362054142913999</v>
      </c>
      <c r="AH4" s="8">
        <v>-4.1079636190540202E-4</v>
      </c>
      <c r="AI4" s="8">
        <v>2.30640101199999</v>
      </c>
      <c r="AJ4" s="8">
        <v>-3.7612753199999698E-3</v>
      </c>
      <c r="AK4" s="8">
        <v>995.176197</v>
      </c>
      <c r="AL4" s="8">
        <v>3.9734999999999798E-2</v>
      </c>
      <c r="AN4" s="8">
        <v>-1.0408989683774701</v>
      </c>
      <c r="AO4" s="8">
        <v>4.3025437379100797</v>
      </c>
      <c r="AP4" s="8">
        <v>1.0234654120792801</v>
      </c>
    </row>
    <row r="5" spans="1:42" x14ac:dyDescent="0.45">
      <c r="A5">
        <v>0.02</v>
      </c>
      <c r="B5" s="4">
        <f t="shared" si="0"/>
        <v>72.607303993542757</v>
      </c>
      <c r="C5">
        <v>0</v>
      </c>
      <c r="D5" s="5">
        <v>0</v>
      </c>
      <c r="E5" s="5"/>
      <c r="F5" s="4"/>
      <c r="G5" s="5">
        <v>0</v>
      </c>
      <c r="H5" s="1">
        <v>540.67838461538327</v>
      </c>
      <c r="I5">
        <v>315</v>
      </c>
      <c r="J5">
        <v>295</v>
      </c>
      <c r="K5" s="5"/>
      <c r="L5" s="5">
        <v>298.35293888899997</v>
      </c>
      <c r="M5" s="5"/>
      <c r="N5" s="5">
        <v>314.33358551355241</v>
      </c>
      <c r="O5" s="5">
        <f t="shared" si="6"/>
        <v>314.33358551355241</v>
      </c>
      <c r="P5" s="5">
        <f t="shared" si="7"/>
        <v>0.66641448644759294</v>
      </c>
      <c r="Q5" s="1">
        <v>55.693102941500001</v>
      </c>
      <c r="R5" s="4">
        <f>Q5/(Abmessungen!B$17*S5)</f>
        <v>5.7219362228891724</v>
      </c>
      <c r="S5" s="5">
        <f t="shared" si="1"/>
        <v>17.956841541061607</v>
      </c>
      <c r="T5" s="4">
        <f t="shared" si="2"/>
        <v>4178.5633471430119</v>
      </c>
      <c r="U5" s="4">
        <f t="shared" si="3"/>
        <v>991.63577270963299</v>
      </c>
      <c r="V5" s="4">
        <f t="shared" si="4"/>
        <v>1006.9646365133772</v>
      </c>
      <c r="W5" s="2">
        <f t="shared" si="5"/>
        <v>1.190519129453667</v>
      </c>
      <c r="AA5" s="6">
        <v>-144.24372570197801</v>
      </c>
      <c r="AB5" s="7">
        <v>10.528700058400901</v>
      </c>
      <c r="AC5" s="6">
        <v>-3.1256926142924198E-2</v>
      </c>
      <c r="AD5" s="6">
        <v>2.9456116190551199E-5</v>
      </c>
      <c r="AE5" s="8">
        <v>17554.453889016499</v>
      </c>
      <c r="AF5" s="8">
        <v>-125.692345063977</v>
      </c>
      <c r="AG5" s="8">
        <v>0.39362054142913999</v>
      </c>
      <c r="AH5" s="8">
        <v>-4.1079636190540202E-4</v>
      </c>
      <c r="AI5" s="8">
        <v>2.30640101199999</v>
      </c>
      <c r="AJ5" s="8">
        <v>-3.7612753199999698E-3</v>
      </c>
      <c r="AK5" s="8">
        <v>995.176197</v>
      </c>
      <c r="AL5" s="8">
        <v>3.9734999999999798E-2</v>
      </c>
      <c r="AN5" s="8">
        <v>-1.0408989683774701</v>
      </c>
      <c r="AO5" s="8">
        <v>4.3025437379100797</v>
      </c>
      <c r="AP5" s="8">
        <v>1.0234654120792801</v>
      </c>
    </row>
    <row r="6" spans="1:42" x14ac:dyDescent="0.45">
      <c r="A6">
        <v>2.5999999999999999E-2</v>
      </c>
      <c r="B6" s="4">
        <f t="shared" si="0"/>
        <v>94.391533094290821</v>
      </c>
      <c r="C6">
        <v>0</v>
      </c>
      <c r="D6" s="5">
        <v>0</v>
      </c>
      <c r="E6" s="5"/>
      <c r="F6" s="4"/>
      <c r="G6" s="5">
        <v>0</v>
      </c>
      <c r="H6" s="1">
        <v>800.26999999999816</v>
      </c>
      <c r="I6">
        <v>315</v>
      </c>
      <c r="J6">
        <v>295</v>
      </c>
      <c r="K6" s="5"/>
      <c r="L6" s="5">
        <v>298.63721954200003</v>
      </c>
      <c r="M6" s="5"/>
      <c r="N6" s="5">
        <v>314.44320917946885</v>
      </c>
      <c r="O6" s="5">
        <f t="shared" si="6"/>
        <v>314.44320917946885</v>
      </c>
      <c r="P6" s="5">
        <f t="shared" si="7"/>
        <v>0.55679082053114826</v>
      </c>
      <c r="Q6" s="1">
        <v>60.491226756700001</v>
      </c>
      <c r="R6" s="4">
        <f>Q6/(Abmessungen!B$17*S6)</f>
        <v>6.24903793654628</v>
      </c>
      <c r="S6" s="5">
        <f t="shared" si="1"/>
        <v>17.85873852427472</v>
      </c>
      <c r="T6" s="4">
        <f t="shared" si="2"/>
        <v>4178.5632210476224</v>
      </c>
      <c r="U6" s="4">
        <f t="shared" si="3"/>
        <v>991.61436340375849</v>
      </c>
      <c r="V6" s="4">
        <f t="shared" si="4"/>
        <v>1006.9702844592507</v>
      </c>
      <c r="W6" s="2">
        <f t="shared" si="5"/>
        <v>1.1899845005516259</v>
      </c>
      <c r="AA6" s="6">
        <v>-144.24372570197801</v>
      </c>
      <c r="AB6" s="7">
        <v>10.528700058400901</v>
      </c>
      <c r="AC6" s="6">
        <v>-3.1256926142924198E-2</v>
      </c>
      <c r="AD6" s="6">
        <v>2.9456116190551199E-5</v>
      </c>
      <c r="AE6" s="8">
        <v>17554.453889016499</v>
      </c>
      <c r="AF6" s="8">
        <v>-125.692345063977</v>
      </c>
      <c r="AG6" s="8">
        <v>0.39362054142913999</v>
      </c>
      <c r="AH6" s="8">
        <v>-4.1079636190540202E-4</v>
      </c>
      <c r="AI6" s="8">
        <v>2.30640101199999</v>
      </c>
      <c r="AJ6" s="8">
        <v>-3.7612753199999698E-3</v>
      </c>
      <c r="AK6" s="8">
        <v>995.176197</v>
      </c>
      <c r="AL6" s="8">
        <v>3.9734999999999798E-2</v>
      </c>
      <c r="AN6" s="8">
        <v>-1.0408989683774701</v>
      </c>
      <c r="AO6" s="8">
        <v>4.3025437379100797</v>
      </c>
      <c r="AP6" s="8">
        <v>1.0234654120792801</v>
      </c>
    </row>
    <row r="7" spans="1:42" x14ac:dyDescent="0.45">
      <c r="A7">
        <v>3.2000000000000001E-2</v>
      </c>
      <c r="B7" s="4">
        <f t="shared" si="0"/>
        <v>116.17599778347439</v>
      </c>
      <c r="C7">
        <v>0</v>
      </c>
      <c r="D7" s="5">
        <v>0</v>
      </c>
      <c r="E7" s="5"/>
      <c r="F7" s="4"/>
      <c r="G7" s="5">
        <v>0</v>
      </c>
      <c r="H7" s="1">
        <v>1104.8099692307667</v>
      </c>
      <c r="I7">
        <v>315</v>
      </c>
      <c r="J7">
        <v>295</v>
      </c>
      <c r="K7" s="5"/>
      <c r="L7" s="5">
        <v>298.85548949399998</v>
      </c>
      <c r="M7" s="5"/>
      <c r="N7" s="5">
        <v>314.52188609787839</v>
      </c>
      <c r="O7" s="5">
        <f t="shared" si="6"/>
        <v>314.52188609787839</v>
      </c>
      <c r="P7" s="5">
        <f t="shared" si="7"/>
        <v>0.47811390212160632</v>
      </c>
      <c r="Q7" s="1">
        <v>63.930532648700002</v>
      </c>
      <c r="R7" s="4">
        <f>Q7/(Abmessungen!B$17*S7)</f>
        <v>6.6336688678942224</v>
      </c>
      <c r="S7" s="5">
        <f t="shared" si="1"/>
        <v>17.779767664038854</v>
      </c>
      <c r="T7" s="4">
        <f t="shared" si="2"/>
        <v>4178.5631758594327</v>
      </c>
      <c r="U7" s="4">
        <f t="shared" si="3"/>
        <v>991.59897223096436</v>
      </c>
      <c r="V7" s="4">
        <f t="shared" si="4"/>
        <v>1006.974620937522</v>
      </c>
      <c r="W7" s="2">
        <f t="shared" si="5"/>
        <v>1.1895740138598483</v>
      </c>
      <c r="AA7" s="6">
        <v>-144.24372570197801</v>
      </c>
      <c r="AB7" s="7">
        <v>10.528700058400901</v>
      </c>
      <c r="AC7" s="6">
        <v>-3.1256926142924198E-2</v>
      </c>
      <c r="AD7" s="6">
        <v>2.9456116190551199E-5</v>
      </c>
      <c r="AE7" s="8">
        <v>17554.453889016499</v>
      </c>
      <c r="AF7" s="8">
        <v>-125.692345063977</v>
      </c>
      <c r="AG7" s="8">
        <v>0.39362054142913999</v>
      </c>
      <c r="AH7" s="8">
        <v>-4.1079636190540202E-4</v>
      </c>
      <c r="AI7" s="8">
        <v>2.30640101199999</v>
      </c>
      <c r="AJ7" s="8">
        <v>-3.7612753199999698E-3</v>
      </c>
      <c r="AK7" s="8">
        <v>995.176197</v>
      </c>
      <c r="AL7" s="8">
        <v>3.9734999999999798E-2</v>
      </c>
      <c r="AN7" s="8">
        <v>-1.0408989683774701</v>
      </c>
      <c r="AO7" s="8">
        <v>4.3025437379100797</v>
      </c>
      <c r="AP7" s="8">
        <v>1.0234654120792801</v>
      </c>
    </row>
    <row r="8" spans="1:42" x14ac:dyDescent="0.45">
      <c r="A8">
        <v>3.7999999999999999E-2</v>
      </c>
      <c r="B8" s="4">
        <f t="shared" si="0"/>
        <v>137.96061408254215</v>
      </c>
      <c r="C8">
        <v>0</v>
      </c>
      <c r="D8" s="5">
        <v>0</v>
      </c>
      <c r="E8" s="5"/>
      <c r="F8" s="4"/>
      <c r="G8" s="5">
        <v>0</v>
      </c>
      <c r="H8" s="1">
        <v>1454.2982923076893</v>
      </c>
      <c r="I8">
        <v>315</v>
      </c>
      <c r="J8">
        <v>295</v>
      </c>
      <c r="K8" s="5"/>
      <c r="L8" s="5">
        <v>299.03272533900002</v>
      </c>
      <c r="M8" s="5"/>
      <c r="N8" s="5">
        <v>314.58121409389651</v>
      </c>
      <c r="O8" s="5">
        <f t="shared" si="6"/>
        <v>314.58121409389651</v>
      </c>
      <c r="P8" s="5">
        <f t="shared" si="7"/>
        <v>0.4187859061034942</v>
      </c>
      <c r="Q8" s="1">
        <v>66.4970877505</v>
      </c>
      <c r="R8" s="4">
        <f>Q8/(Abmessungen!B$17*S8)</f>
        <v>6.9260551516891828</v>
      </c>
      <c r="S8" s="5">
        <f t="shared" si="1"/>
        <v>17.712841157459373</v>
      </c>
      <c r="T8" s="4">
        <f t="shared" si="2"/>
        <v>4178.5631664090006</v>
      </c>
      <c r="U8" s="4">
        <f t="shared" si="3"/>
        <v>991.58735201158402</v>
      </c>
      <c r="V8" s="4">
        <f t="shared" si="4"/>
        <v>1006.9781421706725</v>
      </c>
      <c r="W8" s="2">
        <f t="shared" si="5"/>
        <v>1.1892406974550394</v>
      </c>
      <c r="AA8" s="6">
        <v>-144.24372570197801</v>
      </c>
      <c r="AB8" s="7">
        <v>10.528700058400901</v>
      </c>
      <c r="AC8" s="6">
        <v>-3.1256926142924198E-2</v>
      </c>
      <c r="AD8" s="6">
        <v>2.9456116190551199E-5</v>
      </c>
      <c r="AE8" s="8">
        <v>17554.453889016499</v>
      </c>
      <c r="AF8" s="8">
        <v>-125.692345063977</v>
      </c>
      <c r="AG8" s="8">
        <v>0.39362054142913999</v>
      </c>
      <c r="AH8" s="8">
        <v>-4.1079636190540202E-4</v>
      </c>
      <c r="AI8" s="8">
        <v>2.30640101199999</v>
      </c>
      <c r="AJ8" s="8">
        <v>-3.7612753199999698E-3</v>
      </c>
      <c r="AK8" s="8">
        <v>995.176197</v>
      </c>
      <c r="AL8" s="8">
        <v>3.9734999999999798E-2</v>
      </c>
      <c r="AN8" s="8">
        <v>-1.0408989683774701</v>
      </c>
      <c r="AO8" s="8">
        <v>4.3025437379100797</v>
      </c>
      <c r="AP8" s="8">
        <v>1.0234654120792801</v>
      </c>
    </row>
    <row r="9" spans="1:42" x14ac:dyDescent="0.45">
      <c r="A9">
        <v>4.3999999999999997E-2</v>
      </c>
      <c r="B9" s="4">
        <f t="shared" si="0"/>
        <v>159.74533392905352</v>
      </c>
      <c r="C9">
        <v>0</v>
      </c>
      <c r="D9" s="5">
        <v>0</v>
      </c>
      <c r="E9" s="5"/>
      <c r="F9" s="4"/>
      <c r="G9" s="5">
        <v>0</v>
      </c>
      <c r="H9" s="1">
        <v>1848.7349692307653</v>
      </c>
      <c r="I9">
        <v>315</v>
      </c>
      <c r="J9">
        <v>295</v>
      </c>
      <c r="K9" s="5"/>
      <c r="L9" s="5">
        <v>299.181955303</v>
      </c>
      <c r="M9" s="5"/>
      <c r="N9" s="5">
        <v>314.62759915077186</v>
      </c>
      <c r="O9" s="5">
        <f t="shared" si="6"/>
        <v>314.62759915077186</v>
      </c>
      <c r="P9" s="5">
        <f t="shared" si="7"/>
        <v>0.37240084922814276</v>
      </c>
      <c r="Q9" s="1">
        <v>68.468420873400007</v>
      </c>
      <c r="R9" s="4">
        <f>Q9/(Abmessungen!B$17*S9)</f>
        <v>7.1549994666619909</v>
      </c>
      <c r="S9" s="5">
        <f t="shared" si="1"/>
        <v>17.654371194848647</v>
      </c>
      <c r="T9" s="4">
        <f t="shared" si="2"/>
        <v>4178.563173582219</v>
      </c>
      <c r="U9" s="4">
        <f t="shared" si="3"/>
        <v>991.57825836934296</v>
      </c>
      <c r="V9" s="4">
        <f t="shared" si="4"/>
        <v>1006.9811069969824</v>
      </c>
      <c r="W9" s="2">
        <f t="shared" si="5"/>
        <v>1.1889600499647406</v>
      </c>
      <c r="AA9" s="6">
        <v>-144.24372570197801</v>
      </c>
      <c r="AB9" s="7">
        <v>10.528700058400901</v>
      </c>
      <c r="AC9" s="6">
        <v>-3.1256926142924198E-2</v>
      </c>
      <c r="AD9" s="6">
        <v>2.9456116190551199E-5</v>
      </c>
      <c r="AE9" s="8">
        <v>17554.453889016499</v>
      </c>
      <c r="AF9" s="8">
        <v>-125.692345063977</v>
      </c>
      <c r="AG9" s="8">
        <v>0.39362054142913999</v>
      </c>
      <c r="AH9" s="8">
        <v>-4.1079636190540202E-4</v>
      </c>
      <c r="AI9" s="8">
        <v>2.30640101199999</v>
      </c>
      <c r="AJ9" s="8">
        <v>-3.7612753199999698E-3</v>
      </c>
      <c r="AK9" s="8">
        <v>995.176197</v>
      </c>
      <c r="AL9" s="8">
        <v>3.9734999999999798E-2</v>
      </c>
      <c r="AN9" s="8">
        <v>-1.0408989683774701</v>
      </c>
      <c r="AO9" s="8">
        <v>4.3025437379100797</v>
      </c>
      <c r="AP9" s="8">
        <v>1.0234654120792801</v>
      </c>
    </row>
    <row r="10" spans="1:42" x14ac:dyDescent="0.45">
      <c r="A10">
        <v>0.05</v>
      </c>
      <c r="B10" s="4">
        <f t="shared" si="0"/>
        <v>181.53012755619775</v>
      </c>
      <c r="C10">
        <v>0</v>
      </c>
      <c r="D10" s="5">
        <v>0</v>
      </c>
      <c r="E10" s="5"/>
      <c r="F10" s="4"/>
      <c r="G10" s="5">
        <v>0</v>
      </c>
      <c r="H10" s="1">
        <v>2288.1199999999958</v>
      </c>
      <c r="I10">
        <v>315</v>
      </c>
      <c r="J10">
        <v>295</v>
      </c>
      <c r="K10" s="5"/>
      <c r="L10" s="5">
        <v>299.31084306600002</v>
      </c>
      <c r="M10" s="5"/>
      <c r="N10" s="5">
        <v>314.66487943929684</v>
      </c>
      <c r="O10" s="5">
        <f t="shared" si="6"/>
        <v>314.66487943929684</v>
      </c>
      <c r="P10" s="5">
        <f t="shared" si="7"/>
        <v>0.33512056070316021</v>
      </c>
      <c r="Q10" s="1">
        <v>70.016121933500003</v>
      </c>
      <c r="R10" s="4">
        <f>Q10/(Abmessungen!B$17*S10)</f>
        <v>7.3384003624423562</v>
      </c>
      <c r="S10" s="5">
        <f t="shared" si="1"/>
        <v>17.602250538762458</v>
      </c>
      <c r="T10" s="4">
        <f t="shared" si="2"/>
        <v>4178.5631885185203</v>
      </c>
      <c r="U10" s="4">
        <f t="shared" si="3"/>
        <v>991.57094430111033</v>
      </c>
      <c r="V10" s="4">
        <f t="shared" si="4"/>
        <v>1006.9836676746137</v>
      </c>
      <c r="W10" s="2">
        <f t="shared" si="5"/>
        <v>1.1887176587837294</v>
      </c>
      <c r="AA10" s="6">
        <v>-144.24372570197801</v>
      </c>
      <c r="AB10" s="7">
        <v>10.528700058400901</v>
      </c>
      <c r="AC10" s="6">
        <v>-3.1256926142924198E-2</v>
      </c>
      <c r="AD10" s="6">
        <v>2.9456116190551199E-5</v>
      </c>
      <c r="AE10" s="8">
        <v>17554.453889016499</v>
      </c>
      <c r="AF10" s="8">
        <v>-125.692345063977</v>
      </c>
      <c r="AG10" s="8">
        <v>0.39362054142913999</v>
      </c>
      <c r="AH10" s="8">
        <v>-4.1079636190540202E-4</v>
      </c>
      <c r="AI10" s="8">
        <v>2.30640101199999</v>
      </c>
      <c r="AJ10" s="8">
        <v>-3.7612753199999698E-3</v>
      </c>
      <c r="AK10" s="8">
        <v>995.176197</v>
      </c>
      <c r="AL10" s="8">
        <v>3.9734999999999798E-2</v>
      </c>
      <c r="AN10" s="8">
        <v>-1.0408989683774701</v>
      </c>
      <c r="AO10" s="8">
        <v>4.3025437379100797</v>
      </c>
      <c r="AP10" s="8">
        <v>1.0234654120792801</v>
      </c>
    </row>
    <row r="11" spans="1:42" x14ac:dyDescent="0.45">
      <c r="A11">
        <v>5.6000000000000001E-2</v>
      </c>
      <c r="B11" s="4">
        <f t="shared" si="0"/>
        <v>203.31497545870684</v>
      </c>
      <c r="C11">
        <v>0</v>
      </c>
      <c r="D11" s="5">
        <v>0</v>
      </c>
      <c r="E11" s="5"/>
      <c r="F11" s="4"/>
      <c r="G11" s="5">
        <v>0</v>
      </c>
      <c r="H11" s="1">
        <v>2772.4533846153799</v>
      </c>
      <c r="I11">
        <v>315</v>
      </c>
      <c r="J11">
        <v>295</v>
      </c>
      <c r="K11" s="5"/>
      <c r="L11" s="5">
        <v>299.424280963</v>
      </c>
      <c r="M11" s="5"/>
      <c r="N11" s="5">
        <v>314.69550161829483</v>
      </c>
      <c r="O11" s="5">
        <f t="shared" si="6"/>
        <v>314.69550161829483</v>
      </c>
      <c r="P11" s="5">
        <f t="shared" si="7"/>
        <v>0.30449838170517296</v>
      </c>
      <c r="Q11" s="1">
        <v>71.252481122999995</v>
      </c>
      <c r="R11" s="4">
        <f>Q11/(Abmessungen!B$17*S11)</f>
        <v>7.4880344946159045</v>
      </c>
      <c r="S11" s="5">
        <f t="shared" si="1"/>
        <v>17.555115986435187</v>
      </c>
      <c r="T11" s="4">
        <f t="shared" si="2"/>
        <v>4178.5632068523455</v>
      </c>
      <c r="U11" s="4">
        <f t="shared" si="3"/>
        <v>991.56493290847061</v>
      </c>
      <c r="V11" s="4">
        <f t="shared" si="4"/>
        <v>1006.9859214020323</v>
      </c>
      <c r="W11" s="2">
        <f t="shared" si="5"/>
        <v>1.1885043232025601</v>
      </c>
      <c r="AA11" s="6">
        <v>-144.24372570197801</v>
      </c>
      <c r="AB11" s="7">
        <v>10.528700058400901</v>
      </c>
      <c r="AC11" s="6">
        <v>-3.1256926142924198E-2</v>
      </c>
      <c r="AD11" s="6">
        <v>2.9456116190551199E-5</v>
      </c>
      <c r="AE11" s="8">
        <v>17554.453889016499</v>
      </c>
      <c r="AF11" s="8">
        <v>-125.692345063977</v>
      </c>
      <c r="AG11" s="8">
        <v>0.39362054142913999</v>
      </c>
      <c r="AH11" s="8">
        <v>-4.1079636190540202E-4</v>
      </c>
      <c r="AI11" s="8">
        <v>2.30640101199999</v>
      </c>
      <c r="AJ11" s="8">
        <v>-3.7612753199999698E-3</v>
      </c>
      <c r="AK11" s="8">
        <v>995.176197</v>
      </c>
      <c r="AL11" s="8">
        <v>3.9734999999999798E-2</v>
      </c>
      <c r="AN11" s="8">
        <v>-1.0408989683774701</v>
      </c>
      <c r="AO11" s="8">
        <v>4.3025437379100797</v>
      </c>
      <c r="AP11" s="8">
        <v>1.0234654120792801</v>
      </c>
    </row>
    <row r="12" spans="1:42" x14ac:dyDescent="0.45">
      <c r="A12">
        <v>6.2E-2</v>
      </c>
      <c r="B12" s="4">
        <f t="shared" si="0"/>
        <v>225.09986430010184</v>
      </c>
      <c r="C12">
        <v>0</v>
      </c>
      <c r="D12" s="5">
        <v>0</v>
      </c>
      <c r="E12" s="5"/>
      <c r="F12" s="4"/>
      <c r="G12" s="5">
        <v>0</v>
      </c>
      <c r="H12" s="1">
        <v>3301.7351230769173</v>
      </c>
      <c r="I12">
        <v>315</v>
      </c>
      <c r="J12">
        <v>295</v>
      </c>
      <c r="K12" s="5"/>
      <c r="L12" s="5">
        <v>299.52558378800001</v>
      </c>
      <c r="M12" s="5"/>
      <c r="N12" s="5">
        <v>314.72110264336965</v>
      </c>
      <c r="O12" s="5">
        <f t="shared" si="6"/>
        <v>314.72110264336965</v>
      </c>
      <c r="P12" s="5">
        <f t="shared" si="7"/>
        <v>0.27889735663035253</v>
      </c>
      <c r="Q12" s="1">
        <v>72.254194777199999</v>
      </c>
      <c r="R12" s="4">
        <f>Q12/(Abmessungen!B$17*S12)</f>
        <v>7.6119908190278709</v>
      </c>
      <c r="S12" s="5">
        <f t="shared" si="1"/>
        <v>17.512024553550948</v>
      </c>
      <c r="T12" s="4">
        <f t="shared" si="2"/>
        <v>4178.5632263507468</v>
      </c>
      <c r="U12" s="4">
        <f t="shared" si="3"/>
        <v>991.55990472935628</v>
      </c>
      <c r="V12" s="4">
        <f t="shared" si="4"/>
        <v>1006.987934035908</v>
      </c>
      <c r="W12" s="2">
        <f t="shared" si="5"/>
        <v>1.1883138092948007</v>
      </c>
      <c r="AA12" s="6">
        <v>-144.24372570197801</v>
      </c>
      <c r="AB12" s="7">
        <v>10.528700058400901</v>
      </c>
      <c r="AC12" s="6">
        <v>-3.1256926142924198E-2</v>
      </c>
      <c r="AD12" s="6">
        <v>2.9456116190551199E-5</v>
      </c>
      <c r="AE12" s="8">
        <v>17554.453889016499</v>
      </c>
      <c r="AF12" s="8">
        <v>-125.692345063977</v>
      </c>
      <c r="AG12" s="8">
        <v>0.39362054142913999</v>
      </c>
      <c r="AH12" s="8">
        <v>-4.1079636190540202E-4</v>
      </c>
      <c r="AI12" s="8">
        <v>2.30640101199999</v>
      </c>
      <c r="AJ12" s="8">
        <v>-3.7612753199999698E-3</v>
      </c>
      <c r="AK12" s="8">
        <v>995.176197</v>
      </c>
      <c r="AL12" s="8">
        <v>3.9734999999999798E-2</v>
      </c>
      <c r="AN12" s="8">
        <v>-1.0408989683774701</v>
      </c>
      <c r="AO12" s="8">
        <v>4.3025437379100797</v>
      </c>
      <c r="AP12" s="8">
        <v>1.0234654120792801</v>
      </c>
    </row>
    <row r="13" spans="1:42" x14ac:dyDescent="0.45">
      <c r="A13">
        <v>6.8000000000000005E-2</v>
      </c>
      <c r="B13" s="4">
        <f t="shared" si="0"/>
        <v>246.88478465260232</v>
      </c>
      <c r="C13">
        <v>0</v>
      </c>
      <c r="D13" s="5">
        <v>0</v>
      </c>
      <c r="E13" s="5"/>
      <c r="F13" s="4"/>
      <c r="G13" s="5">
        <v>0</v>
      </c>
      <c r="H13" s="1">
        <v>3875.9652153846091</v>
      </c>
      <c r="I13">
        <v>315</v>
      </c>
      <c r="J13">
        <v>295</v>
      </c>
      <c r="K13" s="5"/>
      <c r="L13" s="5">
        <v>299.61710178300001</v>
      </c>
      <c r="M13" s="5"/>
      <c r="N13" s="5">
        <v>314.74282099744232</v>
      </c>
      <c r="O13" s="5">
        <f t="shared" si="6"/>
        <v>314.74282099744232</v>
      </c>
      <c r="P13" s="5">
        <f t="shared" si="7"/>
        <v>0.25717900255767745</v>
      </c>
      <c r="Q13" s="1">
        <v>73.075433483099999</v>
      </c>
      <c r="R13" s="4">
        <f>Q13/(Abmessungen!B$17*S13)</f>
        <v>7.7160154079529812</v>
      </c>
      <c r="S13" s="5">
        <f t="shared" si="1"/>
        <v>17.472291306939493</v>
      </c>
      <c r="T13" s="4">
        <f t="shared" si="2"/>
        <v>4178.5632458534656</v>
      </c>
      <c r="U13" s="4">
        <f t="shared" si="3"/>
        <v>991.5556373571751</v>
      </c>
      <c r="V13" s="4">
        <f t="shared" si="4"/>
        <v>1006.9897522696738</v>
      </c>
      <c r="W13" s="2">
        <f t="shared" si="5"/>
        <v>1.1881416971068361</v>
      </c>
      <c r="AA13" s="6">
        <v>-144.24372570197801</v>
      </c>
      <c r="AB13" s="7">
        <v>10.528700058400901</v>
      </c>
      <c r="AC13" s="6">
        <v>-3.1256926142924198E-2</v>
      </c>
      <c r="AD13" s="6">
        <v>2.9456116190551199E-5</v>
      </c>
      <c r="AE13" s="8">
        <v>17554.453889016499</v>
      </c>
      <c r="AF13" s="8">
        <v>-125.692345063977</v>
      </c>
      <c r="AG13" s="8">
        <v>0.39362054142913999</v>
      </c>
      <c r="AH13" s="8">
        <v>-4.1079636190540202E-4</v>
      </c>
      <c r="AI13" s="8">
        <v>2.30640101199999</v>
      </c>
      <c r="AJ13" s="8">
        <v>-3.7612753199999698E-3</v>
      </c>
      <c r="AK13" s="8">
        <v>995.176197</v>
      </c>
      <c r="AL13" s="8">
        <v>3.9734999999999798E-2</v>
      </c>
      <c r="AN13" s="8">
        <v>-1.0408989683774701</v>
      </c>
      <c r="AO13" s="8">
        <v>4.3025437379100797</v>
      </c>
      <c r="AP13" s="8">
        <v>1.0234654120792801</v>
      </c>
    </row>
    <row r="14" spans="1:42" x14ac:dyDescent="0.45">
      <c r="A14">
        <v>7.3999999999999996E-2</v>
      </c>
      <c r="B14" s="4">
        <f t="shared" si="0"/>
        <v>268.66972966974396</v>
      </c>
      <c r="C14">
        <v>0</v>
      </c>
      <c r="D14" s="5">
        <v>0</v>
      </c>
      <c r="E14" s="5"/>
      <c r="F14" s="4"/>
      <c r="G14" s="5">
        <v>0</v>
      </c>
      <c r="H14" s="1">
        <v>4495.1436615384537</v>
      </c>
      <c r="I14">
        <v>315</v>
      </c>
      <c r="J14">
        <v>295</v>
      </c>
      <c r="K14" s="5"/>
      <c r="L14" s="5">
        <v>299.70056205600002</v>
      </c>
      <c r="M14" s="5"/>
      <c r="N14" s="5">
        <v>314.76147398727943</v>
      </c>
      <c r="O14" s="5">
        <f t="shared" si="6"/>
        <v>314.76147398727943</v>
      </c>
      <c r="P14" s="5">
        <f t="shared" si="7"/>
        <v>0.23852601272056972</v>
      </c>
      <c r="Q14" s="1">
        <v>73.755506548900001</v>
      </c>
      <c r="R14" s="4">
        <f>Q14/(Abmessungen!B$17*S14)</f>
        <v>7.8043022858277808</v>
      </c>
      <c r="S14" s="5">
        <f t="shared" si="1"/>
        <v>17.435399994187097</v>
      </c>
      <c r="T14" s="4">
        <f t="shared" si="2"/>
        <v>4178.5632647633493</v>
      </c>
      <c r="U14" s="4">
        <f t="shared" si="3"/>
        <v>991.55197099228872</v>
      </c>
      <c r="V14" s="4">
        <f t="shared" si="4"/>
        <v>1006.9914104166476</v>
      </c>
      <c r="W14" s="2">
        <f t="shared" si="5"/>
        <v>1.1879847385743183</v>
      </c>
      <c r="AA14" s="6">
        <v>-144.24372570197801</v>
      </c>
      <c r="AB14" s="7">
        <v>10.528700058400901</v>
      </c>
      <c r="AC14" s="6">
        <v>-3.1256926142924198E-2</v>
      </c>
      <c r="AD14" s="6">
        <v>2.9456116190551199E-5</v>
      </c>
      <c r="AE14" s="8">
        <v>17554.453889016499</v>
      </c>
      <c r="AF14" s="8">
        <v>-125.692345063977</v>
      </c>
      <c r="AG14" s="8">
        <v>0.39362054142913999</v>
      </c>
      <c r="AH14" s="8">
        <v>-4.1079636190540202E-4</v>
      </c>
      <c r="AI14" s="8">
        <v>2.30640101199999</v>
      </c>
      <c r="AJ14" s="8">
        <v>-3.7612753199999698E-3</v>
      </c>
      <c r="AK14" s="8">
        <v>995.176197</v>
      </c>
      <c r="AL14" s="8">
        <v>3.9734999999999798E-2</v>
      </c>
      <c r="AN14" s="8">
        <v>-1.0408989683774701</v>
      </c>
      <c r="AO14" s="8">
        <v>4.3025437379100797</v>
      </c>
      <c r="AP14" s="8">
        <v>1.0234654120792801</v>
      </c>
    </row>
    <row r="15" spans="1:42" x14ac:dyDescent="0.45">
      <c r="A15">
        <v>8.0000000000000002E-3</v>
      </c>
      <c r="B15" s="4">
        <f t="shared" si="0"/>
        <v>29.013461464131773</v>
      </c>
      <c r="C15">
        <v>600</v>
      </c>
      <c r="D15" s="5">
        <f t="shared" ref="D15:D101" si="8">F15/(0.02809*3600)</f>
        <v>0.52397008119536415</v>
      </c>
      <c r="E15" s="4">
        <v>26.4929752454</v>
      </c>
      <c r="F15" s="4">
        <f>E15*2</f>
        <v>52.985950490800001</v>
      </c>
      <c r="G15" s="5">
        <f t="shared" ref="G15:G78" si="9">AN15 + AO15*D15 + AP15*D15^2</f>
        <v>1.4944921725620217</v>
      </c>
      <c r="H15" s="1">
        <f>H3</f>
        <v>156.34021538461522</v>
      </c>
      <c r="I15">
        <v>315</v>
      </c>
      <c r="J15">
        <v>295</v>
      </c>
      <c r="K15" s="5">
        <f>Q15*3600/(V15*W15*F15)</f>
        <v>11.715441722661087</v>
      </c>
      <c r="L15" s="5">
        <v>306.71544379886473</v>
      </c>
      <c r="M15" s="5">
        <f t="shared" ref="M15:M101" si="10">J15+K15</f>
        <v>306.71544172266107</v>
      </c>
      <c r="N15" s="5">
        <v>308.89714544078407</v>
      </c>
      <c r="O15" s="5">
        <f t="shared" si="6"/>
        <v>308.89714544080437</v>
      </c>
      <c r="P15" s="5">
        <f t="shared" si="7"/>
        <v>6.1028545592159276</v>
      </c>
      <c r="Q15" s="1">
        <v>204.015823144</v>
      </c>
      <c r="R15" s="4">
        <f>Q15/(Abmessungen!B$17*S15)</f>
        <v>34.690178601517843</v>
      </c>
      <c r="S15" s="5">
        <f t="shared" si="1"/>
        <v>10.849978158290325</v>
      </c>
      <c r="T15" s="4">
        <f t="shared" si="2"/>
        <v>4178.6966485337998</v>
      </c>
      <c r="U15" s="4">
        <f t="shared" si="3"/>
        <v>992.64267504256043</v>
      </c>
      <c r="V15" s="4">
        <f t="shared" si="4"/>
        <v>1007.1307785796739</v>
      </c>
      <c r="W15" s="2">
        <f t="shared" si="5"/>
        <v>1.1747922877882406</v>
      </c>
      <c r="AA15" s="6">
        <v>-144.24372570197801</v>
      </c>
      <c r="AB15" s="7">
        <v>10.528700058400901</v>
      </c>
      <c r="AC15" s="6">
        <v>-3.1256926142924198E-2</v>
      </c>
      <c r="AD15" s="6">
        <v>2.9456116190551199E-5</v>
      </c>
      <c r="AE15" s="8">
        <v>17554.453889016499</v>
      </c>
      <c r="AF15" s="8">
        <v>-125.692345063977</v>
      </c>
      <c r="AG15" s="8">
        <v>0.39362054142913999</v>
      </c>
      <c r="AH15" s="8">
        <v>-4.1079636190540202E-4</v>
      </c>
      <c r="AI15" s="8">
        <v>2.30640101199999</v>
      </c>
      <c r="AJ15" s="8">
        <v>-3.7612753199999698E-3</v>
      </c>
      <c r="AK15" s="8">
        <v>995.176197</v>
      </c>
      <c r="AL15" s="8">
        <v>3.9734999999999798E-2</v>
      </c>
      <c r="AN15" s="8">
        <v>-1.0408989683774701</v>
      </c>
      <c r="AO15" s="8">
        <v>4.3025437379100797</v>
      </c>
      <c r="AP15" s="8">
        <v>1.0234654120792801</v>
      </c>
    </row>
    <row r="16" spans="1:42" x14ac:dyDescent="0.45">
      <c r="A16">
        <v>1.4E-2</v>
      </c>
      <c r="B16" s="4">
        <f t="shared" si="0"/>
        <v>50.794950755855787</v>
      </c>
      <c r="C16">
        <v>600</v>
      </c>
      <c r="D16" s="5">
        <f t="shared" si="8"/>
        <v>0.52397008119536415</v>
      </c>
      <c r="E16" s="4">
        <v>26.4929752454</v>
      </c>
      <c r="F16" s="4">
        <f t="shared" ref="F16:F79" si="11">E16*2</f>
        <v>52.985950490800001</v>
      </c>
      <c r="G16" s="5">
        <f t="shared" si="9"/>
        <v>1.4944921725620217</v>
      </c>
      <c r="H16" s="1">
        <f t="shared" ref="H16:H79" si="12">H4</f>
        <v>326.03512307692239</v>
      </c>
      <c r="I16">
        <v>315</v>
      </c>
      <c r="J16">
        <v>295</v>
      </c>
      <c r="K16" s="5">
        <f>Q16*3600/(V16*W16*F16)</f>
        <v>12.693467677156788</v>
      </c>
      <c r="L16" s="5">
        <v>307.69347966321567</v>
      </c>
      <c r="M16" s="5">
        <f t="shared" si="10"/>
        <v>307.69346767715678</v>
      </c>
      <c r="N16" s="5">
        <v>311.22728432631874</v>
      </c>
      <c r="O16" s="5">
        <f t="shared" si="6"/>
        <v>311.22728432632402</v>
      </c>
      <c r="P16" s="5">
        <f t="shared" si="7"/>
        <v>3.7727156736812617</v>
      </c>
      <c r="Q16" s="1">
        <v>220.70559956899999</v>
      </c>
      <c r="R16" s="4">
        <f>Q16/(Abmessungen!B$17*S16)</f>
        <v>36.420504275640603</v>
      </c>
      <c r="S16" s="5">
        <f t="shared" si="1"/>
        <v>11.179926412088168</v>
      </c>
      <c r="T16" s="4">
        <f t="shared" si="2"/>
        <v>4178.604232886556</v>
      </c>
      <c r="U16" s="4">
        <f t="shared" si="3"/>
        <v>992.2246059897941</v>
      </c>
      <c r="V16" s="4">
        <f t="shared" si="4"/>
        <v>1007.1502097072089</v>
      </c>
      <c r="W16" s="2">
        <f t="shared" si="5"/>
        <v>1.1729529567089116</v>
      </c>
      <c r="AA16" s="6">
        <v>-144.24372570197801</v>
      </c>
      <c r="AB16" s="7">
        <v>10.528700058400901</v>
      </c>
      <c r="AC16" s="6">
        <v>-3.1256926142924198E-2</v>
      </c>
      <c r="AD16" s="6">
        <v>2.9456116190551199E-5</v>
      </c>
      <c r="AE16" s="8">
        <v>17554.453889016499</v>
      </c>
      <c r="AF16" s="8">
        <v>-125.692345063977</v>
      </c>
      <c r="AG16" s="8">
        <v>0.39362054142913999</v>
      </c>
      <c r="AH16" s="8">
        <v>-4.1079636190540202E-4</v>
      </c>
      <c r="AI16" s="8">
        <v>2.30640101199999</v>
      </c>
      <c r="AJ16" s="8">
        <v>-3.7612753199999698E-3</v>
      </c>
      <c r="AK16" s="8">
        <v>995.176197</v>
      </c>
      <c r="AL16" s="8">
        <v>3.9734999999999798E-2</v>
      </c>
      <c r="AN16" s="8">
        <v>-1.0408989683774701</v>
      </c>
      <c r="AO16" s="8">
        <v>4.3025437379100797</v>
      </c>
      <c r="AP16" s="8">
        <v>1.0234654120792801</v>
      </c>
    </row>
    <row r="17" spans="1:42" x14ac:dyDescent="0.45">
      <c r="A17">
        <v>0.02</v>
      </c>
      <c r="B17" s="4">
        <f t="shared" si="0"/>
        <v>72.578304891365704</v>
      </c>
      <c r="C17">
        <v>600</v>
      </c>
      <c r="D17" s="5">
        <f t="shared" si="8"/>
        <v>0.52397008119536415</v>
      </c>
      <c r="E17" s="4">
        <v>26.4929752454</v>
      </c>
      <c r="F17" s="4">
        <f t="shared" si="11"/>
        <v>52.985950490800001</v>
      </c>
      <c r="G17" s="5">
        <f t="shared" si="9"/>
        <v>1.4944921725620217</v>
      </c>
      <c r="H17" s="1">
        <f t="shared" si="12"/>
        <v>540.67838461538327</v>
      </c>
      <c r="I17">
        <v>315</v>
      </c>
      <c r="J17">
        <v>295</v>
      </c>
      <c r="K17" s="5">
        <f>Q17*3600/(V17*W17*F17)</f>
        <v>13.160345787911625</v>
      </c>
      <c r="L17" s="5">
        <v>308.16033778850988</v>
      </c>
      <c r="M17" s="5">
        <f t="shared" si="10"/>
        <v>308.16034578791164</v>
      </c>
      <c r="N17" s="5">
        <v>312.26397361288218</v>
      </c>
      <c r="O17" s="5">
        <f t="shared" si="6"/>
        <v>312.26397361288167</v>
      </c>
      <c r="P17" s="5">
        <f t="shared" si="7"/>
        <v>2.7360263871178176</v>
      </c>
      <c r="Q17" s="1">
        <v>228.654191105</v>
      </c>
      <c r="R17" s="4">
        <f>Q17/(Abmessungen!B$17*S17)</f>
        <v>37.467929825781241</v>
      </c>
      <c r="S17" s="5">
        <f t="shared" si="1"/>
        <v>11.258771777768342</v>
      </c>
      <c r="T17" s="4">
        <f t="shared" si="2"/>
        <v>4178.5816134950956</v>
      </c>
      <c r="U17" s="4">
        <f t="shared" si="3"/>
        <v>992.03198680058324</v>
      </c>
      <c r="V17" s="4">
        <f t="shared" si="4"/>
        <v>1007.1594850110132</v>
      </c>
      <c r="W17" s="2">
        <f t="shared" si="5"/>
        <v>1.1720749657366063</v>
      </c>
      <c r="AA17" s="6">
        <v>-144.24372570197801</v>
      </c>
      <c r="AB17" s="7">
        <v>10.528700058400901</v>
      </c>
      <c r="AC17" s="6">
        <v>-3.1256926142924198E-2</v>
      </c>
      <c r="AD17" s="6">
        <v>2.9456116190551199E-5</v>
      </c>
      <c r="AE17" s="8">
        <v>17554.453889016499</v>
      </c>
      <c r="AF17" s="8">
        <v>-125.692345063977</v>
      </c>
      <c r="AG17" s="8">
        <v>0.39362054142913999</v>
      </c>
      <c r="AH17" s="8">
        <v>-4.1079636190540202E-4</v>
      </c>
      <c r="AI17" s="8">
        <v>2.30640101199999</v>
      </c>
      <c r="AJ17" s="8">
        <v>-3.7612753199999698E-3</v>
      </c>
      <c r="AK17" s="8">
        <v>995.176197</v>
      </c>
      <c r="AL17" s="8">
        <v>3.9734999999999798E-2</v>
      </c>
      <c r="AN17" s="8">
        <v>-1.0408989683774701</v>
      </c>
      <c r="AO17" s="8">
        <v>4.3025437379100797</v>
      </c>
      <c r="AP17" s="8">
        <v>1.0234654120792801</v>
      </c>
    </row>
    <row r="18" spans="1:42" x14ac:dyDescent="0.45">
      <c r="A18">
        <v>2.5999999999999999E-2</v>
      </c>
      <c r="B18" s="4">
        <f t="shared" si="0"/>
        <v>94.362355844615053</v>
      </c>
      <c r="C18">
        <v>600</v>
      </c>
      <c r="D18" s="5">
        <f t="shared" si="8"/>
        <v>0.52397008119536415</v>
      </c>
      <c r="E18" s="4">
        <v>26.4929752454</v>
      </c>
      <c r="F18" s="4">
        <f t="shared" si="11"/>
        <v>52.985950490800001</v>
      </c>
      <c r="G18" s="5">
        <f t="shared" si="9"/>
        <v>1.4944921725620217</v>
      </c>
      <c r="H18" s="1">
        <f t="shared" si="12"/>
        <v>800.26999999999816</v>
      </c>
      <c r="I18">
        <v>315</v>
      </c>
      <c r="J18">
        <v>295</v>
      </c>
      <c r="K18" s="5">
        <f>Q18*3600/(V18*W18*F18)</f>
        <v>13.437396410000416</v>
      </c>
      <c r="L18" s="5">
        <v>308.43737056112991</v>
      </c>
      <c r="M18" s="5">
        <f t="shared" si="10"/>
        <v>308.43739641000042</v>
      </c>
      <c r="N18" s="5">
        <v>312.85199677844588</v>
      </c>
      <c r="O18" s="5">
        <f t="shared" si="6"/>
        <v>312.85199677844554</v>
      </c>
      <c r="P18" s="5">
        <f t="shared" si="7"/>
        <v>2.14800322155412</v>
      </c>
      <c r="Q18" s="1">
        <v>233.36529882900001</v>
      </c>
      <c r="R18" s="4">
        <f>Q18/(Abmessungen!B$17*S18)</f>
        <v>38.163881823513606</v>
      </c>
      <c r="S18" s="5">
        <f t="shared" si="1"/>
        <v>11.281199586747633</v>
      </c>
      <c r="T18" s="4">
        <f t="shared" si="2"/>
        <v>4178.5730702976416</v>
      </c>
      <c r="U18" s="4">
        <f t="shared" si="3"/>
        <v>991.92097486554462</v>
      </c>
      <c r="V18" s="4">
        <f t="shared" si="4"/>
        <v>1007.1649889596232</v>
      </c>
      <c r="W18" s="2">
        <f t="shared" si="5"/>
        <v>1.1715539674713629</v>
      </c>
      <c r="AA18" s="6">
        <v>-144.24372570197801</v>
      </c>
      <c r="AB18" s="7">
        <v>10.528700058400901</v>
      </c>
      <c r="AC18" s="6">
        <v>-3.1256926142924198E-2</v>
      </c>
      <c r="AD18" s="6">
        <v>2.9456116190551199E-5</v>
      </c>
      <c r="AE18" s="8">
        <v>17554.453889016499</v>
      </c>
      <c r="AF18" s="8">
        <v>-125.692345063977</v>
      </c>
      <c r="AG18" s="8">
        <v>0.39362054142913999</v>
      </c>
      <c r="AH18" s="8">
        <v>-4.1079636190540202E-4</v>
      </c>
      <c r="AI18" s="8">
        <v>2.30640101199999</v>
      </c>
      <c r="AJ18" s="8">
        <v>-3.7612753199999698E-3</v>
      </c>
      <c r="AK18" s="8">
        <v>995.176197</v>
      </c>
      <c r="AL18" s="8">
        <v>3.9734999999999798E-2</v>
      </c>
      <c r="AN18" s="8">
        <v>-1.0408989683774701</v>
      </c>
      <c r="AO18" s="8">
        <v>4.3025437379100797</v>
      </c>
      <c r="AP18" s="8">
        <v>1.0234654120792801</v>
      </c>
    </row>
    <row r="19" spans="1:42" x14ac:dyDescent="0.45">
      <c r="A19">
        <v>3.2000000000000001E-2</v>
      </c>
      <c r="B19" s="4">
        <f t="shared" si="0"/>
        <v>116.14674587251028</v>
      </c>
      <c r="C19">
        <v>600</v>
      </c>
      <c r="D19" s="5">
        <f t="shared" si="8"/>
        <v>0.52397008119536415</v>
      </c>
      <c r="E19" s="4">
        <v>26.4929752454</v>
      </c>
      <c r="F19" s="4">
        <f t="shared" si="11"/>
        <v>52.985950490800001</v>
      </c>
      <c r="G19" s="5">
        <f t="shared" si="9"/>
        <v>1.4944921725620217</v>
      </c>
      <c r="H19" s="1">
        <f t="shared" si="12"/>
        <v>1104.8099692307667</v>
      </c>
      <c r="I19">
        <v>315</v>
      </c>
      <c r="J19">
        <v>295</v>
      </c>
      <c r="K19" s="5">
        <f>Q19*3600/(V19*W19*F19)</f>
        <v>13.622151785149107</v>
      </c>
      <c r="L19" s="5">
        <v>308.62211334868522</v>
      </c>
      <c r="M19" s="5">
        <f t="shared" si="10"/>
        <v>308.62215178514913</v>
      </c>
      <c r="N19" s="5">
        <v>313.23126784566477</v>
      </c>
      <c r="O19" s="5">
        <f t="shared" si="6"/>
        <v>313.2312678456646</v>
      </c>
      <c r="P19" s="5">
        <f t="shared" si="7"/>
        <v>1.7687321543352255</v>
      </c>
      <c r="Q19" s="1">
        <v>236.504622302</v>
      </c>
      <c r="R19" s="4">
        <f>Q19/(Abmessungen!B$17*S19)</f>
        <v>38.661869274124342</v>
      </c>
      <c r="S19" s="5">
        <f t="shared" si="1"/>
        <v>11.285695617222562</v>
      </c>
      <c r="T19" s="4">
        <f t="shared" si="2"/>
        <v>4178.5690551403222</v>
      </c>
      <c r="U19" s="4">
        <f t="shared" si="3"/>
        <v>991.84870944598413</v>
      </c>
      <c r="V19" s="4">
        <f t="shared" si="4"/>
        <v>1007.168659336955</v>
      </c>
      <c r="W19" s="2">
        <f t="shared" si="5"/>
        <v>1.1712065332276729</v>
      </c>
      <c r="AA19" s="6">
        <v>-144.24372570197801</v>
      </c>
      <c r="AB19" s="7">
        <v>10.528700058400901</v>
      </c>
      <c r="AC19" s="6">
        <v>-3.1256926142924198E-2</v>
      </c>
      <c r="AD19" s="6">
        <v>2.9456116190551199E-5</v>
      </c>
      <c r="AE19" s="8">
        <v>17554.453889016499</v>
      </c>
      <c r="AF19" s="8">
        <v>-125.692345063977</v>
      </c>
      <c r="AG19" s="8">
        <v>0.39362054142913999</v>
      </c>
      <c r="AH19" s="8">
        <v>-4.1079636190540202E-4</v>
      </c>
      <c r="AI19" s="8">
        <v>2.30640101199999</v>
      </c>
      <c r="AJ19" s="8">
        <v>-3.7612753199999698E-3</v>
      </c>
      <c r="AK19" s="8">
        <v>995.176197</v>
      </c>
      <c r="AL19" s="8">
        <v>3.9734999999999798E-2</v>
      </c>
      <c r="AN19" s="8">
        <v>-1.0408989683774701</v>
      </c>
      <c r="AO19" s="8">
        <v>4.3025437379100797</v>
      </c>
      <c r="AP19" s="8">
        <v>1.0234654120792801</v>
      </c>
    </row>
    <row r="20" spans="1:42" x14ac:dyDescent="0.45">
      <c r="A20">
        <v>3.7999999999999999E-2</v>
      </c>
      <c r="B20" s="4">
        <f t="shared" si="0"/>
        <v>137.93132738433226</v>
      </c>
      <c r="C20">
        <v>600</v>
      </c>
      <c r="D20" s="5">
        <f t="shared" si="8"/>
        <v>0.52397008119536415</v>
      </c>
      <c r="E20" s="4">
        <v>26.4929752454</v>
      </c>
      <c r="F20" s="4">
        <f t="shared" si="11"/>
        <v>52.985950490800001</v>
      </c>
      <c r="G20" s="5">
        <f t="shared" si="9"/>
        <v>1.4944921725620217</v>
      </c>
      <c r="H20" s="1">
        <f t="shared" si="12"/>
        <v>1454.2982923076893</v>
      </c>
      <c r="I20">
        <v>315</v>
      </c>
      <c r="J20">
        <v>295</v>
      </c>
      <c r="K20" s="5">
        <f t="shared" ref="K20:K83" si="13">Q20*3600/(V20*W20*F20)</f>
        <v>13.754748886583624</v>
      </c>
      <c r="L20" s="5">
        <v>308.75470255792408</v>
      </c>
      <c r="M20" s="5">
        <f t="shared" si="10"/>
        <v>308.75474888658363</v>
      </c>
      <c r="N20" s="5">
        <v>313.49635854206258</v>
      </c>
      <c r="O20" s="5">
        <f t="shared" si="6"/>
        <v>313.49635854206252</v>
      </c>
      <c r="P20" s="5">
        <f t="shared" si="7"/>
        <v>1.5036414579374195</v>
      </c>
      <c r="Q20" s="1">
        <v>238.75652426799999</v>
      </c>
      <c r="R20" s="4">
        <f>Q20/(Abmessungen!B$17*S20)</f>
        <v>39.037407694044624</v>
      </c>
      <c r="S20" s="5">
        <f t="shared" si="1"/>
        <v>11.283551759788992</v>
      </c>
      <c r="T20" s="4">
        <f t="shared" si="2"/>
        <v>4178.5669016625998</v>
      </c>
      <c r="U20" s="4">
        <f t="shared" si="3"/>
        <v>991.79789388106224</v>
      </c>
      <c r="V20" s="4">
        <f t="shared" si="4"/>
        <v>1007.1712935530695</v>
      </c>
      <c r="W20" s="2">
        <f t="shared" si="5"/>
        <v>1.1709571809674688</v>
      </c>
      <c r="AA20" s="6">
        <v>-144.24372570197801</v>
      </c>
      <c r="AB20" s="7">
        <v>10.528700058400901</v>
      </c>
      <c r="AC20" s="6">
        <v>-3.1256926142924198E-2</v>
      </c>
      <c r="AD20" s="6">
        <v>2.9456116190551199E-5</v>
      </c>
      <c r="AE20" s="8">
        <v>17554.453889016499</v>
      </c>
      <c r="AF20" s="8">
        <v>-125.692345063977</v>
      </c>
      <c r="AG20" s="8">
        <v>0.39362054142913999</v>
      </c>
      <c r="AH20" s="8">
        <v>-4.1079636190540202E-4</v>
      </c>
      <c r="AI20" s="8">
        <v>2.30640101199999</v>
      </c>
      <c r="AJ20" s="8">
        <v>-3.7612753199999698E-3</v>
      </c>
      <c r="AK20" s="8">
        <v>995.176197</v>
      </c>
      <c r="AL20" s="8">
        <v>3.9734999999999798E-2</v>
      </c>
      <c r="AN20" s="8">
        <v>-1.0408989683774701</v>
      </c>
      <c r="AO20" s="8">
        <v>4.3025437379100797</v>
      </c>
      <c r="AP20" s="8">
        <v>1.0234654120792801</v>
      </c>
    </row>
    <row r="21" spans="1:42" x14ac:dyDescent="0.45">
      <c r="A21">
        <v>4.3999999999999997E-2</v>
      </c>
      <c r="B21" s="4">
        <f t="shared" si="0"/>
        <v>159.71602801580232</v>
      </c>
      <c r="C21">
        <v>600</v>
      </c>
      <c r="D21" s="5">
        <f t="shared" si="8"/>
        <v>0.52397008119536415</v>
      </c>
      <c r="E21" s="4">
        <v>26.4929752454</v>
      </c>
      <c r="F21" s="4">
        <f t="shared" si="11"/>
        <v>52.985950490800001</v>
      </c>
      <c r="G21" s="5">
        <f t="shared" si="9"/>
        <v>1.4944921725620217</v>
      </c>
      <c r="H21" s="1">
        <f t="shared" si="12"/>
        <v>1848.7349692307653</v>
      </c>
      <c r="I21">
        <v>315</v>
      </c>
      <c r="J21">
        <v>295</v>
      </c>
      <c r="K21" s="5">
        <f t="shared" si="13"/>
        <v>13.854858561069149</v>
      </c>
      <c r="L21" s="5">
        <v>308.85480809056895</v>
      </c>
      <c r="M21" s="5">
        <f t="shared" si="10"/>
        <v>308.85485856106914</v>
      </c>
      <c r="N21" s="5">
        <v>313.6921564320557</v>
      </c>
      <c r="O21" s="5">
        <f t="shared" si="6"/>
        <v>313.6921564320557</v>
      </c>
      <c r="P21" s="5">
        <f t="shared" si="7"/>
        <v>1.3078435679443032</v>
      </c>
      <c r="Q21" s="1">
        <v>240.45604862799999</v>
      </c>
      <c r="R21" s="4">
        <f>Q21/(Abmessungen!B$17*S21)</f>
        <v>39.331711611302921</v>
      </c>
      <c r="S21" s="5">
        <f t="shared" si="1"/>
        <v>11.278839270874487</v>
      </c>
      <c r="T21" s="4">
        <f t="shared" si="2"/>
        <v>4178.5656404463653</v>
      </c>
      <c r="U21" s="4">
        <f t="shared" si="3"/>
        <v>991.7602007002572</v>
      </c>
      <c r="V21" s="4">
        <f t="shared" si="4"/>
        <v>1007.1732823997393</v>
      </c>
      <c r="W21" s="2">
        <f t="shared" si="5"/>
        <v>1.1707689187328025</v>
      </c>
      <c r="AA21" s="6">
        <v>-144.24372570197801</v>
      </c>
      <c r="AB21" s="7">
        <v>10.528700058400901</v>
      </c>
      <c r="AC21" s="6">
        <v>-3.1256926142924198E-2</v>
      </c>
      <c r="AD21" s="6">
        <v>2.9456116190551199E-5</v>
      </c>
      <c r="AE21" s="8">
        <v>17554.453889016499</v>
      </c>
      <c r="AF21" s="8">
        <v>-125.692345063977</v>
      </c>
      <c r="AG21" s="8">
        <v>0.39362054142913999</v>
      </c>
      <c r="AH21" s="8">
        <v>-4.1079636190540202E-4</v>
      </c>
      <c r="AI21" s="8">
        <v>2.30640101199999</v>
      </c>
      <c r="AJ21" s="8">
        <v>-3.7612753199999698E-3</v>
      </c>
      <c r="AK21" s="8">
        <v>995.176197</v>
      </c>
      <c r="AL21" s="8">
        <v>3.9734999999999798E-2</v>
      </c>
      <c r="AN21" s="8">
        <v>-1.0408989683774701</v>
      </c>
      <c r="AO21" s="8">
        <v>4.3025437379100797</v>
      </c>
      <c r="AP21" s="8">
        <v>1.0234654120792801</v>
      </c>
    </row>
    <row r="22" spans="1:42" x14ac:dyDescent="0.45">
      <c r="A22">
        <v>0.05</v>
      </c>
      <c r="B22" s="4">
        <f t="shared" si="0"/>
        <v>181.50080798458268</v>
      </c>
      <c r="C22">
        <v>600</v>
      </c>
      <c r="D22" s="5">
        <f t="shared" si="8"/>
        <v>0.52397008119536415</v>
      </c>
      <c r="E22" s="4">
        <v>26.4929752454</v>
      </c>
      <c r="F22" s="4">
        <f t="shared" si="11"/>
        <v>52.985950490800001</v>
      </c>
      <c r="G22" s="5">
        <f t="shared" si="9"/>
        <v>1.4944921725620217</v>
      </c>
      <c r="H22" s="1">
        <f t="shared" si="12"/>
        <v>2288.1199999999958</v>
      </c>
      <c r="I22">
        <v>315</v>
      </c>
      <c r="J22">
        <v>295</v>
      </c>
      <c r="K22" s="5">
        <f t="shared" si="13"/>
        <v>13.933299506500676</v>
      </c>
      <c r="L22" s="5">
        <v>308.93324784051424</v>
      </c>
      <c r="M22" s="5">
        <f t="shared" si="10"/>
        <v>308.9332995065007</v>
      </c>
      <c r="N22" s="5">
        <v>313.84272551462414</v>
      </c>
      <c r="O22" s="5">
        <f t="shared" si="6"/>
        <v>313.84272551462414</v>
      </c>
      <c r="P22" s="5">
        <f t="shared" si="7"/>
        <v>1.157274485375865</v>
      </c>
      <c r="Q22" s="1">
        <v>241.78732457199999</v>
      </c>
      <c r="R22" s="4">
        <f>Q22/(Abmessungen!B$17*S22)</f>
        <v>39.569204627580177</v>
      </c>
      <c r="S22" s="5">
        <f t="shared" si="1"/>
        <v>11.273214143261939</v>
      </c>
      <c r="T22" s="4">
        <f t="shared" si="2"/>
        <v>4178.5648543606658</v>
      </c>
      <c r="U22" s="4">
        <f t="shared" si="3"/>
        <v>991.73112229500293</v>
      </c>
      <c r="V22" s="4">
        <f t="shared" si="4"/>
        <v>1007.1748408014714</v>
      </c>
      <c r="W22" s="2">
        <f t="shared" si="5"/>
        <v>1.1706214019850143</v>
      </c>
      <c r="AA22" s="6">
        <v>-144.24372570197801</v>
      </c>
      <c r="AB22" s="7">
        <v>10.528700058400901</v>
      </c>
      <c r="AC22" s="6">
        <v>-3.1256926142924198E-2</v>
      </c>
      <c r="AD22" s="6">
        <v>2.9456116190551199E-5</v>
      </c>
      <c r="AE22" s="8">
        <v>17554.453889016499</v>
      </c>
      <c r="AF22" s="8">
        <v>-125.692345063977</v>
      </c>
      <c r="AG22" s="8">
        <v>0.39362054142913999</v>
      </c>
      <c r="AH22" s="8">
        <v>-4.1079636190540202E-4</v>
      </c>
      <c r="AI22" s="8">
        <v>2.30640101199999</v>
      </c>
      <c r="AJ22" s="8">
        <v>-3.7612753199999698E-3</v>
      </c>
      <c r="AK22" s="8">
        <v>995.176197</v>
      </c>
      <c r="AL22" s="8">
        <v>3.9734999999999798E-2</v>
      </c>
      <c r="AN22" s="8">
        <v>-1.0408989683774701</v>
      </c>
      <c r="AO22" s="8">
        <v>4.3025437379100797</v>
      </c>
      <c r="AP22" s="8">
        <v>1.0234654120792801</v>
      </c>
    </row>
    <row r="23" spans="1:42" x14ac:dyDescent="0.45">
      <c r="A23">
        <v>5.6000000000000001E-2</v>
      </c>
      <c r="B23" s="4">
        <f t="shared" si="0"/>
        <v>203.28564355184258</v>
      </c>
      <c r="C23">
        <v>600</v>
      </c>
      <c r="D23" s="5">
        <f t="shared" si="8"/>
        <v>0.52397008119536415</v>
      </c>
      <c r="E23" s="4">
        <v>26.4929752454</v>
      </c>
      <c r="F23" s="4">
        <f t="shared" si="11"/>
        <v>52.985950490800001</v>
      </c>
      <c r="G23" s="5">
        <f t="shared" si="9"/>
        <v>1.4944921725620217</v>
      </c>
      <c r="H23" s="1">
        <f t="shared" si="12"/>
        <v>2772.4533846153799</v>
      </c>
      <c r="I23">
        <v>315</v>
      </c>
      <c r="J23">
        <v>295</v>
      </c>
      <c r="K23" s="5">
        <f t="shared" si="13"/>
        <v>13.996532735305891</v>
      </c>
      <c r="L23" s="5">
        <v>308.99648220361388</v>
      </c>
      <c r="M23" s="5">
        <f t="shared" si="10"/>
        <v>308.99653273530589</v>
      </c>
      <c r="N23" s="5">
        <v>313.96213391406383</v>
      </c>
      <c r="O23" s="5">
        <f t="shared" si="6"/>
        <v>313.96213391406377</v>
      </c>
      <c r="P23" s="5">
        <f t="shared" si="7"/>
        <v>1.037866085936173</v>
      </c>
      <c r="Q23" s="1">
        <v>242.86025220400001</v>
      </c>
      <c r="R23" s="4">
        <f>Q23/(Abmessungen!B$17*S23)</f>
        <v>39.765310684675256</v>
      </c>
      <c r="S23" s="5">
        <f t="shared" si="1"/>
        <v>11.267397333783084</v>
      </c>
      <c r="T23" s="4">
        <f t="shared" si="2"/>
        <v>4178.5643414839778</v>
      </c>
      <c r="U23" s="4">
        <f t="shared" si="3"/>
        <v>991.70800494127013</v>
      </c>
      <c r="V23" s="4">
        <f t="shared" si="4"/>
        <v>1007.1760971101803</v>
      </c>
      <c r="W23" s="2">
        <f t="shared" si="5"/>
        <v>1.170502481060363</v>
      </c>
      <c r="AA23" s="6">
        <v>-144.24372570197801</v>
      </c>
      <c r="AB23" s="7">
        <v>10.528700058400901</v>
      </c>
      <c r="AC23" s="6">
        <v>-3.1256926142924198E-2</v>
      </c>
      <c r="AD23" s="6">
        <v>2.9456116190551199E-5</v>
      </c>
      <c r="AE23" s="8">
        <v>17554.453889016499</v>
      </c>
      <c r="AF23" s="8">
        <v>-125.692345063977</v>
      </c>
      <c r="AG23" s="8">
        <v>0.39362054142913999</v>
      </c>
      <c r="AH23" s="8">
        <v>-4.1079636190540202E-4</v>
      </c>
      <c r="AI23" s="8">
        <v>2.30640101199999</v>
      </c>
      <c r="AJ23" s="8">
        <v>-3.7612753199999698E-3</v>
      </c>
      <c r="AK23" s="8">
        <v>995.176197</v>
      </c>
      <c r="AL23" s="8">
        <v>3.9734999999999798E-2</v>
      </c>
      <c r="AN23" s="8">
        <v>-1.0408989683774701</v>
      </c>
      <c r="AO23" s="8">
        <v>4.3025437379100797</v>
      </c>
      <c r="AP23" s="8">
        <v>1.0234654120792801</v>
      </c>
    </row>
    <row r="24" spans="1:42" x14ac:dyDescent="0.45">
      <c r="A24">
        <v>6.2E-2</v>
      </c>
      <c r="B24" s="4">
        <f t="shared" si="0"/>
        <v>225.07051964872284</v>
      </c>
      <c r="C24">
        <v>600</v>
      </c>
      <c r="D24" s="5">
        <f t="shared" si="8"/>
        <v>0.52397008119536415</v>
      </c>
      <c r="E24" s="4">
        <v>26.4929752454</v>
      </c>
      <c r="F24" s="4">
        <f t="shared" si="11"/>
        <v>52.985950490800001</v>
      </c>
      <c r="G24" s="5">
        <f t="shared" si="9"/>
        <v>1.4944921725620217</v>
      </c>
      <c r="H24" s="1">
        <f t="shared" si="12"/>
        <v>3301.7351230769173</v>
      </c>
      <c r="I24">
        <v>315</v>
      </c>
      <c r="J24">
        <v>295</v>
      </c>
      <c r="K24" s="5">
        <f t="shared" si="13"/>
        <v>14.048663676340105</v>
      </c>
      <c r="L24" s="5">
        <v>309.04861614533218</v>
      </c>
      <c r="M24" s="5">
        <f t="shared" si="10"/>
        <v>309.04866367634008</v>
      </c>
      <c r="N24" s="5">
        <v>314.0591588306828</v>
      </c>
      <c r="O24" s="5">
        <f t="shared" si="6"/>
        <v>314.0591588306828</v>
      </c>
      <c r="P24" s="5">
        <f t="shared" si="7"/>
        <v>0.94084116931719564</v>
      </c>
      <c r="Q24" s="1">
        <v>243.74463218700001</v>
      </c>
      <c r="R24" s="4">
        <f>Q24/(Abmessungen!B$17*S24)</f>
        <v>39.93027040000878</v>
      </c>
      <c r="S24" s="5">
        <f t="shared" si="1"/>
        <v>11.261710449018297</v>
      </c>
      <c r="T24" s="4">
        <f t="shared" si="2"/>
        <v>4178.5639951611201</v>
      </c>
      <c r="U24" s="4">
        <f t="shared" si="3"/>
        <v>991.68918412041603</v>
      </c>
      <c r="V24" s="4">
        <f t="shared" si="4"/>
        <v>1007.1771328812674</v>
      </c>
      <c r="W24" s="2">
        <f t="shared" si="5"/>
        <v>1.1704044360062034</v>
      </c>
      <c r="AA24" s="6">
        <v>-144.24372570197801</v>
      </c>
      <c r="AB24" s="7">
        <v>10.528700058400901</v>
      </c>
      <c r="AC24" s="6">
        <v>-3.1256926142924198E-2</v>
      </c>
      <c r="AD24" s="6">
        <v>2.9456116190551199E-5</v>
      </c>
      <c r="AE24" s="8">
        <v>17554.453889016499</v>
      </c>
      <c r="AF24" s="8">
        <v>-125.692345063977</v>
      </c>
      <c r="AG24" s="8">
        <v>0.39362054142913999</v>
      </c>
      <c r="AH24" s="8">
        <v>-4.1079636190540202E-4</v>
      </c>
      <c r="AI24" s="8">
        <v>2.30640101199999</v>
      </c>
      <c r="AJ24" s="8">
        <v>-3.7612753199999698E-3</v>
      </c>
      <c r="AK24" s="8">
        <v>995.176197</v>
      </c>
      <c r="AL24" s="8">
        <v>3.9734999999999798E-2</v>
      </c>
      <c r="AN24" s="8">
        <v>-1.0408989683774701</v>
      </c>
      <c r="AO24" s="8">
        <v>4.3025437379100797</v>
      </c>
      <c r="AP24" s="8">
        <v>1.0234654120792801</v>
      </c>
    </row>
    <row r="25" spans="1:42" x14ac:dyDescent="0.45">
      <c r="A25">
        <v>6.8000000000000005E-2</v>
      </c>
      <c r="B25" s="4">
        <f t="shared" si="0"/>
        <v>246.85542623559081</v>
      </c>
      <c r="C25">
        <v>600</v>
      </c>
      <c r="D25" s="5">
        <f t="shared" si="8"/>
        <v>0.52397008119536415</v>
      </c>
      <c r="E25" s="4">
        <v>26.4929752454</v>
      </c>
      <c r="F25" s="4">
        <f t="shared" si="11"/>
        <v>52.985950490800001</v>
      </c>
      <c r="G25" s="5">
        <f t="shared" si="9"/>
        <v>1.4944921725620217</v>
      </c>
      <c r="H25" s="1">
        <f t="shared" si="12"/>
        <v>3875.9652153846091</v>
      </c>
      <c r="I25">
        <v>315</v>
      </c>
      <c r="J25">
        <v>295</v>
      </c>
      <c r="K25" s="5">
        <f t="shared" si="13"/>
        <v>14.092430551219362</v>
      </c>
      <c r="L25" s="5">
        <v>309.09238753790976</v>
      </c>
      <c r="M25" s="5">
        <f t="shared" si="10"/>
        <v>309.09243055121937</v>
      </c>
      <c r="N25" s="5">
        <v>314.13956150695543</v>
      </c>
      <c r="O25" s="5">
        <f t="shared" si="6"/>
        <v>314.13956150695543</v>
      </c>
      <c r="P25" s="5">
        <f t="shared" si="7"/>
        <v>0.86043849304456899</v>
      </c>
      <c r="Q25" s="1">
        <v>244.487002838</v>
      </c>
      <c r="R25" s="4">
        <f>Q25/(Abmessungen!B$17*S25)</f>
        <v>40.071162487530799</v>
      </c>
      <c r="S25" s="5">
        <f t="shared" si="1"/>
        <v>11.256292829138994</v>
      </c>
      <c r="T25" s="4">
        <f t="shared" si="2"/>
        <v>4178.5637551346572</v>
      </c>
      <c r="U25" s="4">
        <f t="shared" si="3"/>
        <v>991.67356267214814</v>
      </c>
      <c r="V25" s="4">
        <f t="shared" si="4"/>
        <v>1007.1780025094095</v>
      </c>
      <c r="W25" s="2">
        <f t="shared" si="5"/>
        <v>1.1703221178768914</v>
      </c>
      <c r="AA25" s="6">
        <v>-144.24372570197801</v>
      </c>
      <c r="AB25" s="7">
        <v>10.528700058400901</v>
      </c>
      <c r="AC25" s="6">
        <v>-3.1256926142924198E-2</v>
      </c>
      <c r="AD25" s="6">
        <v>2.9456116190551199E-5</v>
      </c>
      <c r="AE25" s="8">
        <v>17554.453889016499</v>
      </c>
      <c r="AF25" s="8">
        <v>-125.692345063977</v>
      </c>
      <c r="AG25" s="8">
        <v>0.39362054142913999</v>
      </c>
      <c r="AH25" s="8">
        <v>-4.1079636190540202E-4</v>
      </c>
      <c r="AI25" s="8">
        <v>2.30640101199999</v>
      </c>
      <c r="AJ25" s="8">
        <v>-3.7612753199999698E-3</v>
      </c>
      <c r="AK25" s="8">
        <v>995.176197</v>
      </c>
      <c r="AL25" s="8">
        <v>3.9734999999999798E-2</v>
      </c>
      <c r="AN25" s="8">
        <v>-1.0408989683774701</v>
      </c>
      <c r="AO25" s="8">
        <v>4.3025437379100797</v>
      </c>
      <c r="AP25" s="8">
        <v>1.0234654120792801</v>
      </c>
    </row>
    <row r="26" spans="1:42" x14ac:dyDescent="0.45">
      <c r="A26">
        <v>7.3999999999999996E-2</v>
      </c>
      <c r="B26" s="4">
        <f t="shared" si="0"/>
        <v>268.64035635783279</v>
      </c>
      <c r="C26">
        <v>600</v>
      </c>
      <c r="D26" s="5">
        <f t="shared" si="8"/>
        <v>0.52397008119536415</v>
      </c>
      <c r="E26" s="4">
        <v>26.4929752454</v>
      </c>
      <c r="F26" s="4">
        <f t="shared" si="11"/>
        <v>52.985950490800001</v>
      </c>
      <c r="G26" s="5">
        <f t="shared" si="9"/>
        <v>1.4944921725620217</v>
      </c>
      <c r="H26" s="1">
        <f t="shared" si="12"/>
        <v>4495.1436615384537</v>
      </c>
      <c r="I26">
        <v>315</v>
      </c>
      <c r="J26">
        <v>295</v>
      </c>
      <c r="K26" s="5">
        <f t="shared" si="13"/>
        <v>14.129732288849908</v>
      </c>
      <c r="L26" s="5">
        <v>309.12969504397847</v>
      </c>
      <c r="M26" s="5">
        <f t="shared" si="10"/>
        <v>309.12973228884994</v>
      </c>
      <c r="N26" s="5">
        <v>314.20728084164506</v>
      </c>
      <c r="O26" s="5">
        <f t="shared" si="6"/>
        <v>314.20728084164506</v>
      </c>
      <c r="P26" s="5">
        <f t="shared" si="7"/>
        <v>0.79271915835494156</v>
      </c>
      <c r="Q26" s="1">
        <v>245.11962823799999</v>
      </c>
      <c r="R26" s="4">
        <f>Q26/(Abmessungen!B$17*S26)</f>
        <v>40.193044576026971</v>
      </c>
      <c r="S26" s="5">
        <f t="shared" si="1"/>
        <v>11.25119708860592</v>
      </c>
      <c r="T26" s="4">
        <f t="shared" si="2"/>
        <v>4178.5635854893526</v>
      </c>
      <c r="U26" s="4">
        <f t="shared" si="3"/>
        <v>991.660387932003</v>
      </c>
      <c r="V26" s="4">
        <f t="shared" si="4"/>
        <v>1007.1787437162861</v>
      </c>
      <c r="W26" s="2">
        <f t="shared" si="5"/>
        <v>1.1702519559759779</v>
      </c>
      <c r="AA26" s="6">
        <v>-144.24372570197801</v>
      </c>
      <c r="AB26" s="7">
        <v>10.528700058400901</v>
      </c>
      <c r="AC26" s="6">
        <v>-3.1256926142924198E-2</v>
      </c>
      <c r="AD26" s="6">
        <v>2.9456116190551199E-5</v>
      </c>
      <c r="AE26" s="8">
        <v>17554.453889016499</v>
      </c>
      <c r="AF26" s="8">
        <v>-125.692345063977</v>
      </c>
      <c r="AG26" s="8">
        <v>0.39362054142913999</v>
      </c>
      <c r="AH26" s="8">
        <v>-4.1079636190540202E-4</v>
      </c>
      <c r="AI26" s="8">
        <v>2.30640101199999</v>
      </c>
      <c r="AJ26" s="8">
        <v>-3.7612753199999698E-3</v>
      </c>
      <c r="AK26" s="8">
        <v>995.176197</v>
      </c>
      <c r="AL26" s="8">
        <v>3.9734999999999798E-2</v>
      </c>
      <c r="AN26" s="8">
        <v>-1.0408989683774701</v>
      </c>
      <c r="AO26" s="8">
        <v>4.3025437379100797</v>
      </c>
      <c r="AP26" s="8">
        <v>1.0234654120792801</v>
      </c>
    </row>
    <row r="27" spans="1:42" x14ac:dyDescent="0.45">
      <c r="A27">
        <v>8.0000000000000002E-3</v>
      </c>
      <c r="B27" s="4">
        <f t="shared" si="0"/>
        <v>29.004932374516603</v>
      </c>
      <c r="C27">
        <v>800</v>
      </c>
      <c r="D27" s="5">
        <f t="shared" si="8"/>
        <v>0.71407193217831577</v>
      </c>
      <c r="E27" s="4">
        <v>36.104905034799998</v>
      </c>
      <c r="F27" s="4">
        <f t="shared" si="11"/>
        <v>72.209810069599996</v>
      </c>
      <c r="G27" s="5">
        <f t="shared" si="9"/>
        <v>2.5532904598435495</v>
      </c>
      <c r="H27" s="1">
        <f t="shared" si="12"/>
        <v>156.34021538461522</v>
      </c>
      <c r="I27">
        <v>315</v>
      </c>
      <c r="J27">
        <v>295</v>
      </c>
      <c r="K27" s="5">
        <f t="shared" si="13"/>
        <v>10.981946671430137</v>
      </c>
      <c r="L27" s="5">
        <v>305.9819514934631</v>
      </c>
      <c r="M27" s="5">
        <f t="shared" si="10"/>
        <v>305.98194667143014</v>
      </c>
      <c r="N27" s="5">
        <v>307.19485495233766</v>
      </c>
      <c r="O27" s="5">
        <f t="shared" si="6"/>
        <v>307.1948549525826</v>
      </c>
      <c r="P27" s="5">
        <f t="shared" si="7"/>
        <v>7.8051450476623359</v>
      </c>
      <c r="Q27" s="1">
        <v>260.92960098600003</v>
      </c>
      <c r="R27" s="4">
        <f>Q27/(Abmessungen!B$17*S27)</f>
        <v>45.730240846345303</v>
      </c>
      <c r="S27" s="5">
        <f t="shared" si="1"/>
        <v>10.526679714727052</v>
      </c>
      <c r="T27" s="4">
        <f t="shared" si="2"/>
        <v>4178.8076871219855</v>
      </c>
      <c r="U27" s="4">
        <f t="shared" si="3"/>
        <v>992.9345680979194</v>
      </c>
      <c r="V27" s="4">
        <f t="shared" si="4"/>
        <v>1007.1162059212963</v>
      </c>
      <c r="W27" s="2">
        <f t="shared" si="5"/>
        <v>1.1761717210410991</v>
      </c>
      <c r="AA27" s="6">
        <v>-144.24372570197801</v>
      </c>
      <c r="AB27" s="7">
        <v>10.528700058400901</v>
      </c>
      <c r="AC27" s="6">
        <v>-3.1256926142924198E-2</v>
      </c>
      <c r="AD27" s="6">
        <v>2.9456116190551199E-5</v>
      </c>
      <c r="AE27" s="8">
        <v>17554.453889016499</v>
      </c>
      <c r="AF27" s="8">
        <v>-125.692345063977</v>
      </c>
      <c r="AG27" s="8">
        <v>0.39362054142913999</v>
      </c>
      <c r="AH27" s="8">
        <v>-4.1079636190540202E-4</v>
      </c>
      <c r="AI27" s="8">
        <v>2.30640101199999</v>
      </c>
      <c r="AJ27" s="8">
        <v>-3.7612753199999698E-3</v>
      </c>
      <c r="AK27" s="8">
        <v>995.176197</v>
      </c>
      <c r="AL27" s="8">
        <v>3.9734999999999798E-2</v>
      </c>
      <c r="AN27" s="8">
        <v>-1.0408989683774701</v>
      </c>
      <c r="AO27" s="8">
        <v>4.3025437379100797</v>
      </c>
      <c r="AP27" s="8">
        <v>1.0234654120792801</v>
      </c>
    </row>
    <row r="28" spans="1:42" x14ac:dyDescent="0.45">
      <c r="A28">
        <v>1.4E-2</v>
      </c>
      <c r="B28" s="4">
        <f t="shared" si="0"/>
        <v>50.783751211121988</v>
      </c>
      <c r="C28">
        <v>800</v>
      </c>
      <c r="D28" s="5">
        <f t="shared" si="8"/>
        <v>0.71407193217831577</v>
      </c>
      <c r="E28" s="4">
        <v>36.104905034799998</v>
      </c>
      <c r="F28" s="4">
        <f t="shared" si="11"/>
        <v>72.209810069599996</v>
      </c>
      <c r="G28" s="5">
        <f t="shared" si="9"/>
        <v>2.5532904598435495</v>
      </c>
      <c r="H28" s="1">
        <f t="shared" si="12"/>
        <v>326.03512307692239</v>
      </c>
      <c r="I28">
        <v>315</v>
      </c>
      <c r="J28">
        <v>295</v>
      </c>
      <c r="K28" s="5">
        <f t="shared" si="13"/>
        <v>12.281289440884217</v>
      </c>
      <c r="L28" s="5">
        <v>307.28129952835229</v>
      </c>
      <c r="M28" s="5">
        <f t="shared" si="10"/>
        <v>307.28128944088422</v>
      </c>
      <c r="N28" s="5">
        <v>310.02225708737637</v>
      </c>
      <c r="O28" s="5">
        <f t="shared" si="6"/>
        <v>310.0222570874011</v>
      </c>
      <c r="P28" s="5">
        <f t="shared" si="7"/>
        <v>4.9777429126236257</v>
      </c>
      <c r="Q28" s="1">
        <v>291.20303285099999</v>
      </c>
      <c r="R28" s="4">
        <f>Q28/(Abmessungen!B$17*S28)</f>
        <v>48.981660745665188</v>
      </c>
      <c r="S28" s="5">
        <f t="shared" si="1"/>
        <v>10.968164001202705</v>
      </c>
      <c r="T28" s="4">
        <f t="shared" si="2"/>
        <v>4178.6442163511629</v>
      </c>
      <c r="U28" s="4">
        <f t="shared" si="3"/>
        <v>992.44342526949958</v>
      </c>
      <c r="V28" s="4">
        <f t="shared" si="4"/>
        <v>1007.1420207183795</v>
      </c>
      <c r="W28" s="2">
        <f t="shared" si="5"/>
        <v>1.1737281181932395</v>
      </c>
      <c r="AA28" s="6">
        <v>-144.24372570197801</v>
      </c>
      <c r="AB28" s="7">
        <v>10.528700058400901</v>
      </c>
      <c r="AC28" s="6">
        <v>-3.1256926142924198E-2</v>
      </c>
      <c r="AD28" s="6">
        <v>2.9456116190551199E-5</v>
      </c>
      <c r="AE28" s="8">
        <v>17554.453889016499</v>
      </c>
      <c r="AF28" s="8">
        <v>-125.692345063977</v>
      </c>
      <c r="AG28" s="8">
        <v>0.39362054142913999</v>
      </c>
      <c r="AH28" s="8">
        <v>-4.1079636190540202E-4</v>
      </c>
      <c r="AI28" s="8">
        <v>2.30640101199999</v>
      </c>
      <c r="AJ28" s="8">
        <v>-3.7612753199999698E-3</v>
      </c>
      <c r="AK28" s="8">
        <v>995.176197</v>
      </c>
      <c r="AL28" s="8">
        <v>3.9734999999999798E-2</v>
      </c>
      <c r="AN28" s="8">
        <v>-1.0408989683774701</v>
      </c>
      <c r="AO28" s="8">
        <v>4.3025437379100797</v>
      </c>
      <c r="AP28" s="8">
        <v>1.0234654120792801</v>
      </c>
    </row>
    <row r="29" spans="1:42" x14ac:dyDescent="0.45">
      <c r="A29">
        <v>0.02</v>
      </c>
      <c r="B29" s="4">
        <f t="shared" si="0"/>
        <v>72.565866643502247</v>
      </c>
      <c r="C29">
        <v>800</v>
      </c>
      <c r="D29" s="5">
        <f t="shared" si="8"/>
        <v>0.71407193217831577</v>
      </c>
      <c r="E29" s="4">
        <v>36.104905034799998</v>
      </c>
      <c r="F29" s="4">
        <f t="shared" si="11"/>
        <v>72.209810069599996</v>
      </c>
      <c r="G29" s="5">
        <f t="shared" si="9"/>
        <v>2.5532904598435495</v>
      </c>
      <c r="H29" s="1">
        <f t="shared" si="12"/>
        <v>540.67838461538327</v>
      </c>
      <c r="I29">
        <v>315</v>
      </c>
      <c r="J29">
        <v>295</v>
      </c>
      <c r="K29" s="5">
        <f t="shared" si="13"/>
        <v>12.877166709925532</v>
      </c>
      <c r="L29" s="5">
        <v>307.87713528474552</v>
      </c>
      <c r="M29" s="5">
        <f t="shared" si="10"/>
        <v>307.87716670992552</v>
      </c>
      <c r="N29" s="5">
        <v>311.34992631401326</v>
      </c>
      <c r="O29" s="5">
        <f t="shared" si="6"/>
        <v>311.34992631400263</v>
      </c>
      <c r="P29" s="5">
        <f t="shared" si="7"/>
        <v>3.6500736859867402</v>
      </c>
      <c r="Q29" s="1">
        <v>305.04403250299998</v>
      </c>
      <c r="R29" s="4">
        <f>Q29/(Abmessungen!B$17*S29)</f>
        <v>50.678811716901699</v>
      </c>
      <c r="S29" s="5">
        <f t="shared" si="1"/>
        <v>11.104721161800367</v>
      </c>
      <c r="T29" s="4">
        <f t="shared" si="2"/>
        <v>4178.601019388022</v>
      </c>
      <c r="U29" s="4">
        <f t="shared" si="3"/>
        <v>992.20202734872305</v>
      </c>
      <c r="V29" s="4">
        <f t="shared" si="4"/>
        <v>1007.1538584852697</v>
      </c>
      <c r="W29" s="2">
        <f t="shared" si="5"/>
        <v>1.172607567030592</v>
      </c>
      <c r="AA29" s="6">
        <v>-144.24372570197801</v>
      </c>
      <c r="AB29" s="7">
        <v>10.528700058400901</v>
      </c>
      <c r="AC29" s="6">
        <v>-3.1256926142924198E-2</v>
      </c>
      <c r="AD29" s="6">
        <v>2.9456116190551199E-5</v>
      </c>
      <c r="AE29" s="8">
        <v>17554.453889016499</v>
      </c>
      <c r="AF29" s="8">
        <v>-125.692345063977</v>
      </c>
      <c r="AG29" s="8">
        <v>0.39362054142913999</v>
      </c>
      <c r="AH29" s="8">
        <v>-4.1079636190540202E-4</v>
      </c>
      <c r="AI29" s="8">
        <v>2.30640101199999</v>
      </c>
      <c r="AJ29" s="8">
        <v>-3.7612753199999698E-3</v>
      </c>
      <c r="AK29" s="8">
        <v>995.176197</v>
      </c>
      <c r="AL29" s="8">
        <v>3.9734999999999798E-2</v>
      </c>
      <c r="AN29" s="8">
        <v>-1.0408989683774701</v>
      </c>
      <c r="AO29" s="8">
        <v>4.3025437379100797</v>
      </c>
      <c r="AP29" s="8">
        <v>1.0234654120792801</v>
      </c>
    </row>
    <row r="30" spans="1:42" x14ac:dyDescent="0.45">
      <c r="A30">
        <v>2.5999999999999999E-2</v>
      </c>
      <c r="B30" s="4">
        <f t="shared" si="0"/>
        <v>94.349246608935346</v>
      </c>
      <c r="C30">
        <v>800</v>
      </c>
      <c r="D30" s="5">
        <f t="shared" si="8"/>
        <v>0.71407193217831577</v>
      </c>
      <c r="E30" s="4">
        <v>36.104905034799998</v>
      </c>
      <c r="F30" s="4">
        <f t="shared" si="11"/>
        <v>72.209810069599996</v>
      </c>
      <c r="G30" s="5">
        <f t="shared" si="9"/>
        <v>2.5532904598435495</v>
      </c>
      <c r="H30" s="1">
        <f t="shared" si="12"/>
        <v>800.26999999999816</v>
      </c>
      <c r="I30">
        <v>315</v>
      </c>
      <c r="J30">
        <v>295</v>
      </c>
      <c r="K30" s="5">
        <f t="shared" si="13"/>
        <v>13.211080892587042</v>
      </c>
      <c r="L30" s="5">
        <v>308.21104807769819</v>
      </c>
      <c r="M30" s="5">
        <f t="shared" si="10"/>
        <v>308.21108089258706</v>
      </c>
      <c r="N30" s="5">
        <v>312.12095610004855</v>
      </c>
      <c r="O30" s="5">
        <f t="shared" si="6"/>
        <v>312.12095610004593</v>
      </c>
      <c r="P30" s="5">
        <f t="shared" si="7"/>
        <v>2.8790438999514549</v>
      </c>
      <c r="Q30" s="1">
        <v>312.78850674300003</v>
      </c>
      <c r="R30" s="4">
        <f>Q30/(Abmessungen!B$17*S30)</f>
        <v>51.66335585685745</v>
      </c>
      <c r="S30" s="5">
        <f t="shared" si="1"/>
        <v>11.16965403565113</v>
      </c>
      <c r="T30" s="4">
        <f t="shared" si="2"/>
        <v>4178.5841412890923</v>
      </c>
      <c r="U30" s="4">
        <f t="shared" si="3"/>
        <v>992.05879605969858</v>
      </c>
      <c r="V30" s="4">
        <f t="shared" si="4"/>
        <v>1007.1604924976837</v>
      </c>
      <c r="W30" s="2">
        <f t="shared" si="5"/>
        <v>1.1719795980570091</v>
      </c>
      <c r="AA30" s="6">
        <v>-144.24372570197801</v>
      </c>
      <c r="AB30" s="7">
        <v>10.528700058400901</v>
      </c>
      <c r="AC30" s="6">
        <v>-3.1256926142924198E-2</v>
      </c>
      <c r="AD30" s="6">
        <v>2.9456116190551199E-5</v>
      </c>
      <c r="AE30" s="8">
        <v>17554.453889016499</v>
      </c>
      <c r="AF30" s="8">
        <v>-125.692345063977</v>
      </c>
      <c r="AG30" s="8">
        <v>0.39362054142913999</v>
      </c>
      <c r="AH30" s="8">
        <v>-4.1079636190540202E-4</v>
      </c>
      <c r="AI30" s="8">
        <v>2.30640101199999</v>
      </c>
      <c r="AJ30" s="8">
        <v>-3.7612753199999698E-3</v>
      </c>
      <c r="AK30" s="8">
        <v>995.176197</v>
      </c>
      <c r="AL30" s="8">
        <v>3.9734999999999798E-2</v>
      </c>
      <c r="AN30" s="8">
        <v>-1.0408989683774701</v>
      </c>
      <c r="AO30" s="8">
        <v>4.3025437379100797</v>
      </c>
      <c r="AP30" s="8">
        <v>1.0234654120792801</v>
      </c>
    </row>
    <row r="31" spans="1:42" x14ac:dyDescent="0.45">
      <c r="A31">
        <v>3.2000000000000001E-2</v>
      </c>
      <c r="B31" s="4">
        <f t="shared" si="0"/>
        <v>116.13324341407174</v>
      </c>
      <c r="C31">
        <v>800</v>
      </c>
      <c r="D31" s="5">
        <f t="shared" si="8"/>
        <v>0.71407193217831577</v>
      </c>
      <c r="E31" s="4">
        <v>36.104905034799998</v>
      </c>
      <c r="F31" s="4">
        <f t="shared" si="11"/>
        <v>72.209810069599996</v>
      </c>
      <c r="G31" s="5">
        <f t="shared" si="9"/>
        <v>2.5532904598435495</v>
      </c>
      <c r="H31" s="1">
        <f t="shared" si="12"/>
        <v>1104.8099692307667</v>
      </c>
      <c r="I31">
        <v>315</v>
      </c>
      <c r="J31">
        <v>295</v>
      </c>
      <c r="K31" s="5">
        <f t="shared" si="13"/>
        <v>13.419042435425048</v>
      </c>
      <c r="L31" s="5">
        <v>308.41904078781579</v>
      </c>
      <c r="M31" s="5">
        <f t="shared" si="10"/>
        <v>308.41904243542507</v>
      </c>
      <c r="N31" s="5">
        <v>312.62473274102865</v>
      </c>
      <c r="O31" s="5">
        <f t="shared" si="6"/>
        <v>312.62473274102859</v>
      </c>
      <c r="P31" s="5">
        <f t="shared" si="7"/>
        <v>2.3752672589713484</v>
      </c>
      <c r="Q31" s="1">
        <v>317.60751449399999</v>
      </c>
      <c r="R31" s="4">
        <f>Q31/(Abmessungen!B$17*S31)</f>
        <v>52.267910601517187</v>
      </c>
      <c r="S31" s="5">
        <f t="shared" si="1"/>
        <v>11.210556642352591</v>
      </c>
      <c r="T31" s="4">
        <f t="shared" si="2"/>
        <v>4178.5760277921972</v>
      </c>
      <c r="U31" s="4">
        <f t="shared" si="3"/>
        <v>991.96402867399229</v>
      </c>
      <c r="V31" s="4">
        <f t="shared" si="4"/>
        <v>1007.1646247928519</v>
      </c>
      <c r="W31" s="2">
        <f t="shared" si="5"/>
        <v>1.1715884391333566</v>
      </c>
      <c r="AA31" s="6">
        <v>-144.24372570197801</v>
      </c>
      <c r="AB31" s="7">
        <v>10.528700058400901</v>
      </c>
      <c r="AC31" s="6">
        <v>-3.1256926142924198E-2</v>
      </c>
      <c r="AD31" s="6">
        <v>2.9456116190551199E-5</v>
      </c>
      <c r="AE31" s="8">
        <v>17554.453889016499</v>
      </c>
      <c r="AF31" s="8">
        <v>-125.692345063977</v>
      </c>
      <c r="AG31" s="8">
        <v>0.39362054142913999</v>
      </c>
      <c r="AH31" s="8">
        <v>-4.1079636190540202E-4</v>
      </c>
      <c r="AI31" s="8">
        <v>2.30640101199999</v>
      </c>
      <c r="AJ31" s="8">
        <v>-3.7612753199999698E-3</v>
      </c>
      <c r="AK31" s="8">
        <v>995.176197</v>
      </c>
      <c r="AL31" s="8">
        <v>3.9734999999999798E-2</v>
      </c>
      <c r="AN31" s="8">
        <v>-1.0408989683774701</v>
      </c>
      <c r="AO31" s="8">
        <v>4.3025437379100797</v>
      </c>
      <c r="AP31" s="8">
        <v>1.0234654120792801</v>
      </c>
    </row>
    <row r="32" spans="1:42" x14ac:dyDescent="0.45">
      <c r="A32">
        <v>3.7999999999999999E-2</v>
      </c>
      <c r="B32" s="4">
        <f t="shared" si="0"/>
        <v>137.91758690253835</v>
      </c>
      <c r="C32">
        <v>800</v>
      </c>
      <c r="D32" s="5">
        <f t="shared" si="8"/>
        <v>0.71407193217831577</v>
      </c>
      <c r="E32" s="4">
        <v>36.104905034799998</v>
      </c>
      <c r="F32" s="4">
        <f t="shared" si="11"/>
        <v>72.209810069599996</v>
      </c>
      <c r="G32" s="5">
        <f t="shared" si="9"/>
        <v>2.5532904598435495</v>
      </c>
      <c r="H32" s="1">
        <f t="shared" si="12"/>
        <v>1454.2982923076893</v>
      </c>
      <c r="I32">
        <v>315</v>
      </c>
      <c r="J32">
        <v>295</v>
      </c>
      <c r="K32" s="5">
        <f t="shared" si="13"/>
        <v>13.556830156194524</v>
      </c>
      <c r="L32" s="5">
        <v>308.55688295816077</v>
      </c>
      <c r="M32" s="5">
        <f t="shared" si="10"/>
        <v>308.55683015619451</v>
      </c>
      <c r="N32" s="5">
        <v>312.97967596660936</v>
      </c>
      <c r="O32" s="5">
        <f t="shared" si="6"/>
        <v>312.97967596660982</v>
      </c>
      <c r="P32" s="5">
        <f t="shared" si="7"/>
        <v>2.0203240333906365</v>
      </c>
      <c r="Q32" s="1">
        <v>320.79860731000002</v>
      </c>
      <c r="R32" s="4">
        <f>Q32/(Abmessungen!B$17*S32)</f>
        <v>52.646833870140391</v>
      </c>
      <c r="S32" s="5">
        <f t="shared" si="1"/>
        <v>11.241694107927065</v>
      </c>
      <c r="T32" s="4">
        <f t="shared" si="2"/>
        <v>4178.5715924267024</v>
      </c>
      <c r="U32" s="4">
        <f t="shared" si="3"/>
        <v>991.8967049261953</v>
      </c>
      <c r="V32" s="4">
        <f t="shared" si="4"/>
        <v>1007.1673633721712</v>
      </c>
      <c r="W32" s="2">
        <f t="shared" si="5"/>
        <v>1.1713292079566697</v>
      </c>
      <c r="AA32" s="6">
        <v>-144.24372570197801</v>
      </c>
      <c r="AB32" s="7">
        <v>10.528700058400901</v>
      </c>
      <c r="AC32" s="6">
        <v>-3.1256926142924198E-2</v>
      </c>
      <c r="AD32" s="6">
        <v>2.9456116190551199E-5</v>
      </c>
      <c r="AE32" s="8">
        <v>17554.453889016499</v>
      </c>
      <c r="AF32" s="8">
        <v>-125.692345063977</v>
      </c>
      <c r="AG32" s="8">
        <v>0.39362054142913999</v>
      </c>
      <c r="AH32" s="8">
        <v>-4.1079636190540202E-4</v>
      </c>
      <c r="AI32" s="8">
        <v>2.30640101199999</v>
      </c>
      <c r="AJ32" s="8">
        <v>-3.7612753199999698E-3</v>
      </c>
      <c r="AK32" s="8">
        <v>995.176197</v>
      </c>
      <c r="AL32" s="8">
        <v>3.9734999999999798E-2</v>
      </c>
      <c r="AN32" s="8">
        <v>-1.0408989683774701</v>
      </c>
      <c r="AO32" s="8">
        <v>4.3025437379100797</v>
      </c>
      <c r="AP32" s="8">
        <v>1.0234654120792801</v>
      </c>
    </row>
    <row r="33" spans="1:42" x14ac:dyDescent="0.45">
      <c r="A33">
        <v>4.3999999999999997E-2</v>
      </c>
      <c r="B33" s="4">
        <f t="shared" si="0"/>
        <v>159.70214444412093</v>
      </c>
      <c r="C33">
        <v>800</v>
      </c>
      <c r="D33" s="5">
        <f t="shared" si="8"/>
        <v>0.71407193217831577</v>
      </c>
      <c r="E33" s="4">
        <v>36.104905034799998</v>
      </c>
      <c r="F33" s="4">
        <f t="shared" si="11"/>
        <v>72.209810069599996</v>
      </c>
      <c r="G33" s="5">
        <f t="shared" si="9"/>
        <v>2.5532904598435495</v>
      </c>
      <c r="H33" s="1">
        <f t="shared" si="12"/>
        <v>1848.7349692307653</v>
      </c>
      <c r="I33">
        <v>315</v>
      </c>
      <c r="J33">
        <v>295</v>
      </c>
      <c r="K33" s="5">
        <f t="shared" si="13"/>
        <v>13.651547933181499</v>
      </c>
      <c r="L33" s="5">
        <v>308.65167215452936</v>
      </c>
      <c r="M33" s="5">
        <f t="shared" si="10"/>
        <v>308.65154793318152</v>
      </c>
      <c r="N33" s="5">
        <v>313.2432470948732</v>
      </c>
      <c r="O33" s="5">
        <f t="shared" si="6"/>
        <v>313.24324709487365</v>
      </c>
      <c r="P33" s="5">
        <f t="shared" si="7"/>
        <v>1.7567529051268025</v>
      </c>
      <c r="Q33" s="1">
        <v>322.991377984</v>
      </c>
      <c r="R33" s="4">
        <f>Q33/(Abmessungen!B$17*S33)</f>
        <v>52.881262862760742</v>
      </c>
      <c r="S33" s="5">
        <f t="shared" si="1"/>
        <v>11.268358592914799</v>
      </c>
      <c r="T33" s="4">
        <f t="shared" si="2"/>
        <v>4178.5689464803363</v>
      </c>
      <c r="U33" s="4">
        <f t="shared" si="3"/>
        <v>991.84641853962989</v>
      </c>
      <c r="V33" s="4">
        <f t="shared" si="4"/>
        <v>1007.16924659653</v>
      </c>
      <c r="W33" s="2">
        <f t="shared" si="5"/>
        <v>1.1711509438242178</v>
      </c>
      <c r="AA33" s="6">
        <v>-144.24372570197801</v>
      </c>
      <c r="AB33" s="7">
        <v>10.528700058400901</v>
      </c>
      <c r="AC33" s="6">
        <v>-3.1256926142924198E-2</v>
      </c>
      <c r="AD33" s="6">
        <v>2.9456116190551199E-5</v>
      </c>
      <c r="AE33" s="8">
        <v>17554.453889016499</v>
      </c>
      <c r="AF33" s="8">
        <v>-125.692345063977</v>
      </c>
      <c r="AG33" s="8">
        <v>0.39362054142913999</v>
      </c>
      <c r="AH33" s="8">
        <v>-4.1079636190540202E-4</v>
      </c>
      <c r="AI33" s="8">
        <v>2.30640101199999</v>
      </c>
      <c r="AJ33" s="8">
        <v>-3.7612753199999698E-3</v>
      </c>
      <c r="AK33" s="8">
        <v>995.176197</v>
      </c>
      <c r="AL33" s="8">
        <v>3.9734999999999798E-2</v>
      </c>
      <c r="AN33" s="8">
        <v>-1.0408989683774701</v>
      </c>
      <c r="AO33" s="8">
        <v>4.3025437379100797</v>
      </c>
      <c r="AP33" s="8">
        <v>1.0234654120792801</v>
      </c>
    </row>
    <row r="34" spans="1:42" x14ac:dyDescent="0.45">
      <c r="A34">
        <v>0.05</v>
      </c>
      <c r="B34" s="4">
        <f t="shared" si="0"/>
        <v>181.4868433232771</v>
      </c>
      <c r="C34">
        <v>800</v>
      </c>
      <c r="D34" s="5">
        <f t="shared" si="8"/>
        <v>0.71407193217831577</v>
      </c>
      <c r="E34" s="4">
        <v>36.104905034799998</v>
      </c>
      <c r="F34" s="4">
        <f t="shared" si="11"/>
        <v>72.209810069599996</v>
      </c>
      <c r="G34" s="5">
        <f t="shared" si="9"/>
        <v>2.5532904598435495</v>
      </c>
      <c r="H34" s="1">
        <f t="shared" si="12"/>
        <v>2288.1199999999958</v>
      </c>
      <c r="I34">
        <v>315</v>
      </c>
      <c r="J34">
        <v>295</v>
      </c>
      <c r="K34" s="5">
        <f t="shared" si="13"/>
        <v>13.717952650256716</v>
      </c>
      <c r="L34" s="5">
        <v>308.71816117755719</v>
      </c>
      <c r="M34" s="5">
        <f t="shared" si="10"/>
        <v>308.71795265025673</v>
      </c>
      <c r="N34" s="5">
        <v>313.44670077094895</v>
      </c>
      <c r="O34" s="5">
        <f t="shared" si="6"/>
        <v>313.44670077094935</v>
      </c>
      <c r="P34" s="5">
        <f t="shared" si="7"/>
        <v>1.5532992290510492</v>
      </c>
      <c r="Q34" s="1">
        <v>324.5282656</v>
      </c>
      <c r="R34" s="4">
        <f>Q34/(Abmessungen!B$17*S34)</f>
        <v>53.017888197860415</v>
      </c>
      <c r="S34" s="5">
        <f t="shared" si="1"/>
        <v>11.29280038720813</v>
      </c>
      <c r="T34" s="4">
        <f t="shared" si="2"/>
        <v>4178.56726547586</v>
      </c>
      <c r="U34" s="4">
        <f t="shared" si="3"/>
        <v>991.80743189946497</v>
      </c>
      <c r="V34" s="4">
        <f t="shared" si="4"/>
        <v>1007.1705675671951</v>
      </c>
      <c r="W34" s="2">
        <f t="shared" si="5"/>
        <v>1.1710259020635352</v>
      </c>
      <c r="AA34" s="6">
        <v>-144.24372570197801</v>
      </c>
      <c r="AB34" s="7">
        <v>10.528700058400901</v>
      </c>
      <c r="AC34" s="6">
        <v>-3.1256926142924198E-2</v>
      </c>
      <c r="AD34" s="6">
        <v>2.9456116190551199E-5</v>
      </c>
      <c r="AE34" s="8">
        <v>17554.453889016499</v>
      </c>
      <c r="AF34" s="8">
        <v>-125.692345063977</v>
      </c>
      <c r="AG34" s="8">
        <v>0.39362054142913999</v>
      </c>
      <c r="AH34" s="8">
        <v>-4.1079636190540202E-4</v>
      </c>
      <c r="AI34" s="8">
        <v>2.30640101199999</v>
      </c>
      <c r="AJ34" s="8">
        <v>-3.7612753199999698E-3</v>
      </c>
      <c r="AK34" s="8">
        <v>995.176197</v>
      </c>
      <c r="AL34" s="8">
        <v>3.9734999999999798E-2</v>
      </c>
      <c r="AN34" s="8">
        <v>-1.0408989683774701</v>
      </c>
      <c r="AO34" s="8">
        <v>4.3025437379100797</v>
      </c>
      <c r="AP34" s="8">
        <v>1.0234654120792801</v>
      </c>
    </row>
    <row r="35" spans="1:42" x14ac:dyDescent="0.45">
      <c r="A35">
        <v>5.6000000000000001E-2</v>
      </c>
      <c r="B35" s="4">
        <f t="shared" si="0"/>
        <v>203.27164034634626</v>
      </c>
      <c r="C35">
        <v>800</v>
      </c>
      <c r="D35" s="5">
        <f t="shared" si="8"/>
        <v>0.71407193217831577</v>
      </c>
      <c r="E35" s="4">
        <v>36.104905034799998</v>
      </c>
      <c r="F35" s="4">
        <f>E35*2</f>
        <v>72.209810069599996</v>
      </c>
      <c r="G35" s="5">
        <f t="shared" si="9"/>
        <v>2.5532904598435495</v>
      </c>
      <c r="H35" s="1">
        <f t="shared" si="12"/>
        <v>2772.4533846153799</v>
      </c>
      <c r="I35">
        <v>315</v>
      </c>
      <c r="J35">
        <v>295</v>
      </c>
      <c r="K35" s="5">
        <f t="shared" si="13"/>
        <v>13.764765950255349</v>
      </c>
      <c r="L35" s="5">
        <v>308.76506900524134</v>
      </c>
      <c r="M35" s="5">
        <f t="shared" si="10"/>
        <v>308.76476595025537</v>
      </c>
      <c r="N35" s="5">
        <v>313.6084960734359</v>
      </c>
      <c r="O35" s="5">
        <f t="shared" si="6"/>
        <v>313.60849607343624</v>
      </c>
      <c r="P35" s="5">
        <f t="shared" si="7"/>
        <v>1.3915039265640985</v>
      </c>
      <c r="Q35" s="1">
        <v>325.61150716200001</v>
      </c>
      <c r="R35" s="4">
        <f>Q35/(Abmessungen!B$17*S35)</f>
        <v>53.085470326575475</v>
      </c>
      <c r="S35" s="5">
        <f t="shared" si="1"/>
        <v>11.316069936420435</v>
      </c>
      <c r="T35" s="4">
        <f t="shared" si="2"/>
        <v>4178.5661458245977</v>
      </c>
      <c r="U35" s="4">
        <f t="shared" si="3"/>
        <v>991.7763228382571</v>
      </c>
      <c r="V35" s="4">
        <f t="shared" si="4"/>
        <v>1007.1714995084616</v>
      </c>
      <c r="W35" s="2">
        <f t="shared" si="5"/>
        <v>1.1709376854362437</v>
      </c>
      <c r="AA35" s="6">
        <v>-144.24372570197801</v>
      </c>
      <c r="AB35" s="7">
        <v>10.528700058400901</v>
      </c>
      <c r="AC35" s="6">
        <v>-3.1256926142924198E-2</v>
      </c>
      <c r="AD35" s="6">
        <v>2.9456116190551199E-5</v>
      </c>
      <c r="AE35" s="8">
        <v>17554.453889016499</v>
      </c>
      <c r="AF35" s="8">
        <v>-125.692345063977</v>
      </c>
      <c r="AG35" s="8">
        <v>0.39362054142913999</v>
      </c>
      <c r="AH35" s="8">
        <v>-4.1079636190540202E-4</v>
      </c>
      <c r="AI35" s="8">
        <v>2.30640101199999</v>
      </c>
      <c r="AJ35" s="8">
        <v>-3.7612753199999698E-3</v>
      </c>
      <c r="AK35" s="8">
        <v>995.176197</v>
      </c>
      <c r="AL35" s="8">
        <v>3.9734999999999798E-2</v>
      </c>
      <c r="AN35" s="8">
        <v>-1.0408989683774701</v>
      </c>
      <c r="AO35" s="8">
        <v>4.3025437379100797</v>
      </c>
      <c r="AP35" s="8">
        <v>1.0234654120792801</v>
      </c>
    </row>
    <row r="36" spans="1:42" x14ac:dyDescent="0.45">
      <c r="A36">
        <v>6.2E-2</v>
      </c>
      <c r="B36" s="4">
        <f t="shared" si="0"/>
        <v>225.05650824265419</v>
      </c>
      <c r="C36">
        <v>800</v>
      </c>
      <c r="D36" s="5">
        <f t="shared" si="8"/>
        <v>0.71407193217831577</v>
      </c>
      <c r="E36" s="4">
        <v>36.104905034799998</v>
      </c>
      <c r="F36" s="4">
        <f t="shared" si="11"/>
        <v>72.209810069599996</v>
      </c>
      <c r="G36" s="5">
        <f t="shared" si="9"/>
        <v>2.5532904598435495</v>
      </c>
      <c r="H36" s="1">
        <f t="shared" si="12"/>
        <v>3301.7351230769173</v>
      </c>
      <c r="I36">
        <v>315</v>
      </c>
      <c r="J36">
        <v>295</v>
      </c>
      <c r="K36" s="5">
        <f t="shared" si="13"/>
        <v>13.79747326252771</v>
      </c>
      <c r="L36" s="5">
        <v>308.79787929689724</v>
      </c>
      <c r="M36" s="5">
        <f t="shared" si="10"/>
        <v>308.79747326252772</v>
      </c>
      <c r="N36" s="5">
        <v>313.74023662305075</v>
      </c>
      <c r="O36" s="5">
        <f t="shared" si="6"/>
        <v>313.74023662305098</v>
      </c>
      <c r="P36" s="5">
        <f t="shared" si="7"/>
        <v>1.2597633769492518</v>
      </c>
      <c r="Q36" s="1">
        <v>326.36822470200002</v>
      </c>
      <c r="R36" s="4">
        <f>Q36/(Abmessungen!B$17*S36)</f>
        <v>53.102687793227609</v>
      </c>
      <c r="S36" s="5">
        <f t="shared" si="1"/>
        <v>11.338690825460629</v>
      </c>
      <c r="T36" s="4">
        <f t="shared" si="2"/>
        <v>4178.5653723118776</v>
      </c>
      <c r="U36" s="4">
        <f t="shared" si="3"/>
        <v>991.7509239917091</v>
      </c>
      <c r="V36" s="4">
        <f t="shared" si="4"/>
        <v>1007.1721513669311</v>
      </c>
      <c r="W36" s="2">
        <f t="shared" si="5"/>
        <v>1.1708759811661198</v>
      </c>
      <c r="AA36" s="6">
        <v>-144.24372570197801</v>
      </c>
      <c r="AB36" s="7">
        <v>10.528700058400901</v>
      </c>
      <c r="AC36" s="6">
        <v>-3.1256926142924198E-2</v>
      </c>
      <c r="AD36" s="6">
        <v>2.9456116190551199E-5</v>
      </c>
      <c r="AE36" s="8">
        <v>17554.453889016499</v>
      </c>
      <c r="AF36" s="8">
        <v>-125.692345063977</v>
      </c>
      <c r="AG36" s="8">
        <v>0.39362054142913999</v>
      </c>
      <c r="AH36" s="8">
        <v>-4.1079636190540202E-4</v>
      </c>
      <c r="AI36" s="8">
        <v>2.30640101199999</v>
      </c>
      <c r="AJ36" s="8">
        <v>-3.7612753199999698E-3</v>
      </c>
      <c r="AK36" s="8">
        <v>995.176197</v>
      </c>
      <c r="AL36" s="8">
        <v>3.9734999999999798E-2</v>
      </c>
      <c r="AN36" s="8">
        <v>-1.0408989683774701</v>
      </c>
      <c r="AO36" s="8">
        <v>4.3025437379100797</v>
      </c>
      <c r="AP36" s="8">
        <v>1.0234654120792801</v>
      </c>
    </row>
    <row r="37" spans="1:42" x14ac:dyDescent="0.45">
      <c r="A37">
        <v>6.8000000000000005E-2</v>
      </c>
      <c r="B37" s="4">
        <f t="shared" si="0"/>
        <v>246.84142894758509</v>
      </c>
      <c r="C37">
        <v>800</v>
      </c>
      <c r="D37" s="5">
        <f t="shared" si="8"/>
        <v>0.71407193217831577</v>
      </c>
      <c r="E37" s="4">
        <v>36.104905034799998</v>
      </c>
      <c r="F37" s="4">
        <f t="shared" si="11"/>
        <v>72.209810069599996</v>
      </c>
      <c r="G37" s="5">
        <f t="shared" si="9"/>
        <v>2.5532904598435495</v>
      </c>
      <c r="H37" s="1">
        <f t="shared" si="12"/>
        <v>3875.9652153846091</v>
      </c>
      <c r="I37">
        <v>315</v>
      </c>
      <c r="J37">
        <v>295</v>
      </c>
      <c r="K37" s="5">
        <f t="shared" si="13"/>
        <v>13.819697296222188</v>
      </c>
      <c r="L37" s="5">
        <v>308.8202135692822</v>
      </c>
      <c r="M37" s="5">
        <f t="shared" si="10"/>
        <v>308.81969729622222</v>
      </c>
      <c r="N37" s="5">
        <v>313.84958272760804</v>
      </c>
      <c r="O37" s="5">
        <f t="shared" si="6"/>
        <v>313.84958272760815</v>
      </c>
      <c r="P37" s="5">
        <f t="shared" si="7"/>
        <v>1.1504172723919623</v>
      </c>
      <c r="Q37" s="1">
        <v>326.88233388499998</v>
      </c>
      <c r="R37" s="4">
        <f>Q37/(Abmessungen!B$17*S37)</f>
        <v>53.082195522996017</v>
      </c>
      <c r="S37" s="5">
        <f t="shared" si="1"/>
        <v>11.360936189172643</v>
      </c>
      <c r="T37" s="4">
        <f t="shared" si="2"/>
        <v>4178.5648222868122</v>
      </c>
      <c r="U37" s="4">
        <f t="shared" si="3"/>
        <v>991.72979610315519</v>
      </c>
      <c r="V37" s="4">
        <f t="shared" si="4"/>
        <v>1007.1725950930877</v>
      </c>
      <c r="W37" s="2">
        <f t="shared" si="5"/>
        <v>1.170833978492364</v>
      </c>
      <c r="AA37" s="6">
        <v>-144.24372570197801</v>
      </c>
      <c r="AB37" s="7">
        <v>10.528700058400901</v>
      </c>
      <c r="AC37" s="6">
        <v>-3.1256926142924198E-2</v>
      </c>
      <c r="AD37" s="6">
        <v>2.9456116190551199E-5</v>
      </c>
      <c r="AE37" s="8">
        <v>17554.453889016499</v>
      </c>
      <c r="AF37" s="8">
        <v>-125.692345063977</v>
      </c>
      <c r="AG37" s="8">
        <v>0.39362054142913999</v>
      </c>
      <c r="AH37" s="8">
        <v>-4.1079636190540202E-4</v>
      </c>
      <c r="AI37" s="8">
        <v>2.30640101199999</v>
      </c>
      <c r="AJ37" s="8">
        <v>-3.7612753199999698E-3</v>
      </c>
      <c r="AK37" s="8">
        <v>995.176197</v>
      </c>
      <c r="AL37" s="8">
        <v>3.9734999999999798E-2</v>
      </c>
      <c r="AN37" s="8">
        <v>-1.0408989683774701</v>
      </c>
      <c r="AO37" s="8">
        <v>4.3025437379100797</v>
      </c>
      <c r="AP37" s="8">
        <v>1.0234654120792801</v>
      </c>
    </row>
    <row r="38" spans="1:42" x14ac:dyDescent="0.45">
      <c r="A38">
        <v>7.3999999999999996E-2</v>
      </c>
      <c r="B38" s="4">
        <f t="shared" si="0"/>
        <v>268.62639002090657</v>
      </c>
      <c r="C38">
        <v>800</v>
      </c>
      <c r="D38" s="5">
        <f t="shared" si="8"/>
        <v>0.71407193217831577</v>
      </c>
      <c r="E38" s="4">
        <v>36.104905034799998</v>
      </c>
      <c r="F38" s="4">
        <f t="shared" si="11"/>
        <v>72.209810069599996</v>
      </c>
      <c r="G38" s="5">
        <f t="shared" si="9"/>
        <v>2.5532904598435495</v>
      </c>
      <c r="H38" s="1">
        <f t="shared" si="12"/>
        <v>4495.1436615384537</v>
      </c>
      <c r="I38">
        <v>315</v>
      </c>
      <c r="J38">
        <v>295</v>
      </c>
      <c r="K38" s="5">
        <f t="shared" si="13"/>
        <v>13.833926750021053</v>
      </c>
      <c r="L38" s="5">
        <v>308.83455970921528</v>
      </c>
      <c r="M38" s="5">
        <f t="shared" si="10"/>
        <v>308.83392675002108</v>
      </c>
      <c r="N38" s="5">
        <v>313.94179530342223</v>
      </c>
      <c r="O38" s="5">
        <f t="shared" si="6"/>
        <v>313.94179530342234</v>
      </c>
      <c r="P38" s="5">
        <f t="shared" si="7"/>
        <v>1.0582046965777749</v>
      </c>
      <c r="Q38" s="1">
        <v>327.21146073</v>
      </c>
      <c r="R38" s="4">
        <f>Q38/(Abmessungen!B$17*S38)</f>
        <v>53.032868916109997</v>
      </c>
      <c r="S38" s="5">
        <f t="shared" si="1"/>
        <v>11.382952738146219</v>
      </c>
      <c r="T38" s="4">
        <f t="shared" si="2"/>
        <v>4178.5644220364029</v>
      </c>
      <c r="U38" s="4">
        <f t="shared" si="3"/>
        <v>991.71194602014623</v>
      </c>
      <c r="V38" s="4">
        <f t="shared" si="4"/>
        <v>1007.1728801150227</v>
      </c>
      <c r="W38" s="2">
        <f t="shared" si="5"/>
        <v>1.1708069986013303</v>
      </c>
      <c r="AA38" s="6">
        <v>-144.24372570197801</v>
      </c>
      <c r="AB38" s="7">
        <v>10.528700058400901</v>
      </c>
      <c r="AC38" s="6">
        <v>-3.1256926142924198E-2</v>
      </c>
      <c r="AD38" s="6">
        <v>2.9456116190551199E-5</v>
      </c>
      <c r="AE38" s="8">
        <v>17554.453889016499</v>
      </c>
      <c r="AF38" s="8">
        <v>-125.692345063977</v>
      </c>
      <c r="AG38" s="8">
        <v>0.39362054142913999</v>
      </c>
      <c r="AH38" s="8">
        <v>-4.1079636190540202E-4</v>
      </c>
      <c r="AI38" s="8">
        <v>2.30640101199999</v>
      </c>
      <c r="AJ38" s="8">
        <v>-3.7612753199999698E-3</v>
      </c>
      <c r="AK38" s="8">
        <v>995.176197</v>
      </c>
      <c r="AL38" s="8">
        <v>3.9734999999999798E-2</v>
      </c>
      <c r="AN38" s="8">
        <v>-1.0408989683774701</v>
      </c>
      <c r="AO38" s="8">
        <v>4.3025437379100797</v>
      </c>
      <c r="AP38" s="8">
        <v>1.0234654120792801</v>
      </c>
    </row>
    <row r="39" spans="1:42" x14ac:dyDescent="0.45">
      <c r="A39">
        <v>8.0000000000000002E-3</v>
      </c>
      <c r="B39" s="4">
        <f t="shared" si="0"/>
        <v>28.997269339869884</v>
      </c>
      <c r="C39">
        <v>1000</v>
      </c>
      <c r="D39" s="5">
        <f t="shared" si="8"/>
        <v>0.92087565734939292</v>
      </c>
      <c r="E39" s="4">
        <v>46.561314986900001</v>
      </c>
      <c r="F39" s="4">
        <f t="shared" si="11"/>
        <v>93.122629973800002</v>
      </c>
      <c r="G39" s="5">
        <f t="shared" si="9"/>
        <v>3.7891197513156785</v>
      </c>
      <c r="H39" s="1">
        <f t="shared" si="12"/>
        <v>156.34021538461522</v>
      </c>
      <c r="I39">
        <v>315</v>
      </c>
      <c r="J39">
        <v>295</v>
      </c>
      <c r="K39" s="5">
        <f t="shared" si="13"/>
        <v>10.242297927771254</v>
      </c>
      <c r="L39" s="5">
        <v>305.24229383893146</v>
      </c>
      <c r="M39" s="5">
        <f t="shared" si="10"/>
        <v>305.24229792777123</v>
      </c>
      <c r="N39" s="5">
        <v>305.60168102863429</v>
      </c>
      <c r="O39" s="5">
        <f t="shared" si="6"/>
        <v>305.60168102787378</v>
      </c>
      <c r="P39" s="5">
        <f t="shared" si="7"/>
        <v>9.3983189713657111</v>
      </c>
      <c r="Q39" s="1">
        <v>314.200913055</v>
      </c>
      <c r="R39" s="4">
        <f>Q39/(Abmessungen!B$17*S39)</f>
        <v>56.976167994215473</v>
      </c>
      <c r="S39" s="5">
        <f t="shared" si="1"/>
        <v>10.173859919947439</v>
      </c>
      <c r="T39" s="4">
        <f t="shared" si="2"/>
        <v>4178.9509643541851</v>
      </c>
      <c r="U39" s="4">
        <f t="shared" si="3"/>
        <v>993.19696839182564</v>
      </c>
      <c r="V39" s="4">
        <f t="shared" si="4"/>
        <v>1007.1015107728449</v>
      </c>
      <c r="W39" s="2">
        <f t="shared" si="5"/>
        <v>1.1775627490817184</v>
      </c>
      <c r="AA39" s="6">
        <v>-144.24372570197801</v>
      </c>
      <c r="AB39" s="7">
        <v>10.528700058400901</v>
      </c>
      <c r="AC39" s="6">
        <v>-3.1256926142924198E-2</v>
      </c>
      <c r="AD39" s="6">
        <v>2.9456116190551199E-5</v>
      </c>
      <c r="AE39" s="8">
        <v>17554.453889016499</v>
      </c>
      <c r="AF39" s="8">
        <v>-125.692345063977</v>
      </c>
      <c r="AG39" s="8">
        <v>0.39362054142913999</v>
      </c>
      <c r="AH39" s="8">
        <v>-4.1079636190540202E-4</v>
      </c>
      <c r="AI39" s="8">
        <v>2.30640101199999</v>
      </c>
      <c r="AJ39" s="8">
        <v>-3.7612753199999698E-3</v>
      </c>
      <c r="AK39" s="8">
        <v>995.176197</v>
      </c>
      <c r="AL39" s="8">
        <v>3.9734999999999798E-2</v>
      </c>
      <c r="AN39" s="8">
        <v>-1.0408989683774701</v>
      </c>
      <c r="AO39" s="8">
        <v>4.3025437379100797</v>
      </c>
      <c r="AP39" s="8">
        <v>1.0234654120792801</v>
      </c>
    </row>
    <row r="40" spans="1:42" x14ac:dyDescent="0.45">
      <c r="A40">
        <v>1.4E-2</v>
      </c>
      <c r="B40" s="4">
        <f t="shared" si="0"/>
        <v>50.773140873441697</v>
      </c>
      <c r="C40">
        <v>1000</v>
      </c>
      <c r="D40" s="5">
        <f t="shared" si="8"/>
        <v>0.92087565734939292</v>
      </c>
      <c r="E40" s="4">
        <v>46.561314986900001</v>
      </c>
      <c r="F40" s="4">
        <f t="shared" si="11"/>
        <v>93.122629973800002</v>
      </c>
      <c r="G40" s="5">
        <f t="shared" si="9"/>
        <v>3.7891197513156785</v>
      </c>
      <c r="H40" s="1">
        <f t="shared" si="12"/>
        <v>326.03512307692239</v>
      </c>
      <c r="I40">
        <v>315</v>
      </c>
      <c r="J40">
        <v>295</v>
      </c>
      <c r="K40" s="5">
        <f t="shared" si="13"/>
        <v>11.755305447584705</v>
      </c>
      <c r="L40" s="5">
        <v>306.75532334986508</v>
      </c>
      <c r="M40" s="5">
        <f t="shared" si="10"/>
        <v>306.7553054475847</v>
      </c>
      <c r="N40" s="5">
        <v>308.85053860695564</v>
      </c>
      <c r="O40" s="5">
        <f t="shared" si="6"/>
        <v>308.85053860712981</v>
      </c>
      <c r="P40" s="5">
        <f t="shared" si="7"/>
        <v>6.149461393044362</v>
      </c>
      <c r="Q40" s="1">
        <v>359.754488342</v>
      </c>
      <c r="R40" s="4">
        <f>Q40/(Abmessungen!B$17*S40)</f>
        <v>61.418445892831414</v>
      </c>
      <c r="S40" s="5">
        <f t="shared" si="1"/>
        <v>10.806347914837442</v>
      </c>
      <c r="T40" s="4">
        <f t="shared" si="2"/>
        <v>4178.6991616987871</v>
      </c>
      <c r="U40" s="4">
        <f t="shared" si="3"/>
        <v>992.65082153629623</v>
      </c>
      <c r="V40" s="4">
        <f t="shared" si="4"/>
        <v>1007.1315708866534</v>
      </c>
      <c r="W40" s="2">
        <f t="shared" si="5"/>
        <v>1.1747172888027655</v>
      </c>
      <c r="AA40" s="6">
        <v>-144.24372570197801</v>
      </c>
      <c r="AB40" s="7">
        <v>10.528700058400901</v>
      </c>
      <c r="AC40" s="6">
        <v>-3.1256926142924198E-2</v>
      </c>
      <c r="AD40" s="6">
        <v>2.9456116190551199E-5</v>
      </c>
      <c r="AE40" s="8">
        <v>17554.453889016499</v>
      </c>
      <c r="AF40" s="8">
        <v>-125.692345063977</v>
      </c>
      <c r="AG40" s="8">
        <v>0.39362054142913999</v>
      </c>
      <c r="AH40" s="8">
        <v>-4.1079636190540202E-4</v>
      </c>
      <c r="AI40" s="8">
        <v>2.30640101199999</v>
      </c>
      <c r="AJ40" s="8">
        <v>-3.7612753199999698E-3</v>
      </c>
      <c r="AK40" s="8">
        <v>995.176197</v>
      </c>
      <c r="AL40" s="8">
        <v>3.9734999999999798E-2</v>
      </c>
      <c r="AN40" s="8">
        <v>-1.0408989683774701</v>
      </c>
      <c r="AO40" s="8">
        <v>4.3025437379100797</v>
      </c>
      <c r="AP40" s="8">
        <v>1.0234654120792801</v>
      </c>
    </row>
    <row r="41" spans="1:42" x14ac:dyDescent="0.45">
      <c r="A41">
        <v>0.02</v>
      </c>
      <c r="B41" s="4">
        <f t="shared" si="0"/>
        <v>72.553422315278198</v>
      </c>
      <c r="C41">
        <v>1000</v>
      </c>
      <c r="D41" s="5">
        <f t="shared" si="8"/>
        <v>0.92087565734939292</v>
      </c>
      <c r="E41" s="4">
        <v>46.561314986900001</v>
      </c>
      <c r="F41" s="4">
        <f t="shared" si="11"/>
        <v>93.122629973800002</v>
      </c>
      <c r="G41" s="5">
        <f t="shared" si="9"/>
        <v>3.7891197513156785</v>
      </c>
      <c r="H41" s="1">
        <f t="shared" si="12"/>
        <v>540.67838461538327</v>
      </c>
      <c r="I41">
        <v>315</v>
      </c>
      <c r="J41">
        <v>295</v>
      </c>
      <c r="K41" s="5">
        <f t="shared" si="13"/>
        <v>12.52842913264959</v>
      </c>
      <c r="L41" s="5">
        <v>307.52840096935398</v>
      </c>
      <c r="M41" s="5">
        <f t="shared" si="10"/>
        <v>307.52842913264959</v>
      </c>
      <c r="N41" s="5">
        <v>310.41780183577004</v>
      </c>
      <c r="O41" s="5">
        <f t="shared" si="6"/>
        <v>310.41780183573098</v>
      </c>
      <c r="P41" s="5">
        <f t="shared" si="7"/>
        <v>4.5821981642299647</v>
      </c>
      <c r="Q41" s="1">
        <v>382.94615452800002</v>
      </c>
      <c r="R41" s="4">
        <f>Q41/(Abmessungen!B$17*S41)</f>
        <v>64.40748064787303</v>
      </c>
      <c r="S41" s="5">
        <f t="shared" si="1"/>
        <v>10.96914933080313</v>
      </c>
      <c r="T41" s="4">
        <f t="shared" si="2"/>
        <v>4178.629347745471</v>
      </c>
      <c r="U41" s="4">
        <f t="shared" si="3"/>
        <v>992.37220936493782</v>
      </c>
      <c r="V41" s="4">
        <f t="shared" si="4"/>
        <v>1007.1469300062586</v>
      </c>
      <c r="W41" s="2">
        <f t="shared" si="5"/>
        <v>1.1732634099174515</v>
      </c>
      <c r="AA41" s="6">
        <v>-144.24372570197801</v>
      </c>
      <c r="AB41" s="7">
        <v>10.528700058400901</v>
      </c>
      <c r="AC41" s="6">
        <v>-3.1256926142924198E-2</v>
      </c>
      <c r="AD41" s="6">
        <v>2.9456116190551199E-5</v>
      </c>
      <c r="AE41" s="8">
        <v>17554.453889016499</v>
      </c>
      <c r="AF41" s="8">
        <v>-125.692345063977</v>
      </c>
      <c r="AG41" s="8">
        <v>0.39362054142913999</v>
      </c>
      <c r="AH41" s="8">
        <v>-4.1079636190540202E-4</v>
      </c>
      <c r="AI41" s="8">
        <v>2.30640101199999</v>
      </c>
      <c r="AJ41" s="8">
        <v>-3.7612753199999698E-3</v>
      </c>
      <c r="AK41" s="8">
        <v>995.176197</v>
      </c>
      <c r="AL41" s="8">
        <v>3.9734999999999798E-2</v>
      </c>
      <c r="AN41" s="8">
        <v>-1.0408989683774701</v>
      </c>
      <c r="AO41" s="8">
        <v>4.3025437379100797</v>
      </c>
      <c r="AP41" s="8">
        <v>1.0234654120792801</v>
      </c>
    </row>
    <row r="42" spans="1:42" x14ac:dyDescent="0.45">
      <c r="A42">
        <v>2.5999999999999999E-2</v>
      </c>
      <c r="B42" s="4">
        <f t="shared" si="0"/>
        <v>94.335715018872023</v>
      </c>
      <c r="C42">
        <v>1000</v>
      </c>
      <c r="D42" s="5">
        <f t="shared" si="8"/>
        <v>0.92087565734939292</v>
      </c>
      <c r="E42" s="4">
        <v>46.561314986900001</v>
      </c>
      <c r="F42" s="4">
        <f t="shared" si="11"/>
        <v>93.122629973800002</v>
      </c>
      <c r="G42" s="5">
        <f t="shared" si="9"/>
        <v>3.7891197513156785</v>
      </c>
      <c r="H42" s="1">
        <f t="shared" si="12"/>
        <v>800.26999999999816</v>
      </c>
      <c r="I42">
        <v>315</v>
      </c>
      <c r="J42">
        <v>295</v>
      </c>
      <c r="K42" s="5">
        <f t="shared" si="13"/>
        <v>12.964759850694399</v>
      </c>
      <c r="L42" s="5">
        <v>307.96472468720935</v>
      </c>
      <c r="M42" s="5">
        <f t="shared" si="10"/>
        <v>307.96475985069441</v>
      </c>
      <c r="N42" s="5">
        <v>311.35496905668913</v>
      </c>
      <c r="O42" s="5">
        <f t="shared" si="6"/>
        <v>311.35496905667759</v>
      </c>
      <c r="P42" s="5">
        <f t="shared" si="7"/>
        <v>3.6450309433108714</v>
      </c>
      <c r="Q42" s="1">
        <v>396.00936818399998</v>
      </c>
      <c r="R42" s="4">
        <f>Q42/(Abmessungen!B$17*S42)</f>
        <v>66.131646406217044</v>
      </c>
      <c r="S42" s="5">
        <f t="shared" si="1"/>
        <v>11.047593166405477</v>
      </c>
      <c r="T42" s="4">
        <f t="shared" si="2"/>
        <v>4178.6008904647197</v>
      </c>
      <c r="U42" s="4">
        <f t="shared" si="3"/>
        <v>992.20109776318714</v>
      </c>
      <c r="V42" s="4">
        <f t="shared" si="4"/>
        <v>1007.1555986677231</v>
      </c>
      <c r="W42" s="2">
        <f t="shared" si="5"/>
        <v>1.1724428431017015</v>
      </c>
      <c r="AA42" s="6">
        <v>-144.24372570197801</v>
      </c>
      <c r="AB42" s="7">
        <v>10.528700058400901</v>
      </c>
      <c r="AC42" s="6">
        <v>-3.1256926142924198E-2</v>
      </c>
      <c r="AD42" s="6">
        <v>2.9456116190551199E-5</v>
      </c>
      <c r="AE42" s="8">
        <v>17554.453889016499</v>
      </c>
      <c r="AF42" s="8">
        <v>-125.692345063977</v>
      </c>
      <c r="AG42" s="8">
        <v>0.39362054142913999</v>
      </c>
      <c r="AH42" s="8">
        <v>-4.1079636190540202E-4</v>
      </c>
      <c r="AI42" s="8">
        <v>2.30640101199999</v>
      </c>
      <c r="AJ42" s="8">
        <v>-3.7612753199999698E-3</v>
      </c>
      <c r="AK42" s="8">
        <v>995.176197</v>
      </c>
      <c r="AL42" s="8">
        <v>3.9734999999999798E-2</v>
      </c>
      <c r="AN42" s="8">
        <v>-1.0408989683774701</v>
      </c>
      <c r="AO42" s="8">
        <v>4.3025437379100797</v>
      </c>
      <c r="AP42" s="8">
        <v>1.0234654120792801</v>
      </c>
    </row>
    <row r="43" spans="1:42" x14ac:dyDescent="0.45">
      <c r="A43">
        <v>3.2000000000000001E-2</v>
      </c>
      <c r="B43" s="4">
        <f t="shared" si="0"/>
        <v>116.11906527905938</v>
      </c>
      <c r="C43">
        <v>1000</v>
      </c>
      <c r="D43" s="5">
        <f t="shared" si="8"/>
        <v>0.92087565734939292</v>
      </c>
      <c r="E43" s="4">
        <v>46.561314986900001</v>
      </c>
      <c r="F43" s="4">
        <f t="shared" si="11"/>
        <v>93.122629973800002</v>
      </c>
      <c r="G43" s="5">
        <f t="shared" si="9"/>
        <v>3.7891197513156785</v>
      </c>
      <c r="H43" s="1">
        <f t="shared" si="12"/>
        <v>1104.8099692307667</v>
      </c>
      <c r="I43">
        <v>315</v>
      </c>
      <c r="J43">
        <v>295</v>
      </c>
      <c r="K43" s="5">
        <f t="shared" si="13"/>
        <v>13.225946524864533</v>
      </c>
      <c r="L43" s="5">
        <v>308.22593483717947</v>
      </c>
      <c r="M43" s="5">
        <f t="shared" si="10"/>
        <v>308.22594652486453</v>
      </c>
      <c r="N43" s="5">
        <v>311.97998866644934</v>
      </c>
      <c r="O43" s="5">
        <f t="shared" si="6"/>
        <v>311.97998866644815</v>
      </c>
      <c r="P43" s="5">
        <f t="shared" si="7"/>
        <v>3.0200113335506558</v>
      </c>
      <c r="Q43" s="1">
        <v>403.82014500399998</v>
      </c>
      <c r="R43" s="4">
        <f>Q43/(Abmessungen!B$17*S43)</f>
        <v>67.079776317161404</v>
      </c>
      <c r="S43" s="5">
        <f t="shared" si="1"/>
        <v>11.106262206073904</v>
      </c>
      <c r="T43" s="4">
        <f t="shared" si="2"/>
        <v>4178.5868122995707</v>
      </c>
      <c r="U43" s="4">
        <f t="shared" si="3"/>
        <v>992.08514745747675</v>
      </c>
      <c r="V43" s="4">
        <f t="shared" si="4"/>
        <v>1007.1607882603776</v>
      </c>
      <c r="W43" s="2">
        <f t="shared" si="5"/>
        <v>1.1719516014564935</v>
      </c>
      <c r="AA43" s="6">
        <v>-144.24372570197801</v>
      </c>
      <c r="AB43" s="7">
        <v>10.528700058400901</v>
      </c>
      <c r="AC43" s="6">
        <v>-3.1256926142924198E-2</v>
      </c>
      <c r="AD43" s="6">
        <v>2.9456116190551199E-5</v>
      </c>
      <c r="AE43" s="8">
        <v>17554.453889016499</v>
      </c>
      <c r="AF43" s="8">
        <v>-125.692345063977</v>
      </c>
      <c r="AG43" s="8">
        <v>0.39362054142913999</v>
      </c>
      <c r="AH43" s="8">
        <v>-4.1079636190540202E-4</v>
      </c>
      <c r="AI43" s="8">
        <v>2.30640101199999</v>
      </c>
      <c r="AJ43" s="8">
        <v>-3.7612753199999698E-3</v>
      </c>
      <c r="AK43" s="8">
        <v>995.176197</v>
      </c>
      <c r="AL43" s="8">
        <v>3.9734999999999798E-2</v>
      </c>
      <c r="AN43" s="8">
        <v>-1.0408989683774701</v>
      </c>
      <c r="AO43" s="8">
        <v>4.3025437379100797</v>
      </c>
      <c r="AP43" s="8">
        <v>1.0234654120792801</v>
      </c>
    </row>
    <row r="44" spans="1:42" x14ac:dyDescent="0.45">
      <c r="A44">
        <v>3.7999999999999999E-2</v>
      </c>
      <c r="B44" s="4">
        <f t="shared" si="0"/>
        <v>137.90301892723281</v>
      </c>
      <c r="C44">
        <v>1000</v>
      </c>
      <c r="D44" s="5">
        <f t="shared" si="8"/>
        <v>0.92087565734939292</v>
      </c>
      <c r="E44" s="4">
        <v>46.561314986900001</v>
      </c>
      <c r="F44" s="4">
        <f t="shared" si="11"/>
        <v>93.122629973800002</v>
      </c>
      <c r="G44" s="5">
        <f t="shared" si="9"/>
        <v>3.7891197513156785</v>
      </c>
      <c r="H44" s="1">
        <f t="shared" si="12"/>
        <v>1454.2982923076893</v>
      </c>
      <c r="I44">
        <v>315</v>
      </c>
      <c r="J44">
        <v>295</v>
      </c>
      <c r="K44" s="5">
        <f t="shared" si="13"/>
        <v>13.388741887249902</v>
      </c>
      <c r="L44" s="5">
        <v>308.38877154003001</v>
      </c>
      <c r="M44" s="5">
        <f t="shared" si="10"/>
        <v>308.38874188724992</v>
      </c>
      <c r="N44" s="5">
        <v>312.42618887457166</v>
      </c>
      <c r="O44" s="5">
        <f t="shared" si="6"/>
        <v>312.42618887457286</v>
      </c>
      <c r="P44" s="5">
        <f t="shared" si="7"/>
        <v>2.5738111254283353</v>
      </c>
      <c r="Q44" s="1">
        <v>408.685174969</v>
      </c>
      <c r="R44" s="4">
        <f>Q44/(Abmessungen!B$17*S44)</f>
        <v>67.569547080306492</v>
      </c>
      <c r="S44" s="5">
        <f t="shared" si="1"/>
        <v>11.158592655249572</v>
      </c>
      <c r="T44" s="4">
        <f t="shared" si="2"/>
        <v>4178.5789637983062</v>
      </c>
      <c r="U44" s="4">
        <f t="shared" si="3"/>
        <v>992.00148817760964</v>
      </c>
      <c r="V44" s="4">
        <f t="shared" si="4"/>
        <v>1007.1640234185716</v>
      </c>
      <c r="W44" s="2">
        <f t="shared" si="5"/>
        <v>1.1716453646206824</v>
      </c>
      <c r="AA44" s="6">
        <v>-144.24372570197801</v>
      </c>
      <c r="AB44" s="7">
        <v>10.528700058400901</v>
      </c>
      <c r="AC44" s="6">
        <v>-3.1256926142924198E-2</v>
      </c>
      <c r="AD44" s="6">
        <v>2.9456116190551199E-5</v>
      </c>
      <c r="AE44" s="8">
        <v>17554.453889016499</v>
      </c>
      <c r="AF44" s="8">
        <v>-125.692345063977</v>
      </c>
      <c r="AG44" s="8">
        <v>0.39362054142913999</v>
      </c>
      <c r="AH44" s="8">
        <v>-4.1079636190540202E-4</v>
      </c>
      <c r="AI44" s="8">
        <v>2.30640101199999</v>
      </c>
      <c r="AJ44" s="8">
        <v>-3.7612753199999698E-3</v>
      </c>
      <c r="AK44" s="8">
        <v>995.176197</v>
      </c>
      <c r="AL44" s="8">
        <v>3.9734999999999798E-2</v>
      </c>
      <c r="AN44" s="8">
        <v>-1.0408989683774701</v>
      </c>
      <c r="AO44" s="8">
        <v>4.3025437379100797</v>
      </c>
      <c r="AP44" s="8">
        <v>1.0234654120792801</v>
      </c>
    </row>
    <row r="45" spans="1:42" x14ac:dyDescent="0.45">
      <c r="A45">
        <v>4.3999999999999997E-2</v>
      </c>
      <c r="B45" s="4">
        <f t="shared" si="0"/>
        <v>159.68733651378253</v>
      </c>
      <c r="C45">
        <v>1000</v>
      </c>
      <c r="D45" s="5">
        <f t="shared" si="8"/>
        <v>0.92087565734939292</v>
      </c>
      <c r="E45" s="4">
        <v>46.561314986900001</v>
      </c>
      <c r="F45" s="4">
        <f t="shared" si="11"/>
        <v>93.122629973800002</v>
      </c>
      <c r="G45" s="5">
        <f t="shared" si="9"/>
        <v>3.7891197513156785</v>
      </c>
      <c r="H45" s="1">
        <f t="shared" si="12"/>
        <v>1848.7349692307653</v>
      </c>
      <c r="I45">
        <v>315</v>
      </c>
      <c r="J45">
        <v>295</v>
      </c>
      <c r="K45" s="5">
        <f t="shared" si="13"/>
        <v>13.493312935995972</v>
      </c>
      <c r="L45" s="5">
        <v>308.49339306239989</v>
      </c>
      <c r="M45" s="5">
        <f t="shared" si="10"/>
        <v>308.49331293599596</v>
      </c>
      <c r="N45" s="5">
        <v>312.76017096657779</v>
      </c>
      <c r="O45" s="5">
        <f t="shared" si="6"/>
        <v>312.76017096657921</v>
      </c>
      <c r="P45" s="5">
        <f t="shared" si="7"/>
        <v>2.2398290334222111</v>
      </c>
      <c r="Q45" s="1">
        <v>411.80884111400002</v>
      </c>
      <c r="R45" s="4">
        <f>Q45/(Abmessungen!B$17*S45)</f>
        <v>67.790916295320002</v>
      </c>
      <c r="S45" s="5">
        <f t="shared" si="1"/>
        <v>11.20716355425218</v>
      </c>
      <c r="T45" s="4">
        <f t="shared" si="2"/>
        <v>4178.5742143032585</v>
      </c>
      <c r="U45" s="4">
        <f t="shared" si="3"/>
        <v>991.93839322586837</v>
      </c>
      <c r="V45" s="4">
        <f t="shared" si="4"/>
        <v>1007.1661019866672</v>
      </c>
      <c r="W45" s="2">
        <f t="shared" si="5"/>
        <v>1.1714486094456671</v>
      </c>
      <c r="AA45" s="6">
        <v>-144.24372570197801</v>
      </c>
      <c r="AB45" s="7">
        <v>10.528700058400901</v>
      </c>
      <c r="AC45" s="6">
        <v>-3.1256926142924198E-2</v>
      </c>
      <c r="AD45" s="6">
        <v>2.9456116190551199E-5</v>
      </c>
      <c r="AE45" s="8">
        <v>17554.453889016499</v>
      </c>
      <c r="AF45" s="8">
        <v>-125.692345063977</v>
      </c>
      <c r="AG45" s="8">
        <v>0.39362054142913999</v>
      </c>
      <c r="AH45" s="8">
        <v>-4.1079636190540202E-4</v>
      </c>
      <c r="AI45" s="8">
        <v>2.30640101199999</v>
      </c>
      <c r="AJ45" s="8">
        <v>-3.7612753199999698E-3</v>
      </c>
      <c r="AK45" s="8">
        <v>995.176197</v>
      </c>
      <c r="AL45" s="8">
        <v>3.9734999999999798E-2</v>
      </c>
      <c r="AN45" s="8">
        <v>-1.0408989683774701</v>
      </c>
      <c r="AO45" s="8">
        <v>4.3025437379100797</v>
      </c>
      <c r="AP45" s="8">
        <v>1.0234654120792801</v>
      </c>
    </row>
    <row r="46" spans="1:42" x14ac:dyDescent="0.45">
      <c r="A46">
        <v>0.05</v>
      </c>
      <c r="B46" s="4">
        <f t="shared" si="0"/>
        <v>181.4718829449603</v>
      </c>
      <c r="C46">
        <v>1000</v>
      </c>
      <c r="D46" s="5">
        <f t="shared" si="8"/>
        <v>0.92087565734939292</v>
      </c>
      <c r="E46" s="4">
        <v>46.561314986900001</v>
      </c>
      <c r="F46" s="4">
        <f t="shared" si="11"/>
        <v>93.122629973800002</v>
      </c>
      <c r="G46" s="5">
        <f t="shared" si="9"/>
        <v>3.7891197513156785</v>
      </c>
      <c r="H46" s="1">
        <f t="shared" si="12"/>
        <v>2288.1199999999958</v>
      </c>
      <c r="I46">
        <v>315</v>
      </c>
      <c r="J46">
        <v>295</v>
      </c>
      <c r="K46" s="5">
        <f t="shared" si="13"/>
        <v>13.56209039209827</v>
      </c>
      <c r="L46" s="5">
        <v>308.56222482256857</v>
      </c>
      <c r="M46" s="5">
        <f t="shared" si="10"/>
        <v>308.5620903920983</v>
      </c>
      <c r="N46" s="5">
        <v>313.01911849190793</v>
      </c>
      <c r="O46" s="5">
        <f t="shared" si="6"/>
        <v>313.01911849190907</v>
      </c>
      <c r="P46" s="5">
        <f t="shared" si="7"/>
        <v>1.9808815080920681</v>
      </c>
      <c r="Q46" s="1">
        <v>413.86271725900002</v>
      </c>
      <c r="R46" s="4">
        <f>Q46/(Abmessungen!B$17*S46)</f>
        <v>67.856261389877261</v>
      </c>
      <c r="S46" s="5">
        <f t="shared" si="1"/>
        <v>11.252212480917317</v>
      </c>
      <c r="T46" s="4">
        <f t="shared" si="2"/>
        <v>4178.5711620667225</v>
      </c>
      <c r="U46" s="4">
        <f t="shared" si="3"/>
        <v>991.88919560940076</v>
      </c>
      <c r="V46" s="4">
        <f t="shared" si="4"/>
        <v>1007.1674695016623</v>
      </c>
      <c r="W46" s="2">
        <f t="shared" si="5"/>
        <v>1.1713191618452898</v>
      </c>
      <c r="AA46" s="6">
        <v>-144.24372570197801</v>
      </c>
      <c r="AB46" s="7">
        <v>10.528700058400901</v>
      </c>
      <c r="AC46" s="6">
        <v>-3.1256926142924198E-2</v>
      </c>
      <c r="AD46" s="6">
        <v>2.9456116190551199E-5</v>
      </c>
      <c r="AE46" s="8">
        <v>17554.453889016499</v>
      </c>
      <c r="AF46" s="8">
        <v>-125.692345063977</v>
      </c>
      <c r="AG46" s="8">
        <v>0.39362054142913999</v>
      </c>
      <c r="AH46" s="8">
        <v>-4.1079636190540202E-4</v>
      </c>
      <c r="AI46" s="8">
        <v>2.30640101199999</v>
      </c>
      <c r="AJ46" s="8">
        <v>-3.7612753199999698E-3</v>
      </c>
      <c r="AK46" s="8">
        <v>995.176197</v>
      </c>
      <c r="AL46" s="8">
        <v>3.9734999999999798E-2</v>
      </c>
      <c r="AN46" s="8">
        <v>-1.0408989683774701</v>
      </c>
      <c r="AO46" s="8">
        <v>4.3025437379100797</v>
      </c>
      <c r="AP46" s="8">
        <v>1.0234654120792801</v>
      </c>
    </row>
    <row r="47" spans="1:42" x14ac:dyDescent="0.45">
      <c r="A47">
        <v>5.6000000000000001E-2</v>
      </c>
      <c r="B47" s="4">
        <f t="shared" si="0"/>
        <v>203.25657813692638</v>
      </c>
      <c r="C47">
        <v>1000</v>
      </c>
      <c r="D47" s="5">
        <f t="shared" si="8"/>
        <v>0.92087565734939292</v>
      </c>
      <c r="E47" s="4">
        <v>46.561314986900001</v>
      </c>
      <c r="F47" s="4">
        <f t="shared" si="11"/>
        <v>93.122629973800002</v>
      </c>
      <c r="G47" s="5">
        <f t="shared" si="9"/>
        <v>3.7891197513156785</v>
      </c>
      <c r="H47" s="1">
        <f t="shared" si="12"/>
        <v>2772.4533846153799</v>
      </c>
      <c r="I47">
        <v>315</v>
      </c>
      <c r="J47">
        <v>295</v>
      </c>
      <c r="K47" s="5">
        <f t="shared" si="13"/>
        <v>13.60820481031821</v>
      </c>
      <c r="L47" s="5">
        <v>308.60839432235133</v>
      </c>
      <c r="M47" s="5">
        <f t="shared" si="10"/>
        <v>308.60820481031823</v>
      </c>
      <c r="N47" s="5">
        <v>313.2254710385659</v>
      </c>
      <c r="O47" s="5">
        <f t="shared" si="6"/>
        <v>313.2254710385667</v>
      </c>
      <c r="P47" s="5">
        <f t="shared" si="7"/>
        <v>1.7745289614341004</v>
      </c>
      <c r="Q47" s="1">
        <v>415.239546383</v>
      </c>
      <c r="R47" s="4">
        <f>Q47/(Abmessungen!B$17*S47)</f>
        <v>67.832272927587795</v>
      </c>
      <c r="S47" s="5">
        <f t="shared" si="1"/>
        <v>11.29363860007826</v>
      </c>
      <c r="T47" s="4">
        <f t="shared" si="2"/>
        <v>4178.5691081126552</v>
      </c>
      <c r="U47" s="4">
        <f t="shared" si="3"/>
        <v>991.84981784053059</v>
      </c>
      <c r="V47" s="4">
        <f t="shared" si="4"/>
        <v>1007.1683867741992</v>
      </c>
      <c r="W47" s="2">
        <f t="shared" si="5"/>
        <v>1.171232333745255</v>
      </c>
      <c r="AA47" s="6">
        <v>-144.24372570197801</v>
      </c>
      <c r="AB47" s="7">
        <v>10.528700058400901</v>
      </c>
      <c r="AC47" s="6">
        <v>-3.1256926142924198E-2</v>
      </c>
      <c r="AD47" s="6">
        <v>2.9456116190551199E-5</v>
      </c>
      <c r="AE47" s="8">
        <v>17554.453889016499</v>
      </c>
      <c r="AF47" s="8">
        <v>-125.692345063977</v>
      </c>
      <c r="AG47" s="8">
        <v>0.39362054142913999</v>
      </c>
      <c r="AH47" s="8">
        <v>-4.1079636190540202E-4</v>
      </c>
      <c r="AI47" s="8">
        <v>2.30640101199999</v>
      </c>
      <c r="AJ47" s="8">
        <v>-3.7612753199999698E-3</v>
      </c>
      <c r="AK47" s="8">
        <v>995.176197</v>
      </c>
      <c r="AL47" s="8">
        <v>3.9734999999999798E-2</v>
      </c>
      <c r="AN47" s="8">
        <v>-1.0408989683774701</v>
      </c>
      <c r="AO47" s="8">
        <v>4.3025437379100797</v>
      </c>
      <c r="AP47" s="8">
        <v>1.0234654120792801</v>
      </c>
    </row>
    <row r="48" spans="1:42" x14ac:dyDescent="0.45">
      <c r="A48">
        <v>6.2E-2</v>
      </c>
      <c r="B48" s="4">
        <f t="shared" si="0"/>
        <v>225.04137275703951</v>
      </c>
      <c r="C48">
        <v>1000</v>
      </c>
      <c r="D48" s="5">
        <f t="shared" si="8"/>
        <v>0.92087565734939292</v>
      </c>
      <c r="E48" s="4">
        <v>46.561314986900001</v>
      </c>
      <c r="F48" s="4">
        <f t="shared" si="11"/>
        <v>93.122629973800002</v>
      </c>
      <c r="G48" s="5">
        <f t="shared" si="9"/>
        <v>3.7891197513156785</v>
      </c>
      <c r="H48" s="1">
        <f t="shared" si="12"/>
        <v>3301.7351230769173</v>
      </c>
      <c r="I48">
        <v>315</v>
      </c>
      <c r="J48">
        <v>295</v>
      </c>
      <c r="K48" s="5">
        <f t="shared" si="13"/>
        <v>13.639625423267052</v>
      </c>
      <c r="L48" s="5">
        <v>308.63986910754863</v>
      </c>
      <c r="M48" s="5">
        <f t="shared" si="10"/>
        <v>308.63962542326703</v>
      </c>
      <c r="N48" s="5">
        <v>313.39357851010658</v>
      </c>
      <c r="O48" s="5">
        <f t="shared" si="6"/>
        <v>313.39357851010715</v>
      </c>
      <c r="P48" s="5">
        <f t="shared" si="7"/>
        <v>1.606421489893421</v>
      </c>
      <c r="Q48" s="1">
        <v>416.177536395</v>
      </c>
      <c r="R48" s="4">
        <f>Q48/(Abmessungen!B$17*S48)</f>
        <v>67.758731154443652</v>
      </c>
      <c r="S48" s="5">
        <f t="shared" si="1"/>
        <v>11.331435158911422</v>
      </c>
      <c r="T48" s="4">
        <f t="shared" si="2"/>
        <v>4178.5676746919817</v>
      </c>
      <c r="U48" s="4">
        <f t="shared" si="3"/>
        <v>991.81762564598512</v>
      </c>
      <c r="V48" s="4">
        <f t="shared" si="4"/>
        <v>1007.1690120994942</v>
      </c>
      <c r="W48" s="2">
        <f t="shared" si="5"/>
        <v>1.1711731410788726</v>
      </c>
      <c r="AA48" s="6">
        <v>-144.24372570197801</v>
      </c>
      <c r="AB48" s="7">
        <v>10.528700058400901</v>
      </c>
      <c r="AC48" s="6">
        <v>-3.1256926142924198E-2</v>
      </c>
      <c r="AD48" s="6">
        <v>2.9456116190551199E-5</v>
      </c>
      <c r="AE48" s="8">
        <v>17554.453889016499</v>
      </c>
      <c r="AF48" s="8">
        <v>-125.692345063977</v>
      </c>
      <c r="AG48" s="8">
        <v>0.39362054142913999</v>
      </c>
      <c r="AH48" s="8">
        <v>-4.1079636190540202E-4</v>
      </c>
      <c r="AI48" s="8">
        <v>2.30640101199999</v>
      </c>
      <c r="AJ48" s="8">
        <v>-3.7612753199999698E-3</v>
      </c>
      <c r="AK48" s="8">
        <v>995.176197</v>
      </c>
      <c r="AL48" s="8">
        <v>3.9734999999999798E-2</v>
      </c>
      <c r="AN48" s="8">
        <v>-1.0408989683774701</v>
      </c>
      <c r="AO48" s="8">
        <v>4.3025437379100797</v>
      </c>
      <c r="AP48" s="8">
        <v>1.0234654120792801</v>
      </c>
    </row>
    <row r="49" spans="1:42" x14ac:dyDescent="0.45">
      <c r="A49">
        <v>6.8000000000000005E-2</v>
      </c>
      <c r="B49" s="4">
        <f t="shared" si="0"/>
        <v>246.82623545388148</v>
      </c>
      <c r="C49">
        <v>1000</v>
      </c>
      <c r="D49" s="5">
        <f t="shared" si="8"/>
        <v>0.92087565734939292</v>
      </c>
      <c r="E49" s="4">
        <v>46.561314986900001</v>
      </c>
      <c r="F49" s="4">
        <f t="shared" si="11"/>
        <v>93.122629973800002</v>
      </c>
      <c r="G49" s="5">
        <f t="shared" si="9"/>
        <v>3.7891197513156785</v>
      </c>
      <c r="H49" s="1">
        <f t="shared" si="12"/>
        <v>3875.9652153846091</v>
      </c>
      <c r="I49">
        <v>315</v>
      </c>
      <c r="J49">
        <v>295</v>
      </c>
      <c r="K49" s="5">
        <f t="shared" si="13"/>
        <v>13.66133031396981</v>
      </c>
      <c r="L49" s="5">
        <v>308.66162638017181</v>
      </c>
      <c r="M49" s="5">
        <f t="shared" si="10"/>
        <v>308.66133031396981</v>
      </c>
      <c r="N49" s="5">
        <v>313.53304108531012</v>
      </c>
      <c r="O49" s="5">
        <f t="shared" si="6"/>
        <v>313.53304108531057</v>
      </c>
      <c r="P49" s="5">
        <f t="shared" si="7"/>
        <v>1.4669589146898829</v>
      </c>
      <c r="Q49" s="1">
        <v>416.825420098</v>
      </c>
      <c r="R49" s="4">
        <f>Q49/(Abmessungen!B$17*S49)</f>
        <v>67.659433771475548</v>
      </c>
      <c r="S49" s="5">
        <f t="shared" si="1"/>
        <v>11.365731321908823</v>
      </c>
      <c r="T49" s="4">
        <f t="shared" si="2"/>
        <v>4178.5666444340131</v>
      </c>
      <c r="U49" s="4">
        <f t="shared" si="3"/>
        <v>991.79084245175352</v>
      </c>
      <c r="V49" s="4">
        <f t="shared" si="4"/>
        <v>1007.169444362108</v>
      </c>
      <c r="W49" s="2">
        <f t="shared" si="5"/>
        <v>1.1711322235325985</v>
      </c>
      <c r="AA49" s="6">
        <v>-144.24372570197801</v>
      </c>
      <c r="AB49" s="7">
        <v>10.528700058400901</v>
      </c>
      <c r="AC49" s="6">
        <v>-3.1256926142924198E-2</v>
      </c>
      <c r="AD49" s="6">
        <v>2.9456116190551199E-5</v>
      </c>
      <c r="AE49" s="8">
        <v>17554.453889016499</v>
      </c>
      <c r="AF49" s="8">
        <v>-125.692345063977</v>
      </c>
      <c r="AG49" s="8">
        <v>0.39362054142913999</v>
      </c>
      <c r="AH49" s="8">
        <v>-4.1079636190540202E-4</v>
      </c>
      <c r="AI49" s="8">
        <v>2.30640101199999</v>
      </c>
      <c r="AJ49" s="8">
        <v>-3.7612753199999698E-3</v>
      </c>
      <c r="AK49" s="8">
        <v>995.176197</v>
      </c>
      <c r="AL49" s="8">
        <v>3.9734999999999798E-2</v>
      </c>
      <c r="AN49" s="8">
        <v>-1.0408989683774701</v>
      </c>
      <c r="AO49" s="8">
        <v>4.3025437379100797</v>
      </c>
      <c r="AP49" s="8">
        <v>1.0234654120792801</v>
      </c>
    </row>
    <row r="50" spans="1:42" x14ac:dyDescent="0.45">
      <c r="A50">
        <v>7.3999999999999996E-2</v>
      </c>
      <c r="B50" s="4">
        <f t="shared" si="0"/>
        <v>268.61114577508368</v>
      </c>
      <c r="C50">
        <v>1000</v>
      </c>
      <c r="D50" s="5">
        <f t="shared" si="8"/>
        <v>0.92087565734939292</v>
      </c>
      <c r="E50" s="4">
        <v>46.561314986900001</v>
      </c>
      <c r="F50" s="4">
        <f t="shared" si="11"/>
        <v>93.122629973800002</v>
      </c>
      <c r="G50" s="5">
        <f t="shared" si="9"/>
        <v>3.7891197513156785</v>
      </c>
      <c r="H50" s="1">
        <f t="shared" si="12"/>
        <v>4495.1436615384537</v>
      </c>
      <c r="I50">
        <v>315</v>
      </c>
      <c r="J50">
        <v>295</v>
      </c>
      <c r="K50" s="5">
        <f t="shared" si="13"/>
        <v>13.676503519306696</v>
      </c>
      <c r="L50" s="5">
        <v>308.67684976402046</v>
      </c>
      <c r="M50" s="5">
        <f t="shared" si="10"/>
        <v>308.67650351930672</v>
      </c>
      <c r="N50" s="5">
        <v>313.65051884130605</v>
      </c>
      <c r="O50" s="5">
        <f t="shared" si="6"/>
        <v>313.65051884130634</v>
      </c>
      <c r="P50" s="5">
        <f t="shared" si="7"/>
        <v>1.3494811586939477</v>
      </c>
      <c r="Q50" s="1">
        <v>417.27829905800002</v>
      </c>
      <c r="R50" s="4">
        <f>Q50/(Abmessungen!B$17*S50)</f>
        <v>67.548591856888663</v>
      </c>
      <c r="S50" s="5">
        <f t="shared" si="1"/>
        <v>11.396750670909242</v>
      </c>
      <c r="T50" s="4">
        <f t="shared" si="2"/>
        <v>4178.5658857769822</v>
      </c>
      <c r="U50" s="4">
        <f t="shared" si="3"/>
        <v>991.76822775278606</v>
      </c>
      <c r="V50" s="4">
        <f t="shared" si="4"/>
        <v>1007.1697468126866</v>
      </c>
      <c r="W50" s="2">
        <f t="shared" si="5"/>
        <v>1.1711035938636201</v>
      </c>
      <c r="AA50" s="6">
        <v>-144.24372570197801</v>
      </c>
      <c r="AB50" s="7">
        <v>10.528700058400901</v>
      </c>
      <c r="AC50" s="6">
        <v>-3.1256926142924198E-2</v>
      </c>
      <c r="AD50" s="6">
        <v>2.9456116190551199E-5</v>
      </c>
      <c r="AE50" s="8">
        <v>17554.453889016499</v>
      </c>
      <c r="AF50" s="8">
        <v>-125.692345063977</v>
      </c>
      <c r="AG50" s="8">
        <v>0.39362054142913999</v>
      </c>
      <c r="AH50" s="8">
        <v>-4.1079636190540202E-4</v>
      </c>
      <c r="AI50" s="8">
        <v>2.30640101199999</v>
      </c>
      <c r="AJ50" s="8">
        <v>-3.7612753199999698E-3</v>
      </c>
      <c r="AK50" s="8">
        <v>995.176197</v>
      </c>
      <c r="AL50" s="8">
        <v>3.9734999999999798E-2</v>
      </c>
      <c r="AN50" s="8">
        <v>-1.0408989683774701</v>
      </c>
      <c r="AO50" s="8">
        <v>4.3025437379100797</v>
      </c>
      <c r="AP50" s="8">
        <v>1.0234654120792801</v>
      </c>
    </row>
    <row r="51" spans="1:42" x14ac:dyDescent="0.45">
      <c r="A51">
        <v>8.0000000000000002E-3</v>
      </c>
      <c r="B51" s="4">
        <f t="shared" si="0"/>
        <v>28.990771115191194</v>
      </c>
      <c r="C51">
        <v>1200</v>
      </c>
      <c r="D51" s="5">
        <f t="shared" si="8"/>
        <v>1.2142429536114079</v>
      </c>
      <c r="E51" s="4">
        <v>61.394552220500003</v>
      </c>
      <c r="F51" s="4">
        <f t="shared" si="11"/>
        <v>122.78910444100001</v>
      </c>
      <c r="G51" s="5">
        <f t="shared" si="9"/>
        <v>5.6924174722696064</v>
      </c>
      <c r="H51" s="1">
        <f t="shared" si="12"/>
        <v>156.34021538461522</v>
      </c>
      <c r="I51">
        <v>315</v>
      </c>
      <c r="J51">
        <v>295</v>
      </c>
      <c r="K51" s="5">
        <f t="shared" si="13"/>
        <v>8.9114210273462948</v>
      </c>
      <c r="L51" s="5">
        <v>303.91141998727295</v>
      </c>
      <c r="M51" s="5">
        <f t="shared" si="10"/>
        <v>303.91142102734631</v>
      </c>
      <c r="N51" s="5">
        <v>304.19566122309305</v>
      </c>
      <c r="O51" s="5">
        <f t="shared" si="6"/>
        <v>304.19566122238103</v>
      </c>
      <c r="P51" s="5">
        <f t="shared" si="7"/>
        <v>10.804338776906945</v>
      </c>
      <c r="Q51" s="1">
        <v>361.22042917300001</v>
      </c>
      <c r="R51" s="4">
        <f>Q51/(Abmessungen!B$17*S51)</f>
        <v>65.899262963197458</v>
      </c>
      <c r="S51" s="5">
        <f t="shared" si="1"/>
        <v>10.11261083948316</v>
      </c>
      <c r="T51" s="4">
        <f t="shared" si="2"/>
        <v>4179.1130929879746</v>
      </c>
      <c r="U51" s="4">
        <f t="shared" si="3"/>
        <v>993.41959155093923</v>
      </c>
      <c r="V51" s="4">
        <f t="shared" si="4"/>
        <v>1007.0750696365972</v>
      </c>
      <c r="W51" s="2">
        <f t="shared" si="5"/>
        <v>1.1800656405678569</v>
      </c>
      <c r="AA51" s="6">
        <v>-144.24372570197801</v>
      </c>
      <c r="AB51" s="7">
        <v>10.528700058400901</v>
      </c>
      <c r="AC51" s="6">
        <v>-3.1256926142924198E-2</v>
      </c>
      <c r="AD51" s="6">
        <v>2.9456116190551199E-5</v>
      </c>
      <c r="AE51" s="8">
        <v>17554.453889016499</v>
      </c>
      <c r="AF51" s="8">
        <v>-125.692345063977</v>
      </c>
      <c r="AG51" s="8">
        <v>0.39362054142913999</v>
      </c>
      <c r="AH51" s="8">
        <v>-4.1079636190540202E-4</v>
      </c>
      <c r="AI51" s="8">
        <v>2.30640101199999</v>
      </c>
      <c r="AJ51" s="8">
        <v>-3.7612753199999698E-3</v>
      </c>
      <c r="AK51" s="8">
        <v>995.176197</v>
      </c>
      <c r="AL51" s="8">
        <v>3.9734999999999798E-2</v>
      </c>
      <c r="AN51" s="8">
        <v>-1.0408989683774701</v>
      </c>
      <c r="AO51" s="8">
        <v>4.3025437379100797</v>
      </c>
      <c r="AP51" s="8">
        <v>1.0234654120792801</v>
      </c>
    </row>
    <row r="52" spans="1:42" x14ac:dyDescent="0.45">
      <c r="A52">
        <v>1.4E-2</v>
      </c>
      <c r="B52" s="4">
        <f t="shared" si="0"/>
        <v>50.763033154567218</v>
      </c>
      <c r="C52">
        <v>1200</v>
      </c>
      <c r="D52" s="5">
        <f t="shared" si="8"/>
        <v>1.2142429536114079</v>
      </c>
      <c r="E52" s="4">
        <v>61.394552220500003</v>
      </c>
      <c r="F52" s="4">
        <f t="shared" si="11"/>
        <v>122.78910444100001</v>
      </c>
      <c r="G52" s="5">
        <f t="shared" si="9"/>
        <v>5.6924174722696064</v>
      </c>
      <c r="H52" s="1">
        <f t="shared" si="12"/>
        <v>326.03512307692239</v>
      </c>
      <c r="I52">
        <v>315</v>
      </c>
      <c r="J52">
        <v>295</v>
      </c>
      <c r="K52" s="5">
        <f t="shared" si="13"/>
        <v>10.557371462978262</v>
      </c>
      <c r="L52" s="5">
        <v>305.55738284202755</v>
      </c>
      <c r="M52" s="5">
        <f t="shared" si="10"/>
        <v>305.55737146297827</v>
      </c>
      <c r="N52" s="5">
        <v>307.70411435428383</v>
      </c>
      <c r="O52" s="5">
        <f t="shared" si="6"/>
        <v>307.70411435470663</v>
      </c>
      <c r="P52" s="5">
        <f t="shared" si="7"/>
        <v>7.2958856457161687</v>
      </c>
      <c r="Q52" s="1">
        <v>426.82961086199998</v>
      </c>
      <c r="R52" s="4">
        <f>Q52/(Abmessungen!B$17*S52)</f>
        <v>71.633467316792135</v>
      </c>
      <c r="S52" s="5">
        <f t="shared" si="1"/>
        <v>10.992845273975972</v>
      </c>
      <c r="T52" s="4">
        <f t="shared" si="2"/>
        <v>4178.7701767164754</v>
      </c>
      <c r="U52" s="4">
        <f t="shared" si="3"/>
        <v>992.84847393846962</v>
      </c>
      <c r="V52" s="4">
        <f t="shared" si="4"/>
        <v>1007.1077708036139</v>
      </c>
      <c r="W52" s="2">
        <f t="shared" si="5"/>
        <v>1.1769701808362443</v>
      </c>
      <c r="AA52" s="6">
        <v>-144.24372570197801</v>
      </c>
      <c r="AB52" s="7">
        <v>10.528700058400901</v>
      </c>
      <c r="AC52" s="6">
        <v>-3.1256926142924198E-2</v>
      </c>
      <c r="AD52" s="6">
        <v>2.9456116190551199E-5</v>
      </c>
      <c r="AE52" s="8">
        <v>17554.453889016499</v>
      </c>
      <c r="AF52" s="8">
        <v>-125.692345063977</v>
      </c>
      <c r="AG52" s="8">
        <v>0.39362054142913999</v>
      </c>
      <c r="AH52" s="8">
        <v>-4.1079636190540202E-4</v>
      </c>
      <c r="AI52" s="8">
        <v>2.30640101199999</v>
      </c>
      <c r="AJ52" s="8">
        <v>-3.7612753199999698E-3</v>
      </c>
      <c r="AK52" s="8">
        <v>995.176197</v>
      </c>
      <c r="AL52" s="8">
        <v>3.9734999999999798E-2</v>
      </c>
      <c r="AN52" s="8">
        <v>-1.0408989683774701</v>
      </c>
      <c r="AO52" s="8">
        <v>4.3025437379100797</v>
      </c>
      <c r="AP52" s="8">
        <v>1.0234654120792801</v>
      </c>
    </row>
    <row r="53" spans="1:42" x14ac:dyDescent="0.45">
      <c r="A53">
        <v>0.02</v>
      </c>
      <c r="B53" s="4">
        <f t="shared" si="0"/>
        <v>72.541207247379518</v>
      </c>
      <c r="C53">
        <v>1200</v>
      </c>
      <c r="D53" s="5">
        <f t="shared" si="8"/>
        <v>1.2142429536114079</v>
      </c>
      <c r="E53" s="4">
        <v>61.394552220500003</v>
      </c>
      <c r="F53" s="4">
        <f t="shared" si="11"/>
        <v>122.78910444100001</v>
      </c>
      <c r="G53" s="5">
        <f t="shared" si="9"/>
        <v>5.6924174722696064</v>
      </c>
      <c r="H53" s="1">
        <f t="shared" si="12"/>
        <v>540.67838461538327</v>
      </c>
      <c r="I53">
        <v>315</v>
      </c>
      <c r="J53">
        <v>295</v>
      </c>
      <c r="K53" s="5">
        <f t="shared" si="13"/>
        <v>11.417212994264052</v>
      </c>
      <c r="L53" s="5">
        <v>306.41720748457021</v>
      </c>
      <c r="M53" s="5">
        <f t="shared" si="10"/>
        <v>306.41721299426405</v>
      </c>
      <c r="N53" s="5">
        <v>309.48429117177756</v>
      </c>
      <c r="O53" s="5">
        <f t="shared" si="6"/>
        <v>309.48429117174697</v>
      </c>
      <c r="P53" s="5">
        <f t="shared" si="7"/>
        <v>5.5157088282224436</v>
      </c>
      <c r="Q53" s="1">
        <v>460.966248307</v>
      </c>
      <c r="R53" s="4">
        <f>Q53/(Abmessungen!B$17*S53)</f>
        <v>75.41080053597976</v>
      </c>
      <c r="S53" s="5">
        <f t="shared" si="1"/>
        <v>11.277351691914268</v>
      </c>
      <c r="T53" s="4">
        <f t="shared" si="2"/>
        <v>4178.6673541014443</v>
      </c>
      <c r="U53" s="4">
        <f t="shared" si="3"/>
        <v>992.53931292411653</v>
      </c>
      <c r="V53" s="4">
        <f t="shared" si="4"/>
        <v>1007.1248533696996</v>
      </c>
      <c r="W53" s="2">
        <f t="shared" si="5"/>
        <v>1.1753531622324824</v>
      </c>
      <c r="AA53" s="6">
        <v>-144.24372570197801</v>
      </c>
      <c r="AB53" s="7">
        <v>10.528700058400901</v>
      </c>
      <c r="AC53" s="6">
        <v>-3.1256926142924198E-2</v>
      </c>
      <c r="AD53" s="6">
        <v>2.9456116190551199E-5</v>
      </c>
      <c r="AE53" s="8">
        <v>17554.453889016499</v>
      </c>
      <c r="AF53" s="8">
        <v>-125.692345063977</v>
      </c>
      <c r="AG53" s="8">
        <v>0.39362054142913999</v>
      </c>
      <c r="AH53" s="8">
        <v>-4.1079636190540202E-4</v>
      </c>
      <c r="AI53" s="8">
        <v>2.30640101199999</v>
      </c>
      <c r="AJ53" s="8">
        <v>-3.7612753199999698E-3</v>
      </c>
      <c r="AK53" s="8">
        <v>995.176197</v>
      </c>
      <c r="AL53" s="8">
        <v>3.9734999999999798E-2</v>
      </c>
      <c r="AN53" s="8">
        <v>-1.0408989683774701</v>
      </c>
      <c r="AO53" s="8">
        <v>4.3025437379100797</v>
      </c>
      <c r="AP53" s="8">
        <v>1.0234654120792801</v>
      </c>
    </row>
    <row r="54" spans="1:42" x14ac:dyDescent="0.45">
      <c r="A54">
        <v>2.5999999999999999E-2</v>
      </c>
      <c r="B54" s="4">
        <f t="shared" si="0"/>
        <v>94.322112321608941</v>
      </c>
      <c r="C54">
        <v>1200</v>
      </c>
      <c r="D54" s="5">
        <f t="shared" si="8"/>
        <v>1.2142429536114079</v>
      </c>
      <c r="E54" s="4">
        <v>61.394552220500003</v>
      </c>
      <c r="F54" s="4">
        <f t="shared" si="11"/>
        <v>122.78910444100001</v>
      </c>
      <c r="G54" s="5">
        <f t="shared" si="9"/>
        <v>5.6924174722696064</v>
      </c>
      <c r="H54" s="1">
        <f t="shared" si="12"/>
        <v>800.26999999999816</v>
      </c>
      <c r="I54">
        <v>315</v>
      </c>
      <c r="J54">
        <v>295</v>
      </c>
      <c r="K54" s="5">
        <f t="shared" si="13"/>
        <v>11.923422877098002</v>
      </c>
      <c r="L54" s="5">
        <v>306.92340433397624</v>
      </c>
      <c r="M54" s="5">
        <f t="shared" si="10"/>
        <v>306.92342287709801</v>
      </c>
      <c r="N54" s="5">
        <v>310.5725285681271</v>
      </c>
      <c r="O54" s="5">
        <f t="shared" si="6"/>
        <v>310.57252856810248</v>
      </c>
      <c r="P54" s="5">
        <f t="shared" si="7"/>
        <v>4.4274714318729025</v>
      </c>
      <c r="Q54" s="1">
        <v>481.01919878299998</v>
      </c>
      <c r="R54" s="4">
        <f>Q54/(Abmessungen!B$17*S54)</f>
        <v>77.726315508463671</v>
      </c>
      <c r="S54" s="5">
        <f t="shared" si="1"/>
        <v>11.417364791353339</v>
      </c>
      <c r="T54" s="4">
        <f t="shared" si="2"/>
        <v>4178.6240067960671</v>
      </c>
      <c r="U54" s="4">
        <f t="shared" si="3"/>
        <v>992.3441884004169</v>
      </c>
      <c r="V54" s="4">
        <f t="shared" si="4"/>
        <v>1007.1349102356053</v>
      </c>
      <c r="W54" s="2">
        <f t="shared" si="5"/>
        <v>1.1744011893741162</v>
      </c>
      <c r="AA54" s="6">
        <v>-144.24372570197801</v>
      </c>
      <c r="AB54" s="7">
        <v>10.528700058400901</v>
      </c>
      <c r="AC54" s="6">
        <v>-3.1256926142924198E-2</v>
      </c>
      <c r="AD54" s="6">
        <v>2.9456116190551199E-5</v>
      </c>
      <c r="AE54" s="8">
        <v>17554.453889016499</v>
      </c>
      <c r="AF54" s="8">
        <v>-125.692345063977</v>
      </c>
      <c r="AG54" s="8">
        <v>0.39362054142913999</v>
      </c>
      <c r="AH54" s="8">
        <v>-4.1079636190540202E-4</v>
      </c>
      <c r="AI54" s="8">
        <v>2.30640101199999</v>
      </c>
      <c r="AJ54" s="8">
        <v>-3.7612753199999698E-3</v>
      </c>
      <c r="AK54" s="8">
        <v>995.176197</v>
      </c>
      <c r="AL54" s="8">
        <v>3.9734999999999798E-2</v>
      </c>
      <c r="AN54" s="8">
        <v>-1.0408989683774701</v>
      </c>
      <c r="AO54" s="8">
        <v>4.3025437379100797</v>
      </c>
      <c r="AP54" s="8">
        <v>1.0234654120792801</v>
      </c>
    </row>
    <row r="55" spans="1:42" x14ac:dyDescent="0.45">
      <c r="A55">
        <v>3.2000000000000001E-2</v>
      </c>
      <c r="B55" s="4">
        <f t="shared" si="0"/>
        <v>116.10448697085953</v>
      </c>
      <c r="C55">
        <v>1200</v>
      </c>
      <c r="D55" s="5">
        <f t="shared" si="8"/>
        <v>1.2142429536114079</v>
      </c>
      <c r="E55" s="4">
        <v>61.394552220500003</v>
      </c>
      <c r="F55" s="4">
        <f t="shared" si="11"/>
        <v>122.78910444100001</v>
      </c>
      <c r="G55" s="5">
        <f t="shared" si="9"/>
        <v>5.6924174722696064</v>
      </c>
      <c r="H55" s="1">
        <f t="shared" si="12"/>
        <v>1104.8099692307667</v>
      </c>
      <c r="I55">
        <v>315</v>
      </c>
      <c r="J55">
        <v>295</v>
      </c>
      <c r="K55" s="5">
        <f t="shared" si="13"/>
        <v>12.242696662471053</v>
      </c>
      <c r="L55" s="5">
        <v>307.24267346340247</v>
      </c>
      <c r="M55" s="5">
        <f t="shared" si="10"/>
        <v>307.24269666247108</v>
      </c>
      <c r="N55" s="5">
        <v>311.30819974212915</v>
      </c>
      <c r="O55" s="5">
        <f t="shared" si="6"/>
        <v>311.30819974211937</v>
      </c>
      <c r="P55" s="5">
        <f t="shared" si="7"/>
        <v>3.6918002578708524</v>
      </c>
      <c r="Q55" s="1">
        <v>493.65005744299998</v>
      </c>
      <c r="R55" s="4">
        <f>Q55/(Abmessungen!B$17*S55)</f>
        <v>79.138312169945081</v>
      </c>
      <c r="S55" s="5">
        <f t="shared" si="1"/>
        <v>11.508108719702861</v>
      </c>
      <c r="T55" s="4">
        <f t="shared" si="2"/>
        <v>4178.6020958646559</v>
      </c>
      <c r="U55" s="4">
        <f t="shared" si="3"/>
        <v>992.20971562376803</v>
      </c>
      <c r="V55" s="4">
        <f t="shared" si="4"/>
        <v>1007.1412533150341</v>
      </c>
      <c r="W55" s="2">
        <f t="shared" si="5"/>
        <v>1.1738007598256419</v>
      </c>
      <c r="AA55" s="6">
        <v>-144.24372570197801</v>
      </c>
      <c r="AB55" s="7">
        <v>10.528700058400901</v>
      </c>
      <c r="AC55" s="6">
        <v>-3.1256926142924198E-2</v>
      </c>
      <c r="AD55" s="6">
        <v>2.9456116190551199E-5</v>
      </c>
      <c r="AE55" s="8">
        <v>17554.453889016499</v>
      </c>
      <c r="AF55" s="8">
        <v>-125.692345063977</v>
      </c>
      <c r="AG55" s="8">
        <v>0.39362054142913999</v>
      </c>
      <c r="AH55" s="8">
        <v>-4.1079636190540202E-4</v>
      </c>
      <c r="AI55" s="8">
        <v>2.30640101199999</v>
      </c>
      <c r="AJ55" s="8">
        <v>-3.7612753199999698E-3</v>
      </c>
      <c r="AK55" s="8">
        <v>995.176197</v>
      </c>
      <c r="AL55" s="8">
        <v>3.9734999999999798E-2</v>
      </c>
      <c r="AN55" s="8">
        <v>-1.0408989683774701</v>
      </c>
      <c r="AO55" s="8">
        <v>4.3025437379100797</v>
      </c>
      <c r="AP55" s="8">
        <v>1.0234654120792801</v>
      </c>
    </row>
    <row r="56" spans="1:42" x14ac:dyDescent="0.45">
      <c r="A56">
        <v>3.7999999999999999E-2</v>
      </c>
      <c r="B56" s="4">
        <f t="shared" si="0"/>
        <v>137.88772685367465</v>
      </c>
      <c r="C56">
        <v>1200</v>
      </c>
      <c r="D56" s="5">
        <f t="shared" si="8"/>
        <v>1.2142429536114079</v>
      </c>
      <c r="E56" s="4">
        <v>61.394552220500003</v>
      </c>
      <c r="F56" s="4">
        <f t="shared" si="11"/>
        <v>122.78910444100001</v>
      </c>
      <c r="G56" s="5">
        <f t="shared" si="9"/>
        <v>5.6924174722696064</v>
      </c>
      <c r="H56" s="1">
        <f t="shared" si="12"/>
        <v>1454.2982923076893</v>
      </c>
      <c r="I56">
        <v>315</v>
      </c>
      <c r="J56">
        <v>295</v>
      </c>
      <c r="K56" s="5">
        <f t="shared" si="13"/>
        <v>12.453610301751391</v>
      </c>
      <c r="L56" s="5">
        <v>307.45358919616802</v>
      </c>
      <c r="M56" s="5">
        <f t="shared" si="10"/>
        <v>307.45361030175138</v>
      </c>
      <c r="N56" s="5">
        <v>311.83860272560719</v>
      </c>
      <c r="O56" s="5">
        <f t="shared" si="6"/>
        <v>311.83860272560378</v>
      </c>
      <c r="P56" s="5">
        <f t="shared" si="7"/>
        <v>3.1613972743928116</v>
      </c>
      <c r="Q56" s="1">
        <v>501.98691619700003</v>
      </c>
      <c r="R56" s="4">
        <f>Q56/(Abmessungen!B$17*S56)</f>
        <v>79.991897121241465</v>
      </c>
      <c r="S56" s="5">
        <f t="shared" si="1"/>
        <v>11.577584217276149</v>
      </c>
      <c r="T56" s="4">
        <f t="shared" si="2"/>
        <v>4178.5896736774603</v>
      </c>
      <c r="U56" s="4">
        <f t="shared" si="3"/>
        <v>992.11150347826856</v>
      </c>
      <c r="V56" s="4">
        <f t="shared" si="4"/>
        <v>1007.1454436833549</v>
      </c>
      <c r="W56" s="2">
        <f t="shared" si="5"/>
        <v>1.1734041037555163</v>
      </c>
      <c r="AA56" s="6">
        <v>-144.24372570197801</v>
      </c>
      <c r="AB56" s="7">
        <v>10.528700058400901</v>
      </c>
      <c r="AC56" s="6">
        <v>-3.1256926142924198E-2</v>
      </c>
      <c r="AD56" s="6">
        <v>2.9456116190551199E-5</v>
      </c>
      <c r="AE56" s="8">
        <v>17554.453889016499</v>
      </c>
      <c r="AF56" s="8">
        <v>-125.692345063977</v>
      </c>
      <c r="AG56" s="8">
        <v>0.39362054142913999</v>
      </c>
      <c r="AH56" s="8">
        <v>-4.1079636190540202E-4</v>
      </c>
      <c r="AI56" s="8">
        <v>2.30640101199999</v>
      </c>
      <c r="AJ56" s="8">
        <v>-3.7612753199999698E-3</v>
      </c>
      <c r="AK56" s="8">
        <v>995.176197</v>
      </c>
      <c r="AL56" s="8">
        <v>3.9734999999999798E-2</v>
      </c>
      <c r="AN56" s="8">
        <v>-1.0408989683774701</v>
      </c>
      <c r="AO56" s="8">
        <v>4.3025437379100797</v>
      </c>
      <c r="AP56" s="8">
        <v>1.0234654120792801</v>
      </c>
    </row>
    <row r="57" spans="1:42" x14ac:dyDescent="0.45">
      <c r="A57">
        <v>4.3999999999999997E-2</v>
      </c>
      <c r="B57" s="4">
        <f t="shared" si="0"/>
        <v>159.67150818974295</v>
      </c>
      <c r="C57">
        <v>1200</v>
      </c>
      <c r="D57" s="5">
        <f t="shared" si="8"/>
        <v>1.2142429536114079</v>
      </c>
      <c r="E57" s="4">
        <v>61.394552220500003</v>
      </c>
      <c r="F57" s="4">
        <f t="shared" si="11"/>
        <v>122.78910444100001</v>
      </c>
      <c r="G57" s="5">
        <f t="shared" si="9"/>
        <v>5.6924174722696064</v>
      </c>
      <c r="H57" s="1">
        <f t="shared" si="12"/>
        <v>1848.7349692307653</v>
      </c>
      <c r="I57">
        <v>315</v>
      </c>
      <c r="J57">
        <v>295</v>
      </c>
      <c r="K57" s="5">
        <f t="shared" si="13"/>
        <v>12.597743227429971</v>
      </c>
      <c r="L57" s="5">
        <v>307.5977286565535</v>
      </c>
      <c r="M57" s="5">
        <f t="shared" si="10"/>
        <v>307.59774322742999</v>
      </c>
      <c r="N57" s="5">
        <v>312.23872816879339</v>
      </c>
      <c r="O57" s="5">
        <f t="shared" si="6"/>
        <v>312.23872816879231</v>
      </c>
      <c r="P57" s="5">
        <f t="shared" si="7"/>
        <v>2.7612718312066136</v>
      </c>
      <c r="Q57" s="1">
        <v>507.68083957699997</v>
      </c>
      <c r="R57" s="4">
        <f>Q57/(Abmessungen!B$17*S57)</f>
        <v>80.495440980374539</v>
      </c>
      <c r="S57" s="5">
        <f t="shared" si="1"/>
        <v>11.635660385516108</v>
      </c>
      <c r="T57" s="4">
        <f t="shared" si="2"/>
        <v>4178.58204653141</v>
      </c>
      <c r="U57" s="4">
        <f t="shared" si="3"/>
        <v>992.03672462195334</v>
      </c>
      <c r="V57" s="4">
        <f t="shared" si="4"/>
        <v>1007.148307374084</v>
      </c>
      <c r="W57" s="2">
        <f t="shared" si="5"/>
        <v>1.1731330296580234</v>
      </c>
      <c r="AA57" s="6">
        <v>-144.24372570197801</v>
      </c>
      <c r="AB57" s="7">
        <v>10.528700058400901</v>
      </c>
      <c r="AC57" s="6">
        <v>-3.1256926142924198E-2</v>
      </c>
      <c r="AD57" s="6">
        <v>2.9456116190551199E-5</v>
      </c>
      <c r="AE57" s="8">
        <v>17554.453889016499</v>
      </c>
      <c r="AF57" s="8">
        <v>-125.692345063977</v>
      </c>
      <c r="AG57" s="8">
        <v>0.39362054142913999</v>
      </c>
      <c r="AH57" s="8">
        <v>-4.1079636190540202E-4</v>
      </c>
      <c r="AI57" s="8">
        <v>2.30640101199999</v>
      </c>
      <c r="AJ57" s="8">
        <v>-3.7612753199999698E-3</v>
      </c>
      <c r="AK57" s="8">
        <v>995.176197</v>
      </c>
      <c r="AL57" s="8">
        <v>3.9734999999999798E-2</v>
      </c>
      <c r="AN57" s="8">
        <v>-1.0408989683774701</v>
      </c>
      <c r="AO57" s="8">
        <v>4.3025437379100797</v>
      </c>
      <c r="AP57" s="8">
        <v>1.0234654120792801</v>
      </c>
    </row>
    <row r="58" spans="1:42" x14ac:dyDescent="0.45">
      <c r="A58">
        <v>0.05</v>
      </c>
      <c r="B58" s="4">
        <f t="shared" si="0"/>
        <v>181.45564391556752</v>
      </c>
      <c r="C58">
        <v>1200</v>
      </c>
      <c r="D58" s="5">
        <f t="shared" si="8"/>
        <v>1.2142429536114079</v>
      </c>
      <c r="E58" s="4">
        <v>61.394552220500003</v>
      </c>
      <c r="F58" s="4">
        <f t="shared" si="11"/>
        <v>122.78910444100001</v>
      </c>
      <c r="G58" s="5">
        <f t="shared" si="9"/>
        <v>5.6924174722696064</v>
      </c>
      <c r="H58" s="1">
        <f t="shared" si="12"/>
        <v>2288.1199999999958</v>
      </c>
      <c r="I58">
        <v>315</v>
      </c>
      <c r="J58">
        <v>295</v>
      </c>
      <c r="K58" s="5">
        <f t="shared" si="13"/>
        <v>12.698854510650774</v>
      </c>
      <c r="L58" s="5">
        <v>307.69884907602051</v>
      </c>
      <c r="M58" s="5">
        <f t="shared" si="10"/>
        <v>307.69885451065079</v>
      </c>
      <c r="N58" s="5">
        <v>312.55096717815024</v>
      </c>
      <c r="O58" s="5">
        <f t="shared" si="6"/>
        <v>312.55096717815007</v>
      </c>
      <c r="P58" s="5">
        <f t="shared" si="7"/>
        <v>2.4490328218497552</v>
      </c>
      <c r="Q58" s="1">
        <v>511.67362084000001</v>
      </c>
      <c r="R58" s="4">
        <f>Q58/(Abmessungen!B$17*S58)</f>
        <v>80.776726350406264</v>
      </c>
      <c r="S58" s="5">
        <f t="shared" si="1"/>
        <v>11.68633487478253</v>
      </c>
      <c r="T58" s="4">
        <f t="shared" si="2"/>
        <v>4178.5770796938259</v>
      </c>
      <c r="U58" s="4">
        <f t="shared" si="3"/>
        <v>991.97796285551294</v>
      </c>
      <c r="V58" s="4">
        <f t="shared" si="4"/>
        <v>1007.1503163840177</v>
      </c>
      <c r="W58" s="2">
        <f t="shared" si="5"/>
        <v>1.1729428587889787</v>
      </c>
      <c r="AA58" s="6">
        <v>-144.24372570197801</v>
      </c>
      <c r="AB58" s="7">
        <v>10.528700058400901</v>
      </c>
      <c r="AC58" s="6">
        <v>-3.1256926142924198E-2</v>
      </c>
      <c r="AD58" s="6">
        <v>2.9456116190551199E-5</v>
      </c>
      <c r="AE58" s="8">
        <v>17554.453889016499</v>
      </c>
      <c r="AF58" s="8">
        <v>-125.692345063977</v>
      </c>
      <c r="AG58" s="8">
        <v>0.39362054142913999</v>
      </c>
      <c r="AH58" s="8">
        <v>-4.1079636190540202E-4</v>
      </c>
      <c r="AI58" s="8">
        <v>2.30640101199999</v>
      </c>
      <c r="AJ58" s="8">
        <v>-3.7612753199999698E-3</v>
      </c>
      <c r="AK58" s="8">
        <v>995.176197</v>
      </c>
      <c r="AL58" s="8">
        <v>3.9734999999999798E-2</v>
      </c>
      <c r="AN58" s="8">
        <v>-1.0408989683774701</v>
      </c>
      <c r="AO58" s="8">
        <v>4.3025437379100797</v>
      </c>
      <c r="AP58" s="8">
        <v>1.0234654120792801</v>
      </c>
    </row>
    <row r="59" spans="1:42" x14ac:dyDescent="0.45">
      <c r="A59">
        <v>5.6000000000000001E-2</v>
      </c>
      <c r="B59" s="4">
        <f t="shared" si="0"/>
        <v>203.24001983356032</v>
      </c>
      <c r="C59">
        <v>1200</v>
      </c>
      <c r="D59" s="5">
        <f t="shared" si="8"/>
        <v>1.2142429536114079</v>
      </c>
      <c r="E59" s="4">
        <v>61.394552220500003</v>
      </c>
      <c r="F59" s="4">
        <f t="shared" si="11"/>
        <v>122.78910444100001</v>
      </c>
      <c r="G59" s="5">
        <f t="shared" si="9"/>
        <v>5.6924174722696064</v>
      </c>
      <c r="H59" s="1">
        <f t="shared" si="12"/>
        <v>2772.4533846153799</v>
      </c>
      <c r="I59">
        <v>315</v>
      </c>
      <c r="J59">
        <v>295</v>
      </c>
      <c r="K59" s="5">
        <f t="shared" si="13"/>
        <v>12.771294132795907</v>
      </c>
      <c r="L59" s="5">
        <v>307.77129916272673</v>
      </c>
      <c r="M59" s="5">
        <f t="shared" si="10"/>
        <v>307.7712941327959</v>
      </c>
      <c r="N59" s="5">
        <v>312.80114058674906</v>
      </c>
      <c r="O59" s="5">
        <f t="shared" si="6"/>
        <v>312.80114058674917</v>
      </c>
      <c r="P59" s="5">
        <f t="shared" si="7"/>
        <v>2.1988594132509434</v>
      </c>
      <c r="Q59" s="1">
        <v>514.53338183200003</v>
      </c>
      <c r="R59" s="4">
        <f>Q59/(Abmessungen!B$17*S59)</f>
        <v>80.915665798690924</v>
      </c>
      <c r="S59" s="5">
        <f t="shared" si="1"/>
        <v>11.731471555189726</v>
      </c>
      <c r="T59" s="4">
        <f t="shared" si="2"/>
        <v>4178.5736954228641</v>
      </c>
      <c r="U59" s="4">
        <f t="shared" si="3"/>
        <v>991.93062549933143</v>
      </c>
      <c r="V59" s="4">
        <f t="shared" si="4"/>
        <v>1007.1517557861155</v>
      </c>
      <c r="W59" s="2">
        <f t="shared" si="5"/>
        <v>1.1728066064274487</v>
      </c>
      <c r="AA59" s="6">
        <v>-144.24372570197801</v>
      </c>
      <c r="AB59" s="7">
        <v>10.528700058400901</v>
      </c>
      <c r="AC59" s="6">
        <v>-3.1256926142924198E-2</v>
      </c>
      <c r="AD59" s="6">
        <v>2.9456116190551199E-5</v>
      </c>
      <c r="AE59" s="8">
        <v>17554.453889016499</v>
      </c>
      <c r="AF59" s="8">
        <v>-125.692345063977</v>
      </c>
      <c r="AG59" s="8">
        <v>0.39362054142913999</v>
      </c>
      <c r="AH59" s="8">
        <v>-4.1079636190540202E-4</v>
      </c>
      <c r="AI59" s="8">
        <v>2.30640101199999</v>
      </c>
      <c r="AJ59" s="8">
        <v>-3.7612753199999698E-3</v>
      </c>
      <c r="AK59" s="8">
        <v>995.176197</v>
      </c>
      <c r="AL59" s="8">
        <v>3.9734999999999798E-2</v>
      </c>
      <c r="AN59" s="8">
        <v>-1.0408989683774701</v>
      </c>
      <c r="AO59" s="8">
        <v>4.3025437379100797</v>
      </c>
      <c r="AP59" s="8">
        <v>1.0234654120792801</v>
      </c>
    </row>
    <row r="60" spans="1:42" x14ac:dyDescent="0.45">
      <c r="A60">
        <v>6.2E-2</v>
      </c>
      <c r="B60" s="4">
        <f t="shared" si="0"/>
        <v>225.02456320869186</v>
      </c>
      <c r="C60">
        <v>1200</v>
      </c>
      <c r="D60" s="5">
        <f t="shared" si="8"/>
        <v>1.2142429536114079</v>
      </c>
      <c r="E60" s="4">
        <v>61.394552220500003</v>
      </c>
      <c r="F60" s="4">
        <f t="shared" si="11"/>
        <v>122.78910444100001</v>
      </c>
      <c r="G60" s="5">
        <f t="shared" si="9"/>
        <v>5.6924174722696064</v>
      </c>
      <c r="H60" s="1">
        <f t="shared" si="12"/>
        <v>3301.7351230769173</v>
      </c>
      <c r="I60">
        <v>315</v>
      </c>
      <c r="J60">
        <v>295</v>
      </c>
      <c r="K60" s="5">
        <f t="shared" si="13"/>
        <v>12.82410296945903</v>
      </c>
      <c r="L60" s="5">
        <v>307.82411896406273</v>
      </c>
      <c r="M60" s="5">
        <f t="shared" si="10"/>
        <v>307.82410296945903</v>
      </c>
      <c r="N60" s="5">
        <v>313.00588681403946</v>
      </c>
      <c r="O60" s="5">
        <f t="shared" si="6"/>
        <v>313.00588681403963</v>
      </c>
      <c r="P60" s="5">
        <f t="shared" si="7"/>
        <v>1.9941131859605434</v>
      </c>
      <c r="Q60" s="1">
        <v>516.61773655100001</v>
      </c>
      <c r="R60" s="4">
        <f>Q60/(Abmessungen!B$17*S60)</f>
        <v>80.963141139549464</v>
      </c>
      <c r="S60" s="5">
        <f t="shared" si="1"/>
        <v>11.772088297613552</v>
      </c>
      <c r="T60" s="4">
        <f t="shared" si="2"/>
        <v>4178.5713050718387</v>
      </c>
      <c r="U60" s="4">
        <f t="shared" si="3"/>
        <v>991.89171536353695</v>
      </c>
      <c r="V60" s="4">
        <f t="shared" si="4"/>
        <v>1007.1528051835185</v>
      </c>
      <c r="W60" s="2">
        <f t="shared" si="5"/>
        <v>1.1727072715198625</v>
      </c>
      <c r="AA60" s="6">
        <v>-144.24372570197801</v>
      </c>
      <c r="AB60" s="7">
        <v>10.528700058400901</v>
      </c>
      <c r="AC60" s="6">
        <v>-3.1256926142924198E-2</v>
      </c>
      <c r="AD60" s="6">
        <v>2.9456116190551199E-5</v>
      </c>
      <c r="AE60" s="8">
        <v>17554.453889016499</v>
      </c>
      <c r="AF60" s="8">
        <v>-125.692345063977</v>
      </c>
      <c r="AG60" s="8">
        <v>0.39362054142913999</v>
      </c>
      <c r="AH60" s="8">
        <v>-4.1079636190540202E-4</v>
      </c>
      <c r="AI60" s="8">
        <v>2.30640101199999</v>
      </c>
      <c r="AJ60" s="8">
        <v>-3.7612753199999698E-3</v>
      </c>
      <c r="AK60" s="8">
        <v>995.176197</v>
      </c>
      <c r="AL60" s="8">
        <v>3.9734999999999798E-2</v>
      </c>
      <c r="AN60" s="8">
        <v>-1.0408989683774701</v>
      </c>
      <c r="AO60" s="8">
        <v>4.3025437379100797</v>
      </c>
      <c r="AP60" s="8">
        <v>1.0234654120792801</v>
      </c>
    </row>
    <row r="61" spans="1:42" x14ac:dyDescent="0.45">
      <c r="A61">
        <v>6.8000000000000005E-2</v>
      </c>
      <c r="B61" s="4">
        <f t="shared" si="0"/>
        <v>246.80922611612434</v>
      </c>
      <c r="C61">
        <v>1200</v>
      </c>
      <c r="D61" s="5">
        <f t="shared" si="8"/>
        <v>1.2142429536114079</v>
      </c>
      <c r="E61" s="4">
        <v>61.394552220500003</v>
      </c>
      <c r="F61" s="4">
        <f t="shared" si="11"/>
        <v>122.78910444100001</v>
      </c>
      <c r="G61" s="5">
        <f t="shared" si="9"/>
        <v>5.6924174722696064</v>
      </c>
      <c r="H61" s="1">
        <f t="shared" si="12"/>
        <v>3875.9652153846091</v>
      </c>
      <c r="I61">
        <v>315</v>
      </c>
      <c r="J61">
        <v>295</v>
      </c>
      <c r="K61" s="5">
        <f t="shared" si="13"/>
        <v>12.863170682281748</v>
      </c>
      <c r="L61" s="5">
        <v>307.86319762455133</v>
      </c>
      <c r="M61" s="5">
        <f t="shared" si="10"/>
        <v>307.86317068228175</v>
      </c>
      <c r="N61" s="5">
        <v>313.17641120262056</v>
      </c>
      <c r="O61" s="5">
        <f t="shared" si="6"/>
        <v>313.17641120262073</v>
      </c>
      <c r="P61" s="5">
        <f t="shared" si="7"/>
        <v>1.8235887973794433</v>
      </c>
      <c r="Q61" s="1">
        <v>518.15950025999996</v>
      </c>
      <c r="R61" s="4">
        <f>Q61/(Abmessungen!B$17*S61)</f>
        <v>80.952046020235272</v>
      </c>
      <c r="S61" s="5">
        <f t="shared" si="1"/>
        <v>11.808838501393124</v>
      </c>
      <c r="T61" s="4">
        <f t="shared" si="2"/>
        <v>4178.5695666880711</v>
      </c>
      <c r="U61" s="4">
        <f t="shared" si="3"/>
        <v>991.85919364627421</v>
      </c>
      <c r="V61" s="4">
        <f t="shared" si="4"/>
        <v>1007.1535815788056</v>
      </c>
      <c r="W61" s="2">
        <f t="shared" si="5"/>
        <v>1.1726337787192453</v>
      </c>
      <c r="AA61" s="6">
        <v>-144.24372570197801</v>
      </c>
      <c r="AB61" s="7">
        <v>10.528700058400901</v>
      </c>
      <c r="AC61" s="6">
        <v>-3.1256926142924198E-2</v>
      </c>
      <c r="AD61" s="6">
        <v>2.9456116190551199E-5</v>
      </c>
      <c r="AE61" s="8">
        <v>17554.453889016499</v>
      </c>
      <c r="AF61" s="8">
        <v>-125.692345063977</v>
      </c>
      <c r="AG61" s="8">
        <v>0.39362054142913999</v>
      </c>
      <c r="AH61" s="8">
        <v>-4.1079636190540202E-4</v>
      </c>
      <c r="AI61" s="8">
        <v>2.30640101199999</v>
      </c>
      <c r="AJ61" s="8">
        <v>-3.7612753199999698E-3</v>
      </c>
      <c r="AK61" s="8">
        <v>995.176197</v>
      </c>
      <c r="AL61" s="8">
        <v>3.9734999999999798E-2</v>
      </c>
      <c r="AN61" s="8">
        <v>-1.0408989683774701</v>
      </c>
      <c r="AO61" s="8">
        <v>4.3025437379100797</v>
      </c>
      <c r="AP61" s="8">
        <v>1.0234654120792801</v>
      </c>
    </row>
    <row r="62" spans="1:42" x14ac:dyDescent="0.45">
      <c r="A62">
        <v>7.3999999999999996E-2</v>
      </c>
      <c r="B62" s="4">
        <f t="shared" si="0"/>
        <v>268.59397608390731</v>
      </c>
      <c r="C62">
        <v>1200</v>
      </c>
      <c r="D62" s="5">
        <f t="shared" si="8"/>
        <v>1.2142429536114079</v>
      </c>
      <c r="E62" s="4">
        <v>61.394552220500003</v>
      </c>
      <c r="F62" s="4">
        <f t="shared" si="11"/>
        <v>122.78910444100001</v>
      </c>
      <c r="G62" s="5">
        <f t="shared" si="9"/>
        <v>5.6924174722696064</v>
      </c>
      <c r="H62" s="1">
        <f t="shared" si="12"/>
        <v>4495.1436615384537</v>
      </c>
      <c r="I62">
        <v>315</v>
      </c>
      <c r="J62">
        <v>295</v>
      </c>
      <c r="K62" s="5">
        <f t="shared" si="13"/>
        <v>12.892440098600895</v>
      </c>
      <c r="L62" s="5">
        <v>307.89247766176123</v>
      </c>
      <c r="M62" s="5">
        <f t="shared" si="10"/>
        <v>307.8924400986009</v>
      </c>
      <c r="N62" s="5">
        <v>313.32053410274756</v>
      </c>
      <c r="O62" s="5">
        <f t="shared" si="6"/>
        <v>313.32053410274767</v>
      </c>
      <c r="P62" s="5">
        <f t="shared" si="7"/>
        <v>1.6794658972524417</v>
      </c>
      <c r="Q62" s="1">
        <v>519.31445543799998</v>
      </c>
      <c r="R62" s="4">
        <f>Q62/(Abmessungen!B$17*S62)</f>
        <v>80.903906176881122</v>
      </c>
      <c r="S62" s="5">
        <f t="shared" si="1"/>
        <v>11.842202108615982</v>
      </c>
      <c r="T62" s="4">
        <f t="shared" si="2"/>
        <v>4178.568271499691</v>
      </c>
      <c r="U62" s="4">
        <f t="shared" si="3"/>
        <v>991.83162587673996</v>
      </c>
      <c r="V62" s="4">
        <f t="shared" si="4"/>
        <v>1007.1541632999449</v>
      </c>
      <c r="W62" s="2">
        <f t="shared" si="5"/>
        <v>1.1725787135785821</v>
      </c>
      <c r="AA62" s="6">
        <v>-144.24372570197801</v>
      </c>
      <c r="AB62" s="7">
        <v>10.528700058400901</v>
      </c>
      <c r="AC62" s="6">
        <v>-3.1256926142924198E-2</v>
      </c>
      <c r="AD62" s="6">
        <v>2.9456116190551199E-5</v>
      </c>
      <c r="AE62" s="8">
        <v>17554.453889016499</v>
      </c>
      <c r="AF62" s="8">
        <v>-125.692345063977</v>
      </c>
      <c r="AG62" s="8">
        <v>0.39362054142913999</v>
      </c>
      <c r="AH62" s="8">
        <v>-4.1079636190540202E-4</v>
      </c>
      <c r="AI62" s="8">
        <v>2.30640101199999</v>
      </c>
      <c r="AJ62" s="8">
        <v>-3.7612753199999698E-3</v>
      </c>
      <c r="AK62" s="8">
        <v>995.176197</v>
      </c>
      <c r="AL62" s="8">
        <v>3.9734999999999798E-2</v>
      </c>
      <c r="AN62" s="8">
        <v>-1.0408989683774701</v>
      </c>
      <c r="AO62" s="8">
        <v>4.3025437379100797</v>
      </c>
      <c r="AP62" s="8">
        <v>1.0234654120792801</v>
      </c>
    </row>
    <row r="63" spans="1:42" x14ac:dyDescent="0.45">
      <c r="A63">
        <v>8.0000000000000002E-3</v>
      </c>
      <c r="B63" s="4">
        <f t="shared" si="0"/>
        <v>28.984786519554287</v>
      </c>
      <c r="C63">
        <v>1500</v>
      </c>
      <c r="D63" s="5">
        <f t="shared" si="8"/>
        <v>1.4625808842450854</v>
      </c>
      <c r="E63" s="4">
        <v>73.951014669200006</v>
      </c>
      <c r="F63" s="4">
        <f t="shared" si="11"/>
        <v>147.90202933840001</v>
      </c>
      <c r="G63" s="5">
        <f t="shared" si="9"/>
        <v>7.441257967583824</v>
      </c>
      <c r="H63" s="1">
        <f t="shared" si="12"/>
        <v>156.34021538461522</v>
      </c>
      <c r="I63">
        <v>315</v>
      </c>
      <c r="J63">
        <v>295</v>
      </c>
      <c r="K63" s="5">
        <f t="shared" si="13"/>
        <v>8.3129796375494678</v>
      </c>
      <c r="L63" s="5">
        <v>303.31298037838121</v>
      </c>
      <c r="M63" s="5">
        <f t="shared" si="10"/>
        <v>303.31297963754946</v>
      </c>
      <c r="N63" s="5">
        <v>302.84901799842618</v>
      </c>
      <c r="O63" s="5">
        <f t="shared" si="6"/>
        <v>302.84901799969475</v>
      </c>
      <c r="P63" s="5">
        <f t="shared" si="7"/>
        <v>12.150982001573823</v>
      </c>
      <c r="Q63" s="1">
        <v>406.26108909200002</v>
      </c>
      <c r="R63" s="4">
        <f>Q63/(Abmessungen!B$17*S63)</f>
        <v>77.741566442889919</v>
      </c>
      <c r="S63" s="5">
        <f t="shared" si="1"/>
        <v>9.641031217159858</v>
      </c>
      <c r="T63" s="4">
        <f t="shared" si="2"/>
        <v>4179.3030501752264</v>
      </c>
      <c r="U63" s="4">
        <f t="shared" si="3"/>
        <v>993.624706553225</v>
      </c>
      <c r="V63" s="4">
        <f t="shared" si="4"/>
        <v>1007.0631801376674</v>
      </c>
      <c r="W63" s="2">
        <f t="shared" si="5"/>
        <v>1.1811910886335744</v>
      </c>
      <c r="AA63" s="6">
        <v>-144.24372570197801</v>
      </c>
      <c r="AB63" s="7">
        <v>10.528700058400901</v>
      </c>
      <c r="AC63" s="6">
        <v>-3.1256926142924198E-2</v>
      </c>
      <c r="AD63" s="6">
        <v>2.9456116190551199E-5</v>
      </c>
      <c r="AE63" s="8">
        <v>17554.453889016499</v>
      </c>
      <c r="AF63" s="8">
        <v>-125.692345063977</v>
      </c>
      <c r="AG63" s="8">
        <v>0.39362054142913999</v>
      </c>
      <c r="AH63" s="8">
        <v>-4.1079636190540202E-4</v>
      </c>
      <c r="AI63" s="8">
        <v>2.30640101199999</v>
      </c>
      <c r="AJ63" s="8">
        <v>-3.7612753199999698E-3</v>
      </c>
      <c r="AK63" s="8">
        <v>995.176197</v>
      </c>
      <c r="AL63" s="8">
        <v>3.9734999999999798E-2</v>
      </c>
      <c r="AN63" s="8">
        <v>-1.0408989683774701</v>
      </c>
      <c r="AO63" s="8">
        <v>4.3025437379100797</v>
      </c>
      <c r="AP63" s="8">
        <v>1.0234654120792801</v>
      </c>
    </row>
    <row r="64" spans="1:42" x14ac:dyDescent="0.45">
      <c r="A64">
        <v>1.4E-2</v>
      </c>
      <c r="B64" s="4">
        <f t="shared" si="0"/>
        <v>50.752397664289745</v>
      </c>
      <c r="C64">
        <v>1500</v>
      </c>
      <c r="D64" s="5">
        <f t="shared" si="8"/>
        <v>1.4625808842450854</v>
      </c>
      <c r="E64" s="4">
        <v>73.951014669200006</v>
      </c>
      <c r="F64" s="4">
        <f t="shared" si="11"/>
        <v>147.90202933840001</v>
      </c>
      <c r="G64" s="5">
        <f t="shared" si="9"/>
        <v>7.441257967583824</v>
      </c>
      <c r="H64" s="1">
        <f t="shared" si="12"/>
        <v>326.03512307692239</v>
      </c>
      <c r="I64">
        <v>315</v>
      </c>
      <c r="J64">
        <v>295</v>
      </c>
      <c r="K64" s="5">
        <f t="shared" si="13"/>
        <v>10.251865378505395</v>
      </c>
      <c r="L64" s="5">
        <v>305.25187098997458</v>
      </c>
      <c r="M64" s="5">
        <f t="shared" si="10"/>
        <v>305.25186537850539</v>
      </c>
      <c r="N64" s="5">
        <v>306.46234641357836</v>
      </c>
      <c r="O64" s="5">
        <f t="shared" si="6"/>
        <v>306.46234641416606</v>
      </c>
      <c r="P64" s="5">
        <f t="shared" si="7"/>
        <v>8.5376535864216407</v>
      </c>
      <c r="Q64" s="1">
        <v>499.48824549</v>
      </c>
      <c r="R64" s="4">
        <f>Q64/(Abmessungen!B$17*S64)</f>
        <v>87.081253244617685</v>
      </c>
      <c r="S64" s="5">
        <f t="shared" si="1"/>
        <v>10.582107024389154</v>
      </c>
      <c r="T64" s="4">
        <f t="shared" si="2"/>
        <v>4178.8685218983956</v>
      </c>
      <c r="U64" s="4">
        <f t="shared" si="3"/>
        <v>993.05653170081268</v>
      </c>
      <c r="V64" s="4">
        <f t="shared" si="4"/>
        <v>1007.1017010468933</v>
      </c>
      <c r="W64" s="2">
        <f t="shared" si="5"/>
        <v>1.1775447379307913</v>
      </c>
      <c r="AA64" s="6">
        <v>-144.24372570197801</v>
      </c>
      <c r="AB64" s="7">
        <v>10.528700058400901</v>
      </c>
      <c r="AC64" s="6">
        <v>-3.1256926142924198E-2</v>
      </c>
      <c r="AD64" s="6">
        <v>2.9456116190551199E-5</v>
      </c>
      <c r="AE64" s="8">
        <v>17554.453889016499</v>
      </c>
      <c r="AF64" s="8">
        <v>-125.692345063977</v>
      </c>
      <c r="AG64" s="8">
        <v>0.39362054142913999</v>
      </c>
      <c r="AH64" s="8">
        <v>-4.1079636190540202E-4</v>
      </c>
      <c r="AI64" s="8">
        <v>2.30640101199999</v>
      </c>
      <c r="AJ64" s="8">
        <v>-3.7612753199999698E-3</v>
      </c>
      <c r="AK64" s="8">
        <v>995.176197</v>
      </c>
      <c r="AL64" s="8">
        <v>3.9734999999999798E-2</v>
      </c>
      <c r="AN64" s="8">
        <v>-1.0408989683774701</v>
      </c>
      <c r="AO64" s="8">
        <v>4.3025437379100797</v>
      </c>
      <c r="AP64" s="8">
        <v>1.0234654120792801</v>
      </c>
    </row>
    <row r="65" spans="1:42" x14ac:dyDescent="0.45">
      <c r="A65">
        <v>0.02</v>
      </c>
      <c r="B65" s="4">
        <f t="shared" si="0"/>
        <v>72.527756596397353</v>
      </c>
      <c r="C65">
        <v>1500</v>
      </c>
      <c r="D65" s="5">
        <f t="shared" si="8"/>
        <v>1.4625808842450854</v>
      </c>
      <c r="E65" s="4">
        <v>73.951014669200006</v>
      </c>
      <c r="F65" s="4">
        <f t="shared" si="11"/>
        <v>147.90202933840001</v>
      </c>
      <c r="G65" s="5">
        <f t="shared" si="9"/>
        <v>7.441257967583824</v>
      </c>
      <c r="H65" s="1">
        <f t="shared" si="12"/>
        <v>540.67838461538327</v>
      </c>
      <c r="I65">
        <v>315</v>
      </c>
      <c r="J65">
        <v>295</v>
      </c>
      <c r="K65" s="5">
        <f t="shared" si="13"/>
        <v>11.28266969864033</v>
      </c>
      <c r="L65" s="5">
        <v>306.28265837425624</v>
      </c>
      <c r="M65" s="5">
        <f t="shared" si="10"/>
        <v>306.28266969864035</v>
      </c>
      <c r="N65" s="5">
        <v>308.4331973874788</v>
      </c>
      <c r="O65" s="5">
        <f t="shared" si="6"/>
        <v>308.43319738729599</v>
      </c>
      <c r="P65" s="5">
        <f t="shared" si="7"/>
        <v>6.5668026125212009</v>
      </c>
      <c r="Q65" s="1">
        <v>548.81697424799995</v>
      </c>
      <c r="R65" s="4">
        <f>Q65/(Abmessungen!B$17*S65)</f>
        <v>92.840837026813645</v>
      </c>
      <c r="S65" s="5">
        <f t="shared" si="1"/>
        <v>10.905862946715001</v>
      </c>
      <c r="T65" s="4">
        <f t="shared" si="2"/>
        <v>4178.7229388185742</v>
      </c>
      <c r="U65" s="4">
        <f t="shared" si="3"/>
        <v>992.72338451974736</v>
      </c>
      <c r="V65" s="4">
        <f t="shared" si="4"/>
        <v>1007.1221802152504</v>
      </c>
      <c r="W65" s="2">
        <f t="shared" si="5"/>
        <v>1.1756062003564582</v>
      </c>
      <c r="AA65" s="6">
        <v>-144.24372570197801</v>
      </c>
      <c r="AB65" s="7">
        <v>10.528700058400901</v>
      </c>
      <c r="AC65" s="6">
        <v>-3.1256926142924198E-2</v>
      </c>
      <c r="AD65" s="6">
        <v>2.9456116190551199E-5</v>
      </c>
      <c r="AE65" s="8">
        <v>17554.453889016499</v>
      </c>
      <c r="AF65" s="8">
        <v>-125.692345063977</v>
      </c>
      <c r="AG65" s="8">
        <v>0.39362054142913999</v>
      </c>
      <c r="AH65" s="8">
        <v>-4.1079636190540202E-4</v>
      </c>
      <c r="AI65" s="8">
        <v>2.30640101199999</v>
      </c>
      <c r="AJ65" s="8">
        <v>-3.7612753199999698E-3</v>
      </c>
      <c r="AK65" s="8">
        <v>995.176197</v>
      </c>
      <c r="AL65" s="8">
        <v>3.9734999999999798E-2</v>
      </c>
      <c r="AN65" s="8">
        <v>-1.0408989683774701</v>
      </c>
      <c r="AO65" s="8">
        <v>4.3025437379100797</v>
      </c>
      <c r="AP65" s="8">
        <v>1.0234654120792801</v>
      </c>
    </row>
    <row r="66" spans="1:42" x14ac:dyDescent="0.45">
      <c r="A66">
        <v>2.5999999999999999E-2</v>
      </c>
      <c r="B66" s="4">
        <f t="shared" ref="B66:B110" si="14">A66/U66*3600*1000</f>
        <v>94.306707617617789</v>
      </c>
      <c r="C66">
        <v>1500</v>
      </c>
      <c r="D66" s="5">
        <f t="shared" si="8"/>
        <v>1.4625808842450854</v>
      </c>
      <c r="E66" s="4">
        <v>73.951014669200006</v>
      </c>
      <c r="F66" s="4">
        <f t="shared" si="11"/>
        <v>147.90202933840001</v>
      </c>
      <c r="G66" s="5">
        <f t="shared" si="9"/>
        <v>7.441257967583824</v>
      </c>
      <c r="H66" s="1">
        <f t="shared" si="12"/>
        <v>800.26999999999816</v>
      </c>
      <c r="I66">
        <v>315</v>
      </c>
      <c r="J66">
        <v>295</v>
      </c>
      <c r="K66" s="5">
        <f t="shared" si="13"/>
        <v>11.916033985607074</v>
      </c>
      <c r="L66" s="5">
        <v>306.9160245257371</v>
      </c>
      <c r="M66" s="5">
        <f t="shared" si="10"/>
        <v>306.9160339856071</v>
      </c>
      <c r="N66" s="5">
        <v>309.67030580602921</v>
      </c>
      <c r="O66" s="5">
        <f t="shared" si="6"/>
        <v>309.67030580599163</v>
      </c>
      <c r="P66" s="5">
        <f t="shared" si="7"/>
        <v>5.3296941939707949</v>
      </c>
      <c r="Q66" s="1">
        <v>579.04533483499995</v>
      </c>
      <c r="R66" s="4">
        <f>Q66/(Abmessungen!B$17*S66)</f>
        <v>96.659459264264868</v>
      </c>
      <c r="S66" s="5">
        <f t="shared" si="1"/>
        <v>11.051971429303016</v>
      </c>
      <c r="T66" s="4">
        <f t="shared" si="2"/>
        <v>4178.658963542005</v>
      </c>
      <c r="U66" s="4">
        <f t="shared" si="3"/>
        <v>992.5062847015796</v>
      </c>
      <c r="V66" s="4">
        <f t="shared" si="4"/>
        <v>1007.134763617265</v>
      </c>
      <c r="W66" s="2">
        <f t="shared" si="5"/>
        <v>1.1744150681194143</v>
      </c>
      <c r="AA66" s="6">
        <v>-144.24372570197801</v>
      </c>
      <c r="AB66" s="7">
        <v>10.528700058400901</v>
      </c>
      <c r="AC66" s="6">
        <v>-3.1256926142924198E-2</v>
      </c>
      <c r="AD66" s="6">
        <v>2.9456116190551199E-5</v>
      </c>
      <c r="AE66" s="8">
        <v>17554.453889016499</v>
      </c>
      <c r="AF66" s="8">
        <v>-125.692345063977</v>
      </c>
      <c r="AG66" s="8">
        <v>0.39362054142913999</v>
      </c>
      <c r="AH66" s="8">
        <v>-4.1079636190540202E-4</v>
      </c>
      <c r="AI66" s="8">
        <v>2.30640101199999</v>
      </c>
      <c r="AJ66" s="8">
        <v>-3.7612753199999698E-3</v>
      </c>
      <c r="AK66" s="8">
        <v>995.176197</v>
      </c>
      <c r="AL66" s="8">
        <v>3.9734999999999798E-2</v>
      </c>
      <c r="AN66" s="8">
        <v>-1.0408989683774701</v>
      </c>
      <c r="AO66" s="8">
        <v>4.3025437379100797</v>
      </c>
      <c r="AP66" s="8">
        <v>1.0234654120792801</v>
      </c>
    </row>
    <row r="67" spans="1:42" x14ac:dyDescent="0.45">
      <c r="A67">
        <v>3.2000000000000001E-2</v>
      </c>
      <c r="B67" s="4">
        <f t="shared" si="14"/>
        <v>116.08762482022529</v>
      </c>
      <c r="C67">
        <v>1500</v>
      </c>
      <c r="D67" s="5">
        <f t="shared" si="8"/>
        <v>1.4625808842450854</v>
      </c>
      <c r="E67" s="4">
        <v>73.951014669200006</v>
      </c>
      <c r="F67" s="4">
        <f t="shared" si="11"/>
        <v>147.90202933840001</v>
      </c>
      <c r="G67" s="5">
        <f t="shared" si="9"/>
        <v>7.441257967583824</v>
      </c>
      <c r="H67" s="1">
        <f t="shared" si="12"/>
        <v>1104.8099692307667</v>
      </c>
      <c r="I67">
        <v>315</v>
      </c>
      <c r="J67">
        <v>295</v>
      </c>
      <c r="K67" s="5">
        <f t="shared" si="13"/>
        <v>12.337806422362846</v>
      </c>
      <c r="L67" s="5">
        <v>307.33782357717951</v>
      </c>
      <c r="M67" s="5">
        <f t="shared" si="10"/>
        <v>307.33780642236286</v>
      </c>
      <c r="N67" s="5">
        <v>310.51930381283188</v>
      </c>
      <c r="O67" s="5">
        <f t="shared" si="6"/>
        <v>310.51930381285393</v>
      </c>
      <c r="P67" s="5">
        <f t="shared" si="7"/>
        <v>4.480696187168121</v>
      </c>
      <c r="Q67" s="1">
        <v>599.14088813599994</v>
      </c>
      <c r="R67" s="4">
        <f>Q67/(Abmessungen!B$17*S67)</f>
        <v>99.291333169869532</v>
      </c>
      <c r="S67" s="5">
        <f t="shared" ref="S67:S110" si="15">((I67-L67)-(N67-J67))/LN((I67-L67)/(N67-J67))</f>
        <v>11.132409281120507</v>
      </c>
      <c r="T67" s="4">
        <f t="shared" ref="T67:T110" si="16">((AE67 + AF67*I67 +AG67*I67^2 +  AH67*I67^3)+(AE67 + AF67*N67 + AG67*N67^2 +  AH67*N67^3))/2</f>
        <v>4178.6258144352005</v>
      </c>
      <c r="U67" s="4">
        <f t="shared" ref="U67:U110" si="17">((AA67 + AB67*I67 + AC67*I67^2 +  AD67*I67^3)+(AA67 + AB67*N67 + AC67*N67^2 +  AD67*N67^3))/2</f>
        <v>992.35383770147882</v>
      </c>
      <c r="V67" s="4">
        <f t="shared" ref="V67:V110" si="18">((AK67 + AL67*J67)+(AK67 + AL67*L67))/2</f>
        <v>1007.1431437099195</v>
      </c>
      <c r="W67" s="2">
        <f t="shared" ref="W67:W110" si="19">((AI67 + AJ67*J67)+(AI67 + AJ67*L67))/2</f>
        <v>1.1736218169383195</v>
      </c>
      <c r="AA67" s="6">
        <v>-144.24372570197801</v>
      </c>
      <c r="AB67" s="7">
        <v>10.528700058400901</v>
      </c>
      <c r="AC67" s="6">
        <v>-3.1256926142924198E-2</v>
      </c>
      <c r="AD67" s="6">
        <v>2.9456116190551199E-5</v>
      </c>
      <c r="AE67" s="8">
        <v>17554.453889016499</v>
      </c>
      <c r="AF67" s="8">
        <v>-125.692345063977</v>
      </c>
      <c r="AG67" s="8">
        <v>0.39362054142913999</v>
      </c>
      <c r="AH67" s="8">
        <v>-4.1079636190540202E-4</v>
      </c>
      <c r="AI67" s="8">
        <v>2.30640101199999</v>
      </c>
      <c r="AJ67" s="8">
        <v>-3.7612753199999698E-3</v>
      </c>
      <c r="AK67" s="8">
        <v>995.176197</v>
      </c>
      <c r="AL67" s="8">
        <v>3.9734999999999798E-2</v>
      </c>
      <c r="AN67" s="8">
        <v>-1.0408989683774701</v>
      </c>
      <c r="AO67" s="8">
        <v>4.3025437379100797</v>
      </c>
      <c r="AP67" s="8">
        <v>1.0234654120792801</v>
      </c>
    </row>
    <row r="68" spans="1:42" x14ac:dyDescent="0.45">
      <c r="A68">
        <v>3.7999999999999999E-2</v>
      </c>
      <c r="B68" s="4">
        <f t="shared" si="14"/>
        <v>137.86973116886551</v>
      </c>
      <c r="C68">
        <v>1500</v>
      </c>
      <c r="D68" s="5">
        <f t="shared" si="8"/>
        <v>1.4625808842450854</v>
      </c>
      <c r="E68" s="4">
        <v>73.951014669200006</v>
      </c>
      <c r="F68" s="4">
        <f t="shared" si="11"/>
        <v>147.90202933840001</v>
      </c>
      <c r="G68" s="5">
        <f t="shared" si="9"/>
        <v>7.441257967583824</v>
      </c>
      <c r="H68" s="1">
        <f t="shared" si="12"/>
        <v>1454.2982923076893</v>
      </c>
      <c r="I68">
        <v>315</v>
      </c>
      <c r="J68">
        <v>295</v>
      </c>
      <c r="K68" s="5">
        <f t="shared" si="13"/>
        <v>12.63384094384315</v>
      </c>
      <c r="L68" s="5">
        <v>307.63390692250027</v>
      </c>
      <c r="M68" s="5">
        <f t="shared" si="10"/>
        <v>307.63384094384315</v>
      </c>
      <c r="N68" s="5">
        <v>311.1380401102262</v>
      </c>
      <c r="O68" s="5">
        <f t="shared" ref="O68:O110" si="20">I68-Q68/(T68*A68)</f>
        <v>311.13804011025951</v>
      </c>
      <c r="P68" s="5">
        <f t="shared" si="7"/>
        <v>3.8619598897738001</v>
      </c>
      <c r="Q68" s="1">
        <v>613.22923093600002</v>
      </c>
      <c r="R68" s="4">
        <f>Q68/(Abmessungen!B$17*S68)</f>
        <v>101.15236788509746</v>
      </c>
      <c r="S68" s="5">
        <f t="shared" si="15"/>
        <v>11.184545546612105</v>
      </c>
      <c r="T68" s="4">
        <f t="shared" si="16"/>
        <v>4178.6066663435868</v>
      </c>
      <c r="U68" s="4">
        <f t="shared" si="17"/>
        <v>992.24100054597716</v>
      </c>
      <c r="V68" s="4">
        <f t="shared" si="18"/>
        <v>1007.1490261457827</v>
      </c>
      <c r="W68" s="2">
        <f t="shared" si="19"/>
        <v>1.1730649914486104</v>
      </c>
      <c r="AA68" s="6">
        <v>-144.24372570197801</v>
      </c>
      <c r="AB68" s="7">
        <v>10.528700058400901</v>
      </c>
      <c r="AC68" s="6">
        <v>-3.1256926142924198E-2</v>
      </c>
      <c r="AD68" s="6">
        <v>2.9456116190551199E-5</v>
      </c>
      <c r="AE68" s="8">
        <v>17554.453889016499</v>
      </c>
      <c r="AF68" s="8">
        <v>-125.692345063977</v>
      </c>
      <c r="AG68" s="8">
        <v>0.39362054142913999</v>
      </c>
      <c r="AH68" s="8">
        <v>-4.1079636190540202E-4</v>
      </c>
      <c r="AI68" s="8">
        <v>2.30640101199999</v>
      </c>
      <c r="AJ68" s="8">
        <v>-3.7612753199999698E-3</v>
      </c>
      <c r="AK68" s="8">
        <v>995.176197</v>
      </c>
      <c r="AL68" s="8">
        <v>3.9734999999999798E-2</v>
      </c>
      <c r="AN68" s="8">
        <v>-1.0408989683774701</v>
      </c>
      <c r="AO68" s="8">
        <v>4.3025437379100797</v>
      </c>
      <c r="AP68" s="8">
        <v>1.0234654120792801</v>
      </c>
    </row>
    <row r="69" spans="1:42" x14ac:dyDescent="0.45">
      <c r="A69">
        <v>4.3999999999999997E-2</v>
      </c>
      <c r="B69" s="4">
        <f t="shared" si="14"/>
        <v>159.6526069599355</v>
      </c>
      <c r="C69">
        <v>1500</v>
      </c>
      <c r="D69" s="5">
        <f t="shared" si="8"/>
        <v>1.4625808842450854</v>
      </c>
      <c r="E69" s="4">
        <v>73.951014669200006</v>
      </c>
      <c r="F69" s="4">
        <f t="shared" si="11"/>
        <v>147.90202933840001</v>
      </c>
      <c r="G69" s="5">
        <f t="shared" si="9"/>
        <v>7.441257967583824</v>
      </c>
      <c r="H69" s="1">
        <f t="shared" si="12"/>
        <v>1848.7349692307653</v>
      </c>
      <c r="I69">
        <v>315</v>
      </c>
      <c r="J69">
        <v>295</v>
      </c>
      <c r="K69" s="5">
        <f t="shared" si="13"/>
        <v>12.84958443339649</v>
      </c>
      <c r="L69" s="5">
        <v>307.8497176216714</v>
      </c>
      <c r="M69" s="5">
        <f t="shared" si="10"/>
        <v>307.8495844333965</v>
      </c>
      <c r="N69" s="5">
        <v>311.60886435489977</v>
      </c>
      <c r="O69" s="5">
        <f t="shared" si="20"/>
        <v>311.60886435492995</v>
      </c>
      <c r="P69" s="5">
        <f t="shared" si="7"/>
        <v>3.3911356451002348</v>
      </c>
      <c r="Q69" s="1">
        <v>623.48798631800003</v>
      </c>
      <c r="R69" s="4">
        <f>Q69/(Abmessungen!B$17*S69)</f>
        <v>102.49206620776451</v>
      </c>
      <c r="S69" s="5">
        <f t="shared" si="15"/>
        <v>11.223011011563337</v>
      </c>
      <c r="T69" s="4">
        <f t="shared" si="16"/>
        <v>4178.5947217498097</v>
      </c>
      <c r="U69" s="4">
        <f t="shared" si="17"/>
        <v>992.1541715867512</v>
      </c>
      <c r="V69" s="4">
        <f t="shared" si="18"/>
        <v>1007.1533137648485</v>
      </c>
      <c r="W69" s="2">
        <f t="shared" si="19"/>
        <v>1.1726591297203184</v>
      </c>
      <c r="AA69" s="6">
        <v>-144.24372570197801</v>
      </c>
      <c r="AB69" s="7">
        <v>10.528700058400901</v>
      </c>
      <c r="AC69" s="6">
        <v>-3.1256926142924198E-2</v>
      </c>
      <c r="AD69" s="6">
        <v>2.9456116190551199E-5</v>
      </c>
      <c r="AE69" s="8">
        <v>17554.453889016499</v>
      </c>
      <c r="AF69" s="8">
        <v>-125.692345063977</v>
      </c>
      <c r="AG69" s="8">
        <v>0.39362054142913999</v>
      </c>
      <c r="AH69" s="8">
        <v>-4.1079636190540202E-4</v>
      </c>
      <c r="AI69" s="8">
        <v>2.30640101199999</v>
      </c>
      <c r="AJ69" s="8">
        <v>-3.7612753199999698E-3</v>
      </c>
      <c r="AK69" s="8">
        <v>995.176197</v>
      </c>
      <c r="AL69" s="8">
        <v>3.9734999999999798E-2</v>
      </c>
      <c r="AN69" s="8">
        <v>-1.0408989683774701</v>
      </c>
      <c r="AO69" s="8">
        <v>4.3025437379100797</v>
      </c>
      <c r="AP69" s="8">
        <v>1.0234654120792801</v>
      </c>
    </row>
    <row r="70" spans="1:42" x14ac:dyDescent="0.45">
      <c r="A70">
        <v>0.05</v>
      </c>
      <c r="B70" s="4">
        <f t="shared" si="14"/>
        <v>181.43600571748559</v>
      </c>
      <c r="C70">
        <v>1500</v>
      </c>
      <c r="D70" s="5">
        <f t="shared" si="8"/>
        <v>1.4625808842450854</v>
      </c>
      <c r="E70" s="4">
        <v>73.951014669200006</v>
      </c>
      <c r="F70" s="4">
        <f t="shared" si="11"/>
        <v>147.90202933840001</v>
      </c>
      <c r="G70" s="5">
        <f t="shared" si="9"/>
        <v>7.441257967583824</v>
      </c>
      <c r="H70" s="1">
        <f t="shared" si="12"/>
        <v>2288.1199999999958</v>
      </c>
      <c r="I70">
        <v>315</v>
      </c>
      <c r="J70">
        <v>295</v>
      </c>
      <c r="K70" s="5">
        <f t="shared" si="13"/>
        <v>13.011358264819052</v>
      </c>
      <c r="L70" s="5">
        <v>308.01157369904348</v>
      </c>
      <c r="M70" s="5">
        <f t="shared" si="10"/>
        <v>308.01135826481902</v>
      </c>
      <c r="N70" s="5">
        <v>311.97899915334619</v>
      </c>
      <c r="O70" s="5">
        <f t="shared" si="20"/>
        <v>311.97899915337041</v>
      </c>
      <c r="P70" s="5">
        <f t="shared" si="7"/>
        <v>3.0210008466538056</v>
      </c>
      <c r="Q70" s="1">
        <v>631.17571781200002</v>
      </c>
      <c r="R70" s="4">
        <f>Q70/(Abmessungen!B$17*S70)</f>
        <v>103.46854563907075</v>
      </c>
      <c r="S70" s="5">
        <f t="shared" si="15"/>
        <v>11.254170379866091</v>
      </c>
      <c r="T70" s="4">
        <f t="shared" si="16"/>
        <v>4178.5868316864708</v>
      </c>
      <c r="U70" s="4">
        <f t="shared" si="17"/>
        <v>992.08533217093861</v>
      </c>
      <c r="V70" s="4">
        <f t="shared" si="18"/>
        <v>1007.1565294404656</v>
      </c>
      <c r="W70" s="2">
        <f t="shared" si="19"/>
        <v>1.1723547370857124</v>
      </c>
      <c r="AA70" s="6">
        <v>-144.24372570197801</v>
      </c>
      <c r="AB70" s="7">
        <v>10.528700058400901</v>
      </c>
      <c r="AC70" s="6">
        <v>-3.1256926142924198E-2</v>
      </c>
      <c r="AD70" s="6">
        <v>2.9456116190551199E-5</v>
      </c>
      <c r="AE70" s="8">
        <v>17554.453889016499</v>
      </c>
      <c r="AF70" s="8">
        <v>-125.692345063977</v>
      </c>
      <c r="AG70" s="8">
        <v>0.39362054142913999</v>
      </c>
      <c r="AH70" s="8">
        <v>-4.1079636190540202E-4</v>
      </c>
      <c r="AI70" s="8">
        <v>2.30640101199999</v>
      </c>
      <c r="AJ70" s="8">
        <v>-3.7612753199999698E-3</v>
      </c>
      <c r="AK70" s="8">
        <v>995.176197</v>
      </c>
      <c r="AL70" s="8">
        <v>3.9734999999999798E-2</v>
      </c>
      <c r="AN70" s="8">
        <v>-1.0408989683774701</v>
      </c>
      <c r="AO70" s="8">
        <v>4.3025437379100797</v>
      </c>
      <c r="AP70" s="8">
        <v>1.0234654120792801</v>
      </c>
    </row>
    <row r="71" spans="1:42" x14ac:dyDescent="0.45">
      <c r="A71">
        <v>5.6000000000000001E-2</v>
      </c>
      <c r="B71" s="4">
        <f t="shared" si="14"/>
        <v>203.21977355568561</v>
      </c>
      <c r="C71">
        <v>1500</v>
      </c>
      <c r="D71" s="5">
        <f t="shared" si="8"/>
        <v>1.4625808842450854</v>
      </c>
      <c r="E71" s="4">
        <v>73.951014669200006</v>
      </c>
      <c r="F71" s="4">
        <f t="shared" si="11"/>
        <v>147.90202933840001</v>
      </c>
      <c r="G71" s="5">
        <f t="shared" si="9"/>
        <v>7.441257967583824</v>
      </c>
      <c r="H71" s="1">
        <f t="shared" si="12"/>
        <v>2772.4533846153799</v>
      </c>
      <c r="I71">
        <v>315</v>
      </c>
      <c r="J71">
        <v>295</v>
      </c>
      <c r="K71" s="5">
        <f t="shared" si="13"/>
        <v>13.135422468771344</v>
      </c>
      <c r="L71" s="5">
        <v>308.13573260583371</v>
      </c>
      <c r="M71" s="5">
        <f t="shared" si="10"/>
        <v>308.13542246877137</v>
      </c>
      <c r="N71" s="5">
        <v>312.2774907921239</v>
      </c>
      <c r="O71" s="5">
        <f t="shared" si="20"/>
        <v>312.2774907921426</v>
      </c>
      <c r="P71" s="5">
        <f t="shared" si="7"/>
        <v>2.7225092078761008</v>
      </c>
      <c r="Q71" s="1">
        <v>637.06867243900001</v>
      </c>
      <c r="R71" s="4">
        <f>Q71/(Abmessungen!B$17*S71)</f>
        <v>104.18608220460769</v>
      </c>
      <c r="S71" s="5">
        <f t="shared" si="15"/>
        <v>11.281012747391502</v>
      </c>
      <c r="T71" s="4">
        <f t="shared" si="16"/>
        <v>4178.5813839383009</v>
      </c>
      <c r="U71" s="4">
        <f t="shared" si="17"/>
        <v>992.02944906716107</v>
      </c>
      <c r="V71" s="4">
        <f t="shared" si="18"/>
        <v>1007.1589961675463</v>
      </c>
      <c r="W71" s="2">
        <f t="shared" si="19"/>
        <v>1.1721212391697784</v>
      </c>
      <c r="AA71" s="6">
        <v>-144.24372570197801</v>
      </c>
      <c r="AB71" s="7">
        <v>10.528700058400901</v>
      </c>
      <c r="AC71" s="6">
        <v>-3.1256926142924198E-2</v>
      </c>
      <c r="AD71" s="6">
        <v>2.9456116190551199E-5</v>
      </c>
      <c r="AE71" s="8">
        <v>17554.453889016499</v>
      </c>
      <c r="AF71" s="8">
        <v>-125.692345063977</v>
      </c>
      <c r="AG71" s="8">
        <v>0.39362054142913999</v>
      </c>
      <c r="AH71" s="8">
        <v>-4.1079636190540202E-4</v>
      </c>
      <c r="AI71" s="8">
        <v>2.30640101199999</v>
      </c>
      <c r="AJ71" s="8">
        <v>-3.7612753199999698E-3</v>
      </c>
      <c r="AK71" s="8">
        <v>995.176197</v>
      </c>
      <c r="AL71" s="8">
        <v>3.9734999999999798E-2</v>
      </c>
      <c r="AN71" s="8">
        <v>-1.0408989683774701</v>
      </c>
      <c r="AO71" s="8">
        <v>4.3025437379100797</v>
      </c>
      <c r="AP71" s="8">
        <v>1.0234654120792801</v>
      </c>
    </row>
    <row r="72" spans="1:42" x14ac:dyDescent="0.45">
      <c r="A72">
        <v>6.2E-2</v>
      </c>
      <c r="B72" s="4">
        <f t="shared" si="14"/>
        <v>225.00380977468515</v>
      </c>
      <c r="C72">
        <v>1500</v>
      </c>
      <c r="D72" s="5">
        <f t="shared" si="8"/>
        <v>1.4625808842450854</v>
      </c>
      <c r="E72" s="4">
        <v>73.951014669200006</v>
      </c>
      <c r="F72" s="4">
        <f t="shared" si="11"/>
        <v>147.90202933840001</v>
      </c>
      <c r="G72" s="5">
        <f t="shared" si="9"/>
        <v>7.441257967583824</v>
      </c>
      <c r="H72" s="1">
        <f t="shared" si="12"/>
        <v>3301.7351230769173</v>
      </c>
      <c r="I72">
        <v>315</v>
      </c>
      <c r="J72">
        <v>295</v>
      </c>
      <c r="K72" s="5">
        <f t="shared" si="13"/>
        <v>13.232324106597311</v>
      </c>
      <c r="L72" s="5">
        <v>308.23273951878718</v>
      </c>
      <c r="M72" s="5">
        <f t="shared" si="10"/>
        <v>308.23232410659733</v>
      </c>
      <c r="N72" s="5">
        <v>312.52319729024987</v>
      </c>
      <c r="O72" s="5">
        <f t="shared" si="20"/>
        <v>312.52319729026414</v>
      </c>
      <c r="P72" s="5">
        <f t="shared" si="7"/>
        <v>2.4768027097501317</v>
      </c>
      <c r="Q72" s="1">
        <v>641.66974673000004</v>
      </c>
      <c r="R72" s="4">
        <f>Q72/(Abmessungen!B$17*S72)</f>
        <v>104.71559182885318</v>
      </c>
      <c r="S72" s="5">
        <f t="shared" si="15"/>
        <v>11.305031062300337</v>
      </c>
      <c r="T72" s="4">
        <f t="shared" si="16"/>
        <v>4178.5774875609486</v>
      </c>
      <c r="U72" s="4">
        <f t="shared" si="17"/>
        <v>991.98320341112696</v>
      </c>
      <c r="V72" s="4">
        <f t="shared" si="18"/>
        <v>1007.1609234523894</v>
      </c>
      <c r="W72" s="2">
        <f t="shared" si="19"/>
        <v>1.1719388043159977</v>
      </c>
      <c r="AA72" s="6">
        <v>-144.24372570197801</v>
      </c>
      <c r="AB72" s="7">
        <v>10.528700058400901</v>
      </c>
      <c r="AC72" s="6">
        <v>-3.1256926142924198E-2</v>
      </c>
      <c r="AD72" s="6">
        <v>2.9456116190551199E-5</v>
      </c>
      <c r="AE72" s="8">
        <v>17554.453889016499</v>
      </c>
      <c r="AF72" s="8">
        <v>-125.692345063977</v>
      </c>
      <c r="AG72" s="8">
        <v>0.39362054142913999</v>
      </c>
      <c r="AH72" s="8">
        <v>-4.1079636190540202E-4</v>
      </c>
      <c r="AI72" s="8">
        <v>2.30640101199999</v>
      </c>
      <c r="AJ72" s="8">
        <v>-3.7612753199999698E-3</v>
      </c>
      <c r="AK72" s="8">
        <v>995.176197</v>
      </c>
      <c r="AL72" s="8">
        <v>3.9734999999999798E-2</v>
      </c>
      <c r="AN72" s="8">
        <v>-1.0408989683774701</v>
      </c>
      <c r="AO72" s="8">
        <v>4.3025437379100797</v>
      </c>
      <c r="AP72" s="8">
        <v>1.0234654120792801</v>
      </c>
    </row>
    <row r="73" spans="1:42" x14ac:dyDescent="0.45">
      <c r="A73">
        <v>6.8000000000000005E-2</v>
      </c>
      <c r="B73" s="4">
        <f t="shared" si="14"/>
        <v>246.78804597209523</v>
      </c>
      <c r="C73">
        <v>1500</v>
      </c>
      <c r="D73" s="5">
        <f t="shared" si="8"/>
        <v>1.4625808842450854</v>
      </c>
      <c r="E73" s="4">
        <v>73.951014669200006</v>
      </c>
      <c r="F73" s="4">
        <f t="shared" si="11"/>
        <v>147.90202933840001</v>
      </c>
      <c r="G73" s="5">
        <f t="shared" si="9"/>
        <v>7.441257967583824</v>
      </c>
      <c r="H73" s="1">
        <f t="shared" si="12"/>
        <v>3875.9652153846091</v>
      </c>
      <c r="I73">
        <v>315</v>
      </c>
      <c r="J73">
        <v>295</v>
      </c>
      <c r="K73" s="5">
        <f t="shared" si="13"/>
        <v>13.309172267198734</v>
      </c>
      <c r="L73" s="5">
        <v>308.309702193573</v>
      </c>
      <c r="M73" s="5">
        <f t="shared" si="10"/>
        <v>308.30917226719873</v>
      </c>
      <c r="N73" s="5">
        <v>312.72889912480036</v>
      </c>
      <c r="O73" s="5">
        <f t="shared" si="20"/>
        <v>312.72889912481128</v>
      </c>
      <c r="P73" s="5">
        <f t="shared" si="7"/>
        <v>2.271100875199636</v>
      </c>
      <c r="Q73" s="1">
        <v>645.31758434100004</v>
      </c>
      <c r="R73" s="4">
        <f>Q73/(Abmessungen!B$17*S73)</f>
        <v>105.10651008592846</v>
      </c>
      <c r="S73" s="5">
        <f t="shared" si="15"/>
        <v>11.327013836584374</v>
      </c>
      <c r="T73" s="4">
        <f t="shared" si="16"/>
        <v>4178.5746195946667</v>
      </c>
      <c r="U73" s="4">
        <f t="shared" si="17"/>
        <v>991.94431819311058</v>
      </c>
      <c r="V73" s="4">
        <f t="shared" si="18"/>
        <v>1007.1624525083307</v>
      </c>
      <c r="W73" s="2">
        <f t="shared" si="19"/>
        <v>1.171794065411381</v>
      </c>
      <c r="AA73" s="6">
        <v>-144.24372570197801</v>
      </c>
      <c r="AB73" s="7">
        <v>10.528700058400901</v>
      </c>
      <c r="AC73" s="6">
        <v>-3.1256926142924198E-2</v>
      </c>
      <c r="AD73" s="6">
        <v>2.9456116190551199E-5</v>
      </c>
      <c r="AE73" s="8">
        <v>17554.453889016499</v>
      </c>
      <c r="AF73" s="8">
        <v>-125.692345063977</v>
      </c>
      <c r="AG73" s="8">
        <v>0.39362054142913999</v>
      </c>
      <c r="AH73" s="8">
        <v>-4.1079636190540202E-4</v>
      </c>
      <c r="AI73" s="8">
        <v>2.30640101199999</v>
      </c>
      <c r="AJ73" s="8">
        <v>-3.7612753199999698E-3</v>
      </c>
      <c r="AK73" s="8">
        <v>995.176197</v>
      </c>
      <c r="AL73" s="8">
        <v>3.9734999999999798E-2</v>
      </c>
      <c r="AN73" s="8">
        <v>-1.0408989683774701</v>
      </c>
      <c r="AO73" s="8">
        <v>4.3025437379100797</v>
      </c>
      <c r="AP73" s="8">
        <v>1.0234654120792801</v>
      </c>
    </row>
    <row r="74" spans="1:42" x14ac:dyDescent="0.45">
      <c r="A74">
        <v>7.3999999999999996E-2</v>
      </c>
      <c r="B74" s="4">
        <f t="shared" si="14"/>
        <v>268.57243424715949</v>
      </c>
      <c r="C74">
        <v>1500</v>
      </c>
      <c r="D74" s="5">
        <f t="shared" si="8"/>
        <v>1.4625808842450854</v>
      </c>
      <c r="E74" s="4">
        <v>73.951014669200006</v>
      </c>
      <c r="F74" s="4">
        <f t="shared" si="11"/>
        <v>147.90202933840001</v>
      </c>
      <c r="G74" s="5">
        <f t="shared" si="9"/>
        <v>7.441257967583824</v>
      </c>
      <c r="H74" s="1">
        <f t="shared" si="12"/>
        <v>4495.1436615384537</v>
      </c>
      <c r="I74">
        <v>315</v>
      </c>
      <c r="J74">
        <v>295</v>
      </c>
      <c r="K74" s="5">
        <f t="shared" si="13"/>
        <v>13.370910006061949</v>
      </c>
      <c r="L74" s="5">
        <v>308.37156277253524</v>
      </c>
      <c r="M74" s="5">
        <f t="shared" si="10"/>
        <v>308.37091000606193</v>
      </c>
      <c r="N74" s="5">
        <v>312.9035661077682</v>
      </c>
      <c r="O74" s="5">
        <f t="shared" si="20"/>
        <v>312.90356610777656</v>
      </c>
      <c r="P74" s="5">
        <f t="shared" si="7"/>
        <v>2.0964338922318007</v>
      </c>
      <c r="Q74" s="1">
        <v>648.24746818699998</v>
      </c>
      <c r="R74" s="4">
        <f>Q74/(Abmessungen!B$17*S74)</f>
        <v>105.39401040414214</v>
      </c>
      <c r="S74" s="5">
        <f t="shared" si="15"/>
        <v>11.347402155119134</v>
      </c>
      <c r="T74" s="4">
        <f t="shared" si="16"/>
        <v>4178.5724577058836</v>
      </c>
      <c r="U74" s="4">
        <f t="shared" si="17"/>
        <v>991.91117936861588</v>
      </c>
      <c r="V74" s="4">
        <f t="shared" si="18"/>
        <v>1007.1636815233833</v>
      </c>
      <c r="W74" s="2">
        <f t="shared" si="19"/>
        <v>1.1716777280769153</v>
      </c>
      <c r="AA74" s="6">
        <v>-144.24372570197801</v>
      </c>
      <c r="AB74" s="7">
        <v>10.528700058400901</v>
      </c>
      <c r="AC74" s="6">
        <v>-3.1256926142924198E-2</v>
      </c>
      <c r="AD74" s="6">
        <v>2.9456116190551199E-5</v>
      </c>
      <c r="AE74" s="8">
        <v>17554.453889016499</v>
      </c>
      <c r="AF74" s="8">
        <v>-125.692345063977</v>
      </c>
      <c r="AG74" s="8">
        <v>0.39362054142913999</v>
      </c>
      <c r="AH74" s="8">
        <v>-4.1079636190540202E-4</v>
      </c>
      <c r="AI74" s="8">
        <v>2.30640101199999</v>
      </c>
      <c r="AJ74" s="8">
        <v>-3.7612753199999698E-3</v>
      </c>
      <c r="AK74" s="8">
        <v>995.176197</v>
      </c>
      <c r="AL74" s="8">
        <v>3.9734999999999798E-2</v>
      </c>
      <c r="AN74" s="8">
        <v>-1.0408989683774701</v>
      </c>
      <c r="AO74" s="8">
        <v>4.3025437379100797</v>
      </c>
      <c r="AP74" s="8">
        <v>1.0234654120792801</v>
      </c>
    </row>
    <row r="75" spans="1:42" x14ac:dyDescent="0.45">
      <c r="A75">
        <v>8.0000000000000002E-3</v>
      </c>
      <c r="B75" s="4">
        <f t="shared" si="14"/>
        <v>28.978710840124801</v>
      </c>
      <c r="C75">
        <v>2000</v>
      </c>
      <c r="D75" s="5">
        <f t="shared" si="8"/>
        <v>1.9910749388869113</v>
      </c>
      <c r="E75" s="4">
        <v>100.67273106</v>
      </c>
      <c r="F75" s="4">
        <f t="shared" si="11"/>
        <v>201.34546212000001</v>
      </c>
      <c r="G75" s="5">
        <f t="shared" si="9"/>
        <v>11.583193250451</v>
      </c>
      <c r="H75" s="1">
        <f t="shared" si="12"/>
        <v>156.34021538461522</v>
      </c>
      <c r="I75">
        <v>315</v>
      </c>
      <c r="J75">
        <v>295</v>
      </c>
      <c r="K75" s="5">
        <f t="shared" si="13"/>
        <v>6.8074049094762596</v>
      </c>
      <c r="L75" s="5">
        <v>301.80740582562265</v>
      </c>
      <c r="M75" s="5">
        <f t="shared" si="10"/>
        <v>301.80740490947625</v>
      </c>
      <c r="N75" s="5">
        <v>301.4229392084402</v>
      </c>
      <c r="O75" s="5">
        <f t="shared" si="20"/>
        <v>301.42293921413858</v>
      </c>
      <c r="P75" s="5">
        <f t="shared" si="7"/>
        <v>13.577060791559802</v>
      </c>
      <c r="Q75" s="1">
        <v>453.96744815199997</v>
      </c>
      <c r="R75" s="4">
        <f>Q75/(Abmessungen!B$17*S75)</f>
        <v>89.04906738014769</v>
      </c>
      <c r="S75" s="5">
        <f t="shared" si="15"/>
        <v>9.4051750949683104</v>
      </c>
      <c r="T75" s="4">
        <f t="shared" si="16"/>
        <v>4179.5445946660802</v>
      </c>
      <c r="U75" s="4">
        <f t="shared" si="17"/>
        <v>993.83303000914202</v>
      </c>
      <c r="V75" s="4">
        <f t="shared" si="18"/>
        <v>1007.0332681352405</v>
      </c>
      <c r="W75" s="2">
        <f t="shared" si="19"/>
        <v>1.1840225288374295</v>
      </c>
      <c r="AA75" s="6">
        <v>-144.24372570197801</v>
      </c>
      <c r="AB75" s="7">
        <v>10.528700058400901</v>
      </c>
      <c r="AC75" s="6">
        <v>-3.1256926142924198E-2</v>
      </c>
      <c r="AD75" s="6">
        <v>2.9456116190551199E-5</v>
      </c>
      <c r="AE75" s="8">
        <v>17554.453889016499</v>
      </c>
      <c r="AF75" s="8">
        <v>-125.692345063977</v>
      </c>
      <c r="AG75" s="8">
        <v>0.39362054142913999</v>
      </c>
      <c r="AH75" s="8">
        <v>-4.1079636190540202E-4</v>
      </c>
      <c r="AI75" s="8">
        <v>2.30640101199999</v>
      </c>
      <c r="AJ75" s="8">
        <v>-3.7612753199999698E-3</v>
      </c>
      <c r="AK75" s="8">
        <v>995.176197</v>
      </c>
      <c r="AL75" s="8">
        <v>3.9734999999999798E-2</v>
      </c>
      <c r="AN75" s="8">
        <v>-1.0408989683774701</v>
      </c>
      <c r="AO75" s="8">
        <v>4.3025437379100797</v>
      </c>
      <c r="AP75" s="8">
        <v>1.0234654120792801</v>
      </c>
    </row>
    <row r="76" spans="1:42" x14ac:dyDescent="0.45">
      <c r="A76">
        <v>1.4E-2</v>
      </c>
      <c r="B76" s="4">
        <f t="shared" si="14"/>
        <v>50.740145058582492</v>
      </c>
      <c r="C76">
        <v>2000</v>
      </c>
      <c r="D76" s="5">
        <f t="shared" si="8"/>
        <v>1.9910749388869113</v>
      </c>
      <c r="E76" s="4">
        <v>100.67273106</v>
      </c>
      <c r="F76" s="4">
        <f t="shared" si="11"/>
        <v>201.34546212000001</v>
      </c>
      <c r="G76" s="5">
        <f t="shared" si="9"/>
        <v>11.583193250451</v>
      </c>
      <c r="H76" s="1">
        <f t="shared" si="12"/>
        <v>326.03512307692239</v>
      </c>
      <c r="I76">
        <v>315</v>
      </c>
      <c r="J76">
        <v>295</v>
      </c>
      <c r="K76" s="5">
        <f t="shared" si="13"/>
        <v>8.8179095708857158</v>
      </c>
      <c r="L76" s="5">
        <v>303.81790925355904</v>
      </c>
      <c r="M76" s="5">
        <f t="shared" si="10"/>
        <v>303.81790957088572</v>
      </c>
      <c r="N76" s="5">
        <v>304.98076388226519</v>
      </c>
      <c r="O76" s="5">
        <f t="shared" si="20"/>
        <v>304.98076388211121</v>
      </c>
      <c r="P76" s="5">
        <f t="shared" si="7"/>
        <v>10.019236117734806</v>
      </c>
      <c r="Q76" s="1">
        <v>586.18798344100003</v>
      </c>
      <c r="R76" s="4">
        <f>Q76/(Abmessungen!B$17*S76)</f>
        <v>102.31312341215217</v>
      </c>
      <c r="S76" s="5">
        <f t="shared" si="15"/>
        <v>10.570051813259493</v>
      </c>
      <c r="T76" s="4">
        <f t="shared" si="16"/>
        <v>4179.018215872572</v>
      </c>
      <c r="U76" s="4">
        <f t="shared" si="17"/>
        <v>993.29633255502563</v>
      </c>
      <c r="V76" s="4">
        <f t="shared" si="18"/>
        <v>1007.073211812095</v>
      </c>
      <c r="W76" s="2">
        <f t="shared" si="19"/>
        <v>1.1802415003752933</v>
      </c>
      <c r="AA76" s="6">
        <v>-144.24372570197801</v>
      </c>
      <c r="AB76" s="7">
        <v>10.528700058400901</v>
      </c>
      <c r="AC76" s="6">
        <v>-3.1256926142924198E-2</v>
      </c>
      <c r="AD76" s="6">
        <v>2.9456116190551199E-5</v>
      </c>
      <c r="AE76" s="8">
        <v>17554.453889016499</v>
      </c>
      <c r="AF76" s="8">
        <v>-125.692345063977</v>
      </c>
      <c r="AG76" s="8">
        <v>0.39362054142913999</v>
      </c>
      <c r="AH76" s="8">
        <v>-4.1079636190540202E-4</v>
      </c>
      <c r="AI76" s="8">
        <v>2.30640101199999</v>
      </c>
      <c r="AJ76" s="8">
        <v>-3.7612753199999698E-3</v>
      </c>
      <c r="AK76" s="8">
        <v>995.176197</v>
      </c>
      <c r="AL76" s="8">
        <v>3.9734999999999798E-2</v>
      </c>
      <c r="AN76" s="8">
        <v>-1.0408989683774701</v>
      </c>
      <c r="AO76" s="8">
        <v>4.3025437379100797</v>
      </c>
      <c r="AP76" s="8">
        <v>1.0234654120792801</v>
      </c>
    </row>
    <row r="77" spans="1:42" x14ac:dyDescent="0.45">
      <c r="A77">
        <v>0.02</v>
      </c>
      <c r="B77" s="4">
        <f t="shared" si="14"/>
        <v>72.510949326724415</v>
      </c>
      <c r="C77">
        <v>2000</v>
      </c>
      <c r="D77" s="5">
        <f t="shared" si="8"/>
        <v>1.9910749388869113</v>
      </c>
      <c r="E77" s="4">
        <v>100.67273106</v>
      </c>
      <c r="F77" s="4">
        <f t="shared" si="11"/>
        <v>201.34546212000001</v>
      </c>
      <c r="G77" s="5">
        <f t="shared" si="9"/>
        <v>11.583193250451</v>
      </c>
      <c r="H77" s="1">
        <f t="shared" si="12"/>
        <v>540.67838461538327</v>
      </c>
      <c r="I77">
        <v>315</v>
      </c>
      <c r="J77">
        <v>295</v>
      </c>
      <c r="K77" s="5">
        <f t="shared" si="13"/>
        <v>9.9726893128761507</v>
      </c>
      <c r="L77" s="5">
        <v>304.97268938311493</v>
      </c>
      <c r="M77" s="5">
        <f t="shared" si="10"/>
        <v>304.97268931287613</v>
      </c>
      <c r="N77" s="5">
        <v>307.0820949623178</v>
      </c>
      <c r="O77" s="5">
        <f t="shared" si="20"/>
        <v>307.08209496231922</v>
      </c>
      <c r="P77" s="5">
        <f t="shared" si="7"/>
        <v>7.9179050376822033</v>
      </c>
      <c r="Q77" s="1">
        <v>661.74944660000006</v>
      </c>
      <c r="R77" s="4">
        <f>Q77/(Abmessungen!B$17*S77)</f>
        <v>110.75750064032438</v>
      </c>
      <c r="S77" s="5">
        <f t="shared" si="15"/>
        <v>11.022801526942077</v>
      </c>
      <c r="T77" s="4">
        <f t="shared" si="16"/>
        <v>4178.8165142848839</v>
      </c>
      <c r="U77" s="4">
        <f t="shared" si="17"/>
        <v>992.95348728062936</v>
      </c>
      <c r="V77" s="4">
        <f t="shared" si="18"/>
        <v>1007.096154406319</v>
      </c>
      <c r="W77" s="2">
        <f t="shared" si="19"/>
        <v>1.1780697773746309</v>
      </c>
      <c r="AA77" s="6">
        <v>-144.24372570197801</v>
      </c>
      <c r="AB77" s="7">
        <v>10.528700058400901</v>
      </c>
      <c r="AC77" s="6">
        <v>-3.1256926142924198E-2</v>
      </c>
      <c r="AD77" s="6">
        <v>2.9456116190551199E-5</v>
      </c>
      <c r="AE77" s="8">
        <v>17554.453889016499</v>
      </c>
      <c r="AF77" s="8">
        <v>-125.692345063977</v>
      </c>
      <c r="AG77" s="8">
        <v>0.39362054142913999</v>
      </c>
      <c r="AH77" s="8">
        <v>-4.1079636190540202E-4</v>
      </c>
      <c r="AI77" s="8">
        <v>2.30640101199999</v>
      </c>
      <c r="AJ77" s="8">
        <v>-3.7612753199999698E-3</v>
      </c>
      <c r="AK77" s="8">
        <v>995.176197</v>
      </c>
      <c r="AL77" s="8">
        <v>3.9734999999999798E-2</v>
      </c>
      <c r="AN77" s="8">
        <v>-1.0408989683774701</v>
      </c>
      <c r="AO77" s="8">
        <v>4.3025437379100797</v>
      </c>
      <c r="AP77" s="8">
        <v>1.0234654120792801</v>
      </c>
    </row>
    <row r="78" spans="1:42" x14ac:dyDescent="0.45">
      <c r="A78">
        <v>2.5999999999999999E-2</v>
      </c>
      <c r="B78" s="4">
        <f t="shared" si="14"/>
        <v>94.286309995019408</v>
      </c>
      <c r="C78">
        <v>2000</v>
      </c>
      <c r="D78" s="5">
        <f t="shared" si="8"/>
        <v>1.9910749388869113</v>
      </c>
      <c r="E78" s="4">
        <v>100.67273106</v>
      </c>
      <c r="F78" s="4">
        <f t="shared" si="11"/>
        <v>201.34546212000001</v>
      </c>
      <c r="G78" s="5">
        <f t="shared" si="9"/>
        <v>11.583193250451</v>
      </c>
      <c r="H78" s="1">
        <f t="shared" si="12"/>
        <v>800.26999999999816</v>
      </c>
      <c r="I78">
        <v>315</v>
      </c>
      <c r="J78">
        <v>295</v>
      </c>
      <c r="K78" s="5">
        <f t="shared" si="13"/>
        <v>10.742490699597276</v>
      </c>
      <c r="L78" s="5">
        <v>305.74248971707192</v>
      </c>
      <c r="M78" s="5">
        <f t="shared" si="10"/>
        <v>305.74249069959728</v>
      </c>
      <c r="N78" s="5">
        <v>308.44697217526169</v>
      </c>
      <c r="O78" s="5">
        <f t="shared" si="20"/>
        <v>308.44697217524231</v>
      </c>
      <c r="P78" s="5">
        <f t="shared" si="7"/>
        <v>6.553027824738308</v>
      </c>
      <c r="Q78" s="1">
        <v>711.96533991499996</v>
      </c>
      <c r="R78" s="4">
        <f>Q78/(Abmessungen!B$17*S78)</f>
        <v>117.04477697440549</v>
      </c>
      <c r="S78" s="5">
        <f t="shared" si="15"/>
        <v>11.222209217773724</v>
      </c>
      <c r="T78" s="4">
        <f t="shared" si="16"/>
        <v>4178.7221169682261</v>
      </c>
      <c r="U78" s="4">
        <f t="shared" si="17"/>
        <v>992.72100058793603</v>
      </c>
      <c r="V78" s="4">
        <f t="shared" si="18"/>
        <v>1007.1114484144539</v>
      </c>
      <c r="W78" s="2">
        <f t="shared" si="19"/>
        <v>1.1766220618759109</v>
      </c>
      <c r="AA78" s="6">
        <v>-144.24372570197801</v>
      </c>
      <c r="AB78" s="7">
        <v>10.528700058400901</v>
      </c>
      <c r="AC78" s="6">
        <v>-3.1256926142924198E-2</v>
      </c>
      <c r="AD78" s="6">
        <v>2.9456116190551199E-5</v>
      </c>
      <c r="AE78" s="8">
        <v>17554.453889016499</v>
      </c>
      <c r="AF78" s="8">
        <v>-125.692345063977</v>
      </c>
      <c r="AG78" s="8">
        <v>0.39362054142913999</v>
      </c>
      <c r="AH78" s="8">
        <v>-4.1079636190540202E-4</v>
      </c>
      <c r="AI78" s="8">
        <v>2.30640101199999</v>
      </c>
      <c r="AJ78" s="8">
        <v>-3.7612753199999698E-3</v>
      </c>
      <c r="AK78" s="8">
        <v>995.176197</v>
      </c>
      <c r="AL78" s="8">
        <v>3.9734999999999798E-2</v>
      </c>
      <c r="AN78" s="8">
        <v>-1.0408989683774701</v>
      </c>
      <c r="AO78" s="8">
        <v>4.3025437379100797</v>
      </c>
      <c r="AP78" s="8">
        <v>1.0234654120792801</v>
      </c>
    </row>
    <row r="79" spans="1:42" x14ac:dyDescent="0.45">
      <c r="A79">
        <v>3.2000000000000001E-2</v>
      </c>
      <c r="B79" s="4">
        <f t="shared" si="14"/>
        <v>116.0642902841749</v>
      </c>
      <c r="C79">
        <v>2000</v>
      </c>
      <c r="D79" s="5">
        <f t="shared" si="8"/>
        <v>1.9910749388869113</v>
      </c>
      <c r="E79" s="4">
        <v>100.67273106</v>
      </c>
      <c r="F79" s="4">
        <f t="shared" si="11"/>
        <v>201.34546212000001</v>
      </c>
      <c r="G79" s="5">
        <f t="shared" ref="G79:G110" si="21">AN79 + AO79*D79 + AP79*D79^2</f>
        <v>11.583193250451</v>
      </c>
      <c r="H79" s="1">
        <f t="shared" si="12"/>
        <v>1104.8099692307667</v>
      </c>
      <c r="I79">
        <v>315</v>
      </c>
      <c r="J79">
        <v>295</v>
      </c>
      <c r="K79" s="5">
        <f t="shared" si="13"/>
        <v>11.298346214976952</v>
      </c>
      <c r="L79" s="5">
        <v>306.29834215193972</v>
      </c>
      <c r="M79" s="5">
        <f t="shared" si="10"/>
        <v>306.29834621497696</v>
      </c>
      <c r="N79" s="5">
        <v>309.40500984019388</v>
      </c>
      <c r="O79" s="5">
        <f t="shared" si="20"/>
        <v>309.40500984016825</v>
      </c>
      <c r="P79" s="5">
        <f t="shared" si="7"/>
        <v>5.594990159806116</v>
      </c>
      <c r="Q79" s="1">
        <v>748.147950466</v>
      </c>
      <c r="R79" s="4">
        <f>Q79/(Abmessungen!B$17*S79)</f>
        <v>121.9869127967348</v>
      </c>
      <c r="S79" s="5">
        <f t="shared" si="15"/>
        <v>11.314771760370647</v>
      </c>
      <c r="T79" s="4">
        <f t="shared" si="16"/>
        <v>4178.6710582464157</v>
      </c>
      <c r="U79" s="4">
        <f t="shared" si="17"/>
        <v>992.55334882022066</v>
      </c>
      <c r="V79" s="4">
        <f t="shared" si="18"/>
        <v>1007.1224918127036</v>
      </c>
      <c r="W79" s="2">
        <f t="shared" si="19"/>
        <v>1.1755767048534957</v>
      </c>
      <c r="AA79" s="6">
        <v>-144.24372570197801</v>
      </c>
      <c r="AB79" s="7">
        <v>10.528700058400901</v>
      </c>
      <c r="AC79" s="6">
        <v>-3.1256926142924198E-2</v>
      </c>
      <c r="AD79" s="6">
        <v>2.9456116190551199E-5</v>
      </c>
      <c r="AE79" s="8">
        <v>17554.453889016499</v>
      </c>
      <c r="AF79" s="8">
        <v>-125.692345063977</v>
      </c>
      <c r="AG79" s="8">
        <v>0.39362054142913999</v>
      </c>
      <c r="AH79" s="8">
        <v>-4.1079636190540202E-4</v>
      </c>
      <c r="AI79" s="8">
        <v>2.30640101199999</v>
      </c>
      <c r="AJ79" s="8">
        <v>-3.7612753199999698E-3</v>
      </c>
      <c r="AK79" s="8">
        <v>995.176197</v>
      </c>
      <c r="AL79" s="8">
        <v>3.9734999999999798E-2</v>
      </c>
      <c r="AN79" s="8">
        <v>-1.0408989683774701</v>
      </c>
      <c r="AO79" s="8">
        <v>4.3025437379100797</v>
      </c>
      <c r="AP79" s="8">
        <v>1.0234654120792801</v>
      </c>
    </row>
    <row r="80" spans="1:42" x14ac:dyDescent="0.45">
      <c r="A80">
        <v>3.7999999999999999E-2</v>
      </c>
      <c r="B80" s="4">
        <f t="shared" si="14"/>
        <v>137.84393603515085</v>
      </c>
      <c r="C80">
        <v>2000</v>
      </c>
      <c r="D80" s="5">
        <f t="shared" si="8"/>
        <v>1.9910749388869113</v>
      </c>
      <c r="E80" s="4">
        <v>100.67273106</v>
      </c>
      <c r="F80" s="4">
        <f t="shared" ref="F80:F110" si="22">E80*2</f>
        <v>201.34546212000001</v>
      </c>
      <c r="G80" s="5">
        <f t="shared" si="21"/>
        <v>11.583193250451</v>
      </c>
      <c r="H80" s="1">
        <f t="shared" ref="H80:H110" si="23">H68</f>
        <v>1454.2982923076893</v>
      </c>
      <c r="I80">
        <v>315</v>
      </c>
      <c r="J80">
        <v>295</v>
      </c>
      <c r="K80" s="5">
        <f t="shared" si="13"/>
        <v>11.720630961612239</v>
      </c>
      <c r="L80" s="5">
        <v>306.72062202224686</v>
      </c>
      <c r="M80" s="5">
        <f t="shared" si="10"/>
        <v>306.72063096161224</v>
      </c>
      <c r="N80" s="5">
        <v>310.11555610102863</v>
      </c>
      <c r="O80" s="5">
        <f t="shared" si="20"/>
        <v>310.11555610100618</v>
      </c>
      <c r="P80" s="5">
        <f t="shared" si="7"/>
        <v>4.8844438989713694</v>
      </c>
      <c r="Q80" s="1">
        <v>775.59274278600003</v>
      </c>
      <c r="R80" s="4">
        <f>Q80/(Abmessungen!B$17*S80)</f>
        <v>125.99609294555118</v>
      </c>
      <c r="S80" s="5">
        <f t="shared" si="15"/>
        <v>11.356596782960946</v>
      </c>
      <c r="T80" s="4">
        <f t="shared" si="16"/>
        <v>4178.6405491683881</v>
      </c>
      <c r="U80" s="4">
        <f t="shared" si="17"/>
        <v>992.4266814690734</v>
      </c>
      <c r="V80" s="4">
        <f t="shared" si="18"/>
        <v>1007.1308814580269</v>
      </c>
      <c r="W80" s="2">
        <f t="shared" si="19"/>
        <v>1.1747825494263364</v>
      </c>
      <c r="AA80" s="6">
        <v>-144.24372570197801</v>
      </c>
      <c r="AB80" s="7">
        <v>10.528700058400901</v>
      </c>
      <c r="AC80" s="6">
        <v>-3.1256926142924198E-2</v>
      </c>
      <c r="AD80" s="6">
        <v>2.9456116190551199E-5</v>
      </c>
      <c r="AE80" s="8">
        <v>17554.453889016499</v>
      </c>
      <c r="AF80" s="8">
        <v>-125.692345063977</v>
      </c>
      <c r="AG80" s="8">
        <v>0.39362054142913999</v>
      </c>
      <c r="AH80" s="8">
        <v>-4.1079636190540202E-4</v>
      </c>
      <c r="AI80" s="8">
        <v>2.30640101199999</v>
      </c>
      <c r="AJ80" s="8">
        <v>-3.7612753199999698E-3</v>
      </c>
      <c r="AK80" s="8">
        <v>995.176197</v>
      </c>
      <c r="AL80" s="8">
        <v>3.9734999999999798E-2</v>
      </c>
      <c r="AN80" s="8">
        <v>-1.0408989683774701</v>
      </c>
      <c r="AO80" s="8">
        <v>4.3025437379100797</v>
      </c>
      <c r="AP80" s="8">
        <v>1.0234654120792801</v>
      </c>
    </row>
    <row r="81" spans="1:42" x14ac:dyDescent="0.45">
      <c r="A81">
        <v>4.3999999999999997E-2</v>
      </c>
      <c r="B81" s="4">
        <f t="shared" si="14"/>
        <v>159.62471484870318</v>
      </c>
      <c r="C81">
        <v>2000</v>
      </c>
      <c r="D81" s="5">
        <f t="shared" si="8"/>
        <v>1.9910749388869113</v>
      </c>
      <c r="E81" s="4">
        <v>100.67273106</v>
      </c>
      <c r="F81" s="4">
        <f t="shared" si="22"/>
        <v>201.34546212000001</v>
      </c>
      <c r="G81" s="5">
        <f t="shared" si="21"/>
        <v>11.583193250451</v>
      </c>
      <c r="H81" s="1">
        <f t="shared" si="23"/>
        <v>1848.7349692307653</v>
      </c>
      <c r="I81">
        <v>315</v>
      </c>
      <c r="J81">
        <v>295</v>
      </c>
      <c r="K81" s="5">
        <f t="shared" si="13"/>
        <v>12.053032850439019</v>
      </c>
      <c r="L81" s="5">
        <v>307.0530176517338</v>
      </c>
      <c r="M81" s="5">
        <f t="shared" si="10"/>
        <v>307.05303285043902</v>
      </c>
      <c r="N81" s="5">
        <v>310.664241114709</v>
      </c>
      <c r="O81" s="5">
        <f t="shared" si="20"/>
        <v>310.66424111469166</v>
      </c>
      <c r="P81" s="5">
        <f t="shared" si="7"/>
        <v>4.3357588852909998</v>
      </c>
      <c r="Q81" s="1">
        <v>797.16969084799996</v>
      </c>
      <c r="R81" s="4">
        <f>Q81/(Abmessungen!B$17*S81)</f>
        <v>129.31996161035011</v>
      </c>
      <c r="S81" s="5">
        <f t="shared" si="15"/>
        <v>11.372521298121006</v>
      </c>
      <c r="T81" s="4">
        <f t="shared" si="16"/>
        <v>4178.6209641890237</v>
      </c>
      <c r="U81" s="4">
        <f t="shared" si="17"/>
        <v>992.32753618470679</v>
      </c>
      <c r="V81" s="4">
        <f t="shared" si="18"/>
        <v>1007.1374853281958</v>
      </c>
      <c r="W81" s="2">
        <f t="shared" si="19"/>
        <v>1.1741574336875038</v>
      </c>
      <c r="AA81" s="6">
        <v>-144.24372570197801</v>
      </c>
      <c r="AB81" s="7">
        <v>10.528700058400901</v>
      </c>
      <c r="AC81" s="6">
        <v>-3.1256926142924198E-2</v>
      </c>
      <c r="AD81" s="6">
        <v>2.9456116190551199E-5</v>
      </c>
      <c r="AE81" s="8">
        <v>17554.453889016499</v>
      </c>
      <c r="AF81" s="8">
        <v>-125.692345063977</v>
      </c>
      <c r="AG81" s="8">
        <v>0.39362054142913999</v>
      </c>
      <c r="AH81" s="8">
        <v>-4.1079636190540202E-4</v>
      </c>
      <c r="AI81" s="8">
        <v>2.30640101199999</v>
      </c>
      <c r="AJ81" s="8">
        <v>-3.7612753199999698E-3</v>
      </c>
      <c r="AK81" s="8">
        <v>995.176197</v>
      </c>
      <c r="AL81" s="8">
        <v>3.9734999999999798E-2</v>
      </c>
      <c r="AN81" s="8">
        <v>-1.0408989683774701</v>
      </c>
      <c r="AO81" s="8">
        <v>4.3025437379100797</v>
      </c>
      <c r="AP81" s="8">
        <v>1.0234654120792801</v>
      </c>
    </row>
    <row r="82" spans="1:42" x14ac:dyDescent="0.45">
      <c r="A82">
        <v>0.05</v>
      </c>
      <c r="B82" s="4">
        <f t="shared" si="14"/>
        <v>181.40630320119809</v>
      </c>
      <c r="C82">
        <v>2000</v>
      </c>
      <c r="D82" s="5">
        <f t="shared" si="8"/>
        <v>1.9910749388869113</v>
      </c>
      <c r="E82" s="4">
        <v>100.67273106</v>
      </c>
      <c r="F82" s="4">
        <f t="shared" si="22"/>
        <v>201.34546212000001</v>
      </c>
      <c r="G82" s="5">
        <f t="shared" si="21"/>
        <v>11.583193250451</v>
      </c>
      <c r="H82" s="1">
        <f t="shared" si="23"/>
        <v>2288.1199999999958</v>
      </c>
      <c r="I82">
        <v>315</v>
      </c>
      <c r="J82">
        <v>295</v>
      </c>
      <c r="K82" s="5">
        <f t="shared" si="13"/>
        <v>12.321674159629886</v>
      </c>
      <c r="L82" s="5">
        <v>307.32165171404984</v>
      </c>
      <c r="M82" s="5">
        <f t="shared" si="10"/>
        <v>307.32167415962988</v>
      </c>
      <c r="N82" s="5">
        <v>311.10113721181534</v>
      </c>
      <c r="O82" s="5">
        <f t="shared" si="20"/>
        <v>311.1011372118025</v>
      </c>
      <c r="P82" s="5">
        <f t="shared" si="7"/>
        <v>3.8988627881846583</v>
      </c>
      <c r="Q82" s="1">
        <v>814.59090266500004</v>
      </c>
      <c r="R82" s="4">
        <f>Q82/(Abmessungen!B$17*S82)</f>
        <v>132.12095778031255</v>
      </c>
      <c r="S82" s="5">
        <f t="shared" si="15"/>
        <v>11.374685300964465</v>
      </c>
      <c r="T82" s="4">
        <f t="shared" si="16"/>
        <v>4178.607696228265</v>
      </c>
      <c r="U82" s="4">
        <f t="shared" si="17"/>
        <v>992.24777101797645</v>
      </c>
      <c r="V82" s="4">
        <f t="shared" si="18"/>
        <v>1007.1428224154288</v>
      </c>
      <c r="W82" s="2">
        <f t="shared" si="19"/>
        <v>1.1736522303531536</v>
      </c>
      <c r="AA82" s="6">
        <v>-144.24372570197801</v>
      </c>
      <c r="AB82" s="7">
        <v>10.528700058400901</v>
      </c>
      <c r="AC82" s="6">
        <v>-3.1256926142924198E-2</v>
      </c>
      <c r="AD82" s="6">
        <v>2.9456116190551199E-5</v>
      </c>
      <c r="AE82" s="8">
        <v>17554.453889016499</v>
      </c>
      <c r="AF82" s="8">
        <v>-125.692345063977</v>
      </c>
      <c r="AG82" s="8">
        <v>0.39362054142913999</v>
      </c>
      <c r="AH82" s="8">
        <v>-4.1079636190540202E-4</v>
      </c>
      <c r="AI82" s="8">
        <v>2.30640101199999</v>
      </c>
      <c r="AJ82" s="8">
        <v>-3.7612753199999698E-3</v>
      </c>
      <c r="AK82" s="8">
        <v>995.176197</v>
      </c>
      <c r="AL82" s="8">
        <v>3.9734999999999798E-2</v>
      </c>
      <c r="AN82" s="8">
        <v>-1.0408989683774701</v>
      </c>
      <c r="AO82" s="8">
        <v>4.3025437379100797</v>
      </c>
      <c r="AP82" s="8">
        <v>1.0234654120792801</v>
      </c>
    </row>
    <row r="83" spans="1:42" x14ac:dyDescent="0.45">
      <c r="A83">
        <v>5.6000000000000001E-2</v>
      </c>
      <c r="B83" s="4">
        <f t="shared" si="14"/>
        <v>203.18849183652591</v>
      </c>
      <c r="C83">
        <v>2000</v>
      </c>
      <c r="D83" s="5">
        <f t="shared" si="8"/>
        <v>1.9910749388869113</v>
      </c>
      <c r="E83" s="4">
        <v>100.67273106</v>
      </c>
      <c r="F83" s="4">
        <f t="shared" si="22"/>
        <v>201.34546212000001</v>
      </c>
      <c r="G83" s="5">
        <f t="shared" si="21"/>
        <v>11.583193250451</v>
      </c>
      <c r="H83" s="1">
        <f t="shared" si="23"/>
        <v>2772.4533846153799</v>
      </c>
      <c r="I83">
        <v>315</v>
      </c>
      <c r="J83">
        <v>295</v>
      </c>
      <c r="K83" s="5">
        <f t="shared" si="13"/>
        <v>12.543271178036527</v>
      </c>
      <c r="L83" s="5">
        <v>307.54324082536073</v>
      </c>
      <c r="M83" s="5">
        <f t="shared" si="10"/>
        <v>307.54327117803655</v>
      </c>
      <c r="N83" s="5">
        <v>311.45750161813032</v>
      </c>
      <c r="O83" s="5">
        <f t="shared" si="20"/>
        <v>311.45750161812094</v>
      </c>
      <c r="P83" s="5">
        <f t="shared" si="7"/>
        <v>3.5424983818696774</v>
      </c>
      <c r="Q83" s="1">
        <v>828.94995678099997</v>
      </c>
      <c r="R83" s="4">
        <f>Q83/(Abmessungen!B$17*S83)</f>
        <v>134.51183768835074</v>
      </c>
      <c r="S83" s="5">
        <f t="shared" si="15"/>
        <v>11.369447354003004</v>
      </c>
      <c r="T83" s="4">
        <f t="shared" si="16"/>
        <v>4178.5983235393542</v>
      </c>
      <c r="U83" s="4">
        <f t="shared" si="17"/>
        <v>992.18217615491767</v>
      </c>
      <c r="V83" s="4">
        <f t="shared" si="18"/>
        <v>1007.1472248370978</v>
      </c>
      <c r="W83" s="2">
        <f t="shared" si="19"/>
        <v>1.1732355015253764</v>
      </c>
      <c r="AA83" s="6">
        <v>-144.24372570197801</v>
      </c>
      <c r="AB83" s="7">
        <v>10.528700058400901</v>
      </c>
      <c r="AC83" s="6">
        <v>-3.1256926142924198E-2</v>
      </c>
      <c r="AD83" s="6">
        <v>2.9456116190551199E-5</v>
      </c>
      <c r="AE83" s="8">
        <v>17554.453889016499</v>
      </c>
      <c r="AF83" s="8">
        <v>-125.692345063977</v>
      </c>
      <c r="AG83" s="8">
        <v>0.39362054142913999</v>
      </c>
      <c r="AH83" s="8">
        <v>-4.1079636190540202E-4</v>
      </c>
      <c r="AI83" s="8">
        <v>2.30640101199999</v>
      </c>
      <c r="AJ83" s="8">
        <v>-3.7612753199999698E-3</v>
      </c>
      <c r="AK83" s="8">
        <v>995.176197</v>
      </c>
      <c r="AL83" s="8">
        <v>3.9734999999999798E-2</v>
      </c>
      <c r="AN83" s="8">
        <v>-1.0408989683774701</v>
      </c>
      <c r="AO83" s="8">
        <v>4.3025437379100797</v>
      </c>
      <c r="AP83" s="8">
        <v>1.0234654120792801</v>
      </c>
    </row>
    <row r="84" spans="1:42" x14ac:dyDescent="0.45">
      <c r="A84">
        <v>6.2E-2</v>
      </c>
      <c r="B84" s="4">
        <f t="shared" si="14"/>
        <v>224.97113878487576</v>
      </c>
      <c r="C84">
        <v>2000</v>
      </c>
      <c r="D84" s="5">
        <f t="shared" si="8"/>
        <v>1.9910749388869113</v>
      </c>
      <c r="E84" s="4">
        <v>100.67273106</v>
      </c>
      <c r="F84" s="4">
        <f t="shared" si="22"/>
        <v>201.34546212000001</v>
      </c>
      <c r="G84" s="5">
        <f t="shared" si="21"/>
        <v>11.583193250451</v>
      </c>
      <c r="H84" s="1">
        <f t="shared" si="23"/>
        <v>3301.7351230769173</v>
      </c>
      <c r="I84">
        <v>315</v>
      </c>
      <c r="J84">
        <v>295</v>
      </c>
      <c r="K84" s="5">
        <f t="shared" ref="K84:K110" si="24">Q84*3600/(V84*W84*F84)</f>
        <v>12.729081002193372</v>
      </c>
      <c r="L84" s="5">
        <v>307.72904233779883</v>
      </c>
      <c r="M84" s="5">
        <f t="shared" si="10"/>
        <v>307.72908100219337</v>
      </c>
      <c r="N84" s="5">
        <v>311.75387548456757</v>
      </c>
      <c r="O84" s="5">
        <f t="shared" si="20"/>
        <v>311.75387548456069</v>
      </c>
      <c r="P84" s="5">
        <f t="shared" si="7"/>
        <v>3.2461245154324274</v>
      </c>
      <c r="Q84" s="1">
        <v>840.98215055499998</v>
      </c>
      <c r="R84" s="4">
        <f>Q84/(Abmessungen!B$17*S84)</f>
        <v>136.57411429120651</v>
      </c>
      <c r="S84" s="5">
        <f t="shared" si="15"/>
        <v>11.360303479560521</v>
      </c>
      <c r="T84" s="4">
        <f t="shared" si="16"/>
        <v>4178.5914773889754</v>
      </c>
      <c r="U84" s="4">
        <f t="shared" si="17"/>
        <v>992.12726221486855</v>
      </c>
      <c r="V84" s="4">
        <f t="shared" si="18"/>
        <v>1007.1509162486461</v>
      </c>
      <c r="W84" s="2">
        <f t="shared" si="19"/>
        <v>1.1728860762038003</v>
      </c>
      <c r="AA84" s="6">
        <v>-144.24372570197801</v>
      </c>
      <c r="AB84" s="7">
        <v>10.528700058400901</v>
      </c>
      <c r="AC84" s="6">
        <v>-3.1256926142924198E-2</v>
      </c>
      <c r="AD84" s="6">
        <v>2.9456116190551199E-5</v>
      </c>
      <c r="AE84" s="8">
        <v>17554.453889016499</v>
      </c>
      <c r="AF84" s="8">
        <v>-125.692345063977</v>
      </c>
      <c r="AG84" s="8">
        <v>0.39362054142913999</v>
      </c>
      <c r="AH84" s="8">
        <v>-4.1079636190540202E-4</v>
      </c>
      <c r="AI84" s="8">
        <v>2.30640101199999</v>
      </c>
      <c r="AJ84" s="8">
        <v>-3.7612753199999698E-3</v>
      </c>
      <c r="AK84" s="8">
        <v>995.176197</v>
      </c>
      <c r="AL84" s="8">
        <v>3.9734999999999798E-2</v>
      </c>
      <c r="AN84" s="8">
        <v>-1.0408989683774701</v>
      </c>
      <c r="AO84" s="8">
        <v>4.3025437379100797</v>
      </c>
      <c r="AP84" s="8">
        <v>1.0234654120792801</v>
      </c>
    </row>
    <row r="85" spans="1:42" x14ac:dyDescent="0.45">
      <c r="A85">
        <v>6.8000000000000005E-2</v>
      </c>
      <c r="B85" s="4">
        <f t="shared" si="14"/>
        <v>246.75414401519737</v>
      </c>
      <c r="C85">
        <v>2000</v>
      </c>
      <c r="D85" s="5">
        <f t="shared" si="8"/>
        <v>1.9910749388869113</v>
      </c>
      <c r="E85" s="4">
        <v>100.67273106</v>
      </c>
      <c r="F85" s="4">
        <f t="shared" si="22"/>
        <v>201.34546212000001</v>
      </c>
      <c r="G85" s="5">
        <f t="shared" si="21"/>
        <v>11.583193250451</v>
      </c>
      <c r="H85" s="1">
        <f t="shared" si="23"/>
        <v>3875.9652153846091</v>
      </c>
      <c r="I85">
        <v>315</v>
      </c>
      <c r="J85">
        <v>295</v>
      </c>
      <c r="K85" s="5">
        <f t="shared" si="24"/>
        <v>12.886992708362433</v>
      </c>
      <c r="L85" s="5">
        <v>307.88694552152828</v>
      </c>
      <c r="M85" s="5">
        <f t="shared" si="10"/>
        <v>307.88699270836241</v>
      </c>
      <c r="N85" s="5">
        <v>312.00432703857263</v>
      </c>
      <c r="O85" s="5">
        <f t="shared" si="20"/>
        <v>312.00432703856757</v>
      </c>
      <c r="P85" s="5">
        <f t="shared" si="7"/>
        <v>2.995672961427374</v>
      </c>
      <c r="Q85" s="1">
        <v>851.20211151800004</v>
      </c>
      <c r="R85" s="4">
        <f>Q85/(Abmessungen!B$17*S85)</f>
        <v>138.36856785265118</v>
      </c>
      <c r="S85" s="5">
        <f t="shared" si="15"/>
        <v>11.349240369023011</v>
      </c>
      <c r="T85" s="4">
        <f t="shared" si="16"/>
        <v>4178.5863382675043</v>
      </c>
      <c r="U85" s="4">
        <f t="shared" si="17"/>
        <v>992.08060305128242</v>
      </c>
      <c r="V85" s="4">
        <f t="shared" si="18"/>
        <v>1007.1540533901489</v>
      </c>
      <c r="W85" s="2">
        <f t="shared" si="19"/>
        <v>1.1725891175298446</v>
      </c>
      <c r="AA85" s="6">
        <v>-144.24372570197801</v>
      </c>
      <c r="AB85" s="7">
        <v>10.528700058400901</v>
      </c>
      <c r="AC85" s="6">
        <v>-3.1256926142924198E-2</v>
      </c>
      <c r="AD85" s="6">
        <v>2.9456116190551199E-5</v>
      </c>
      <c r="AE85" s="8">
        <v>17554.453889016499</v>
      </c>
      <c r="AF85" s="8">
        <v>-125.692345063977</v>
      </c>
      <c r="AG85" s="8">
        <v>0.39362054142913999</v>
      </c>
      <c r="AH85" s="8">
        <v>-4.1079636190540202E-4</v>
      </c>
      <c r="AI85" s="8">
        <v>2.30640101199999</v>
      </c>
      <c r="AJ85" s="8">
        <v>-3.7612753199999698E-3</v>
      </c>
      <c r="AK85" s="8">
        <v>995.176197</v>
      </c>
      <c r="AL85" s="8">
        <v>3.9734999999999798E-2</v>
      </c>
      <c r="AN85" s="8">
        <v>-1.0408989683774701</v>
      </c>
      <c r="AO85" s="8">
        <v>4.3025437379100797</v>
      </c>
      <c r="AP85" s="8">
        <v>1.0234654120792801</v>
      </c>
    </row>
    <row r="86" spans="1:42" x14ac:dyDescent="0.45">
      <c r="A86">
        <v>7.3999999999999996E-2</v>
      </c>
      <c r="B86" s="4">
        <f t="shared" si="14"/>
        <v>268.53743484785292</v>
      </c>
      <c r="C86">
        <v>2000</v>
      </c>
      <c r="D86" s="5">
        <f t="shared" si="8"/>
        <v>1.9910749388869113</v>
      </c>
      <c r="E86" s="4">
        <v>100.67273106</v>
      </c>
      <c r="F86" s="4">
        <f t="shared" si="22"/>
        <v>201.34546212000001</v>
      </c>
      <c r="G86" s="5">
        <f t="shared" si="21"/>
        <v>11.583193250451</v>
      </c>
      <c r="H86" s="1">
        <f t="shared" si="23"/>
        <v>4495.1436615384537</v>
      </c>
      <c r="I86">
        <v>315</v>
      </c>
      <c r="J86">
        <v>295</v>
      </c>
      <c r="K86" s="5">
        <f t="shared" si="24"/>
        <v>13.022715231230293</v>
      </c>
      <c r="L86" s="5">
        <v>308.02265945576079</v>
      </c>
      <c r="M86" s="5">
        <f t="shared" si="10"/>
        <v>308.02271523123028</v>
      </c>
      <c r="N86" s="5">
        <v>312.21882327299409</v>
      </c>
      <c r="O86" s="5">
        <f t="shared" si="20"/>
        <v>312.21882327299033</v>
      </c>
      <c r="P86" s="5">
        <f t="shared" si="7"/>
        <v>2.7811767270059136</v>
      </c>
      <c r="Q86" s="1">
        <v>859.98183142300002</v>
      </c>
      <c r="R86" s="4">
        <f>Q86/(Abmessungen!B$17*S86)</f>
        <v>139.94164746087128</v>
      </c>
      <c r="S86" s="5">
        <f t="shared" si="15"/>
        <v>11.337409715144666</v>
      </c>
      <c r="T86" s="4">
        <f t="shared" si="16"/>
        <v>4178.5823919238046</v>
      </c>
      <c r="U86" s="4">
        <f t="shared" si="17"/>
        <v>992.04045853396951</v>
      </c>
      <c r="V86" s="4">
        <f t="shared" si="18"/>
        <v>1007.1567496867373</v>
      </c>
      <c r="W86" s="2">
        <f t="shared" si="19"/>
        <v>1.1723338887941401</v>
      </c>
      <c r="AA86" s="6">
        <v>-144.24372570197801</v>
      </c>
      <c r="AB86" s="7">
        <v>10.528700058400901</v>
      </c>
      <c r="AC86" s="6">
        <v>-3.1256926142924198E-2</v>
      </c>
      <c r="AD86" s="6">
        <v>2.9456116190551199E-5</v>
      </c>
      <c r="AE86" s="8">
        <v>17554.453889016499</v>
      </c>
      <c r="AF86" s="8">
        <v>-125.692345063977</v>
      </c>
      <c r="AG86" s="8">
        <v>0.39362054142913999</v>
      </c>
      <c r="AH86" s="8">
        <v>-4.1079636190540202E-4</v>
      </c>
      <c r="AI86" s="8">
        <v>2.30640101199999</v>
      </c>
      <c r="AJ86" s="8">
        <v>-3.7612753199999698E-3</v>
      </c>
      <c r="AK86" s="8">
        <v>995.176197</v>
      </c>
      <c r="AL86" s="8">
        <v>3.9734999999999798E-2</v>
      </c>
      <c r="AN86" s="8">
        <v>-1.0408989683774701</v>
      </c>
      <c r="AO86" s="8">
        <v>4.3025437379100797</v>
      </c>
      <c r="AP86" s="8">
        <v>1.0234654120792801</v>
      </c>
    </row>
    <row r="87" spans="1:42" x14ac:dyDescent="0.45">
      <c r="A87">
        <v>8.0000000000000002E-3</v>
      </c>
      <c r="B87" s="4">
        <f t="shared" si="14"/>
        <v>28.976133869297044</v>
      </c>
      <c r="C87">
        <v>2500</v>
      </c>
      <c r="D87" s="5">
        <f t="shared" si="8"/>
        <v>2.5615565630710813</v>
      </c>
      <c r="E87" s="4">
        <v>129.517422942</v>
      </c>
      <c r="F87" s="4">
        <f t="shared" si="22"/>
        <v>259.03484588399999</v>
      </c>
      <c r="G87" s="5">
        <f t="shared" si="21"/>
        <v>16.695852198652574</v>
      </c>
      <c r="H87" s="1">
        <f t="shared" si="23"/>
        <v>156.34021538461522</v>
      </c>
      <c r="I87">
        <v>315</v>
      </c>
      <c r="J87">
        <v>295</v>
      </c>
      <c r="K87" s="5">
        <f t="shared" si="24"/>
        <v>5.5240399830378797</v>
      </c>
      <c r="L87" s="5">
        <v>300.52404041527205</v>
      </c>
      <c r="M87" s="5">
        <f t="shared" si="10"/>
        <v>300.52403998303788</v>
      </c>
      <c r="N87" s="5">
        <v>300.79771380799087</v>
      </c>
      <c r="O87" s="5">
        <f t="shared" si="20"/>
        <v>300.79771381462677</v>
      </c>
      <c r="P87" s="5">
        <f t="shared" si="7"/>
        <v>14.202286192009126</v>
      </c>
      <c r="Q87" s="1">
        <v>474.88632955999998</v>
      </c>
      <c r="R87" s="4">
        <f>Q87/(Abmessungen!B$17*S87)</f>
        <v>92.376719622891613</v>
      </c>
      <c r="S87" s="5">
        <f t="shared" si="15"/>
        <v>9.4841557983666611</v>
      </c>
      <c r="T87" s="4">
        <f t="shared" si="16"/>
        <v>4179.6644864215523</v>
      </c>
      <c r="U87" s="4">
        <f t="shared" si="17"/>
        <v>993.92141580752173</v>
      </c>
      <c r="V87" s="4">
        <f t="shared" si="18"/>
        <v>1007.0077708729503</v>
      </c>
      <c r="W87" s="2">
        <f t="shared" si="19"/>
        <v>1.1864360741596762</v>
      </c>
      <c r="AA87" s="6">
        <v>-144.24372570197801</v>
      </c>
      <c r="AB87" s="7">
        <v>10.528700058400901</v>
      </c>
      <c r="AC87" s="6">
        <v>-3.1256926142924198E-2</v>
      </c>
      <c r="AD87" s="6">
        <v>2.9456116190551199E-5</v>
      </c>
      <c r="AE87" s="8">
        <v>17554.453889016499</v>
      </c>
      <c r="AF87" s="8">
        <v>-125.692345063977</v>
      </c>
      <c r="AG87" s="8">
        <v>0.39362054142913999</v>
      </c>
      <c r="AH87" s="8">
        <v>-4.1079636190540202E-4</v>
      </c>
      <c r="AI87" s="8">
        <v>2.30640101199999</v>
      </c>
      <c r="AJ87" s="8">
        <v>-3.7612753199999698E-3</v>
      </c>
      <c r="AK87" s="8">
        <v>995.176197</v>
      </c>
      <c r="AL87" s="8">
        <v>3.9734999999999798E-2</v>
      </c>
      <c r="AN87" s="8">
        <v>-1.0408989683774701</v>
      </c>
      <c r="AO87" s="8">
        <v>4.3025437379100797</v>
      </c>
      <c r="AP87" s="8">
        <v>1.0234654120792801</v>
      </c>
    </row>
    <row r="88" spans="1:42" x14ac:dyDescent="0.45">
      <c r="A88">
        <v>1.4E-2</v>
      </c>
      <c r="B88" s="4">
        <f t="shared" si="14"/>
        <v>50.73392549502654</v>
      </c>
      <c r="C88">
        <v>2500</v>
      </c>
      <c r="D88" s="5">
        <f t="shared" si="8"/>
        <v>2.5615565630710813</v>
      </c>
      <c r="E88" s="4">
        <v>129.517422942</v>
      </c>
      <c r="F88" s="4">
        <f t="shared" si="22"/>
        <v>259.03484588399999</v>
      </c>
      <c r="G88" s="5">
        <f t="shared" si="21"/>
        <v>16.695852198652574</v>
      </c>
      <c r="H88" s="1">
        <f t="shared" si="23"/>
        <v>326.03512307692239</v>
      </c>
      <c r="I88">
        <v>315</v>
      </c>
      <c r="J88">
        <v>295</v>
      </c>
      <c r="K88" s="5">
        <f t="shared" si="24"/>
        <v>7.367959827549412</v>
      </c>
      <c r="L88" s="5">
        <v>302.36795709628626</v>
      </c>
      <c r="M88" s="5">
        <f t="shared" si="10"/>
        <v>302.36795982754938</v>
      </c>
      <c r="N88" s="5">
        <v>304.20524854911719</v>
      </c>
      <c r="O88" s="5">
        <f t="shared" si="20"/>
        <v>304.20524854581919</v>
      </c>
      <c r="P88" s="5">
        <f t="shared" si="7"/>
        <v>10.794751450882814</v>
      </c>
      <c r="Q88" s="1">
        <v>631.57463449199997</v>
      </c>
      <c r="R88" s="4">
        <f>Q88/(Abmessungen!B$17*S88)</f>
        <v>107.60462286431171</v>
      </c>
      <c r="S88" s="5">
        <f t="shared" si="15"/>
        <v>10.828425115684732</v>
      </c>
      <c r="T88" s="4">
        <f t="shared" si="16"/>
        <v>4179.1118659627555</v>
      </c>
      <c r="U88" s="4">
        <f t="shared" si="17"/>
        <v>993.41810254640609</v>
      </c>
      <c r="V88" s="4">
        <f t="shared" si="18"/>
        <v>1007.0444048876104</v>
      </c>
      <c r="W88" s="2">
        <f t="shared" si="19"/>
        <v>1.1829683350074589</v>
      </c>
      <c r="AA88" s="6">
        <v>-144.24372570197801</v>
      </c>
      <c r="AB88" s="7">
        <v>10.528700058400901</v>
      </c>
      <c r="AC88" s="6">
        <v>-3.1256926142924198E-2</v>
      </c>
      <c r="AD88" s="6">
        <v>2.9456116190551199E-5</v>
      </c>
      <c r="AE88" s="8">
        <v>17554.453889016499</v>
      </c>
      <c r="AF88" s="8">
        <v>-125.692345063977</v>
      </c>
      <c r="AG88" s="8">
        <v>0.39362054142913999</v>
      </c>
      <c r="AH88" s="8">
        <v>-4.1079636190540202E-4</v>
      </c>
      <c r="AI88" s="8">
        <v>2.30640101199999</v>
      </c>
      <c r="AJ88" s="8">
        <v>-3.7612753199999698E-3</v>
      </c>
      <c r="AK88" s="8">
        <v>995.176197</v>
      </c>
      <c r="AL88" s="8">
        <v>3.9734999999999798E-2</v>
      </c>
      <c r="AN88" s="8">
        <v>-1.0408989683774701</v>
      </c>
      <c r="AO88" s="8">
        <v>4.3025437379100797</v>
      </c>
      <c r="AP88" s="8">
        <v>1.0234654120792801</v>
      </c>
    </row>
    <row r="89" spans="1:42" x14ac:dyDescent="0.45">
      <c r="A89">
        <v>0.02</v>
      </c>
      <c r="B89" s="4">
        <f t="shared" si="14"/>
        <v>72.501638435254804</v>
      </c>
      <c r="C89">
        <v>2500</v>
      </c>
      <c r="D89" s="5">
        <f t="shared" si="8"/>
        <v>2.5615565630710813</v>
      </c>
      <c r="E89" s="4">
        <v>129.517422942</v>
      </c>
      <c r="F89" s="4">
        <f t="shared" si="22"/>
        <v>259.03484588399999</v>
      </c>
      <c r="G89" s="5">
        <f t="shared" si="21"/>
        <v>16.695852198652574</v>
      </c>
      <c r="H89" s="1">
        <f t="shared" si="23"/>
        <v>540.67838461538327</v>
      </c>
      <c r="I89">
        <v>315</v>
      </c>
      <c r="J89">
        <v>295</v>
      </c>
      <c r="K89" s="5">
        <f t="shared" si="24"/>
        <v>8.4841461310974626</v>
      </c>
      <c r="L89" s="5">
        <v>303.48415054521575</v>
      </c>
      <c r="M89" s="5">
        <f t="shared" si="10"/>
        <v>303.48414613109748</v>
      </c>
      <c r="N89" s="5">
        <v>306.31372231035368</v>
      </c>
      <c r="O89" s="5">
        <f t="shared" si="20"/>
        <v>306.31372231125403</v>
      </c>
      <c r="P89" s="5">
        <f t="shared" si="7"/>
        <v>8.6862776896463174</v>
      </c>
      <c r="Q89" s="1">
        <v>725.97857104299999</v>
      </c>
      <c r="R89" s="4">
        <f>Q89/(Abmessungen!B$17*S89)</f>
        <v>117.33806669431696</v>
      </c>
      <c r="S89" s="5">
        <f t="shared" si="15"/>
        <v>11.414487612727013</v>
      </c>
      <c r="T89" s="4">
        <f t="shared" si="16"/>
        <v>4178.8818931242731</v>
      </c>
      <c r="U89" s="4">
        <f t="shared" si="17"/>
        <v>993.08100553199529</v>
      </c>
      <c r="V89" s="4">
        <f t="shared" si="18"/>
        <v>1007.0665808609569</v>
      </c>
      <c r="W89" s="2">
        <f t="shared" si="19"/>
        <v>1.1808691795715567</v>
      </c>
      <c r="AA89" s="6">
        <v>-144.24372570197801</v>
      </c>
      <c r="AB89" s="7">
        <v>10.528700058400901</v>
      </c>
      <c r="AC89" s="6">
        <v>-3.1256926142924198E-2</v>
      </c>
      <c r="AD89" s="6">
        <v>2.9456116190551199E-5</v>
      </c>
      <c r="AE89" s="8">
        <v>17554.453889016499</v>
      </c>
      <c r="AF89" s="8">
        <v>-125.692345063977</v>
      </c>
      <c r="AG89" s="8">
        <v>0.39362054142913999</v>
      </c>
      <c r="AH89" s="8">
        <v>-4.1079636190540202E-4</v>
      </c>
      <c r="AI89" s="8">
        <v>2.30640101199999</v>
      </c>
      <c r="AJ89" s="8">
        <v>-3.7612753199999698E-3</v>
      </c>
      <c r="AK89" s="8">
        <v>995.176197</v>
      </c>
      <c r="AL89" s="8">
        <v>3.9734999999999798E-2</v>
      </c>
      <c r="AN89" s="8">
        <v>-1.0408989683774701</v>
      </c>
      <c r="AO89" s="8">
        <v>4.3025437379100797</v>
      </c>
      <c r="AP89" s="8">
        <v>1.0234654120792801</v>
      </c>
    </row>
    <row r="90" spans="1:42" x14ac:dyDescent="0.45">
      <c r="A90">
        <v>2.5999999999999999E-2</v>
      </c>
      <c r="B90" s="4">
        <f t="shared" si="14"/>
        <v>94.274221727490286</v>
      </c>
      <c r="C90">
        <v>2500</v>
      </c>
      <c r="D90" s="5">
        <f t="shared" si="8"/>
        <v>2.5615565630710813</v>
      </c>
      <c r="E90" s="4">
        <v>129.517422942</v>
      </c>
      <c r="F90" s="4">
        <f t="shared" si="22"/>
        <v>259.03484588399999</v>
      </c>
      <c r="G90" s="5">
        <f t="shared" si="21"/>
        <v>16.695852198652574</v>
      </c>
      <c r="H90" s="1">
        <f t="shared" si="23"/>
        <v>800.26999999999816</v>
      </c>
      <c r="I90">
        <v>315</v>
      </c>
      <c r="J90">
        <v>295</v>
      </c>
      <c r="K90" s="5">
        <f t="shared" si="24"/>
        <v>9.273853003119692</v>
      </c>
      <c r="L90" s="5">
        <v>304.27385559573776</v>
      </c>
      <c r="M90" s="5">
        <f t="shared" si="10"/>
        <v>304.27385300311971</v>
      </c>
      <c r="N90" s="5">
        <v>307.70518531640226</v>
      </c>
      <c r="O90" s="5">
        <f t="shared" si="20"/>
        <v>307.70518531654</v>
      </c>
      <c r="P90" s="5">
        <f t="shared" si="7"/>
        <v>7.2948146835977354</v>
      </c>
      <c r="Q90" s="1">
        <v>792.56719093799995</v>
      </c>
      <c r="R90" s="4">
        <f>Q90/(Abmessungen!B$17*S90)</f>
        <v>125.1055612803579</v>
      </c>
      <c r="S90" s="5">
        <f t="shared" si="15"/>
        <v>11.687752932190044</v>
      </c>
      <c r="T90" s="4">
        <f t="shared" si="16"/>
        <v>4178.770101827582</v>
      </c>
      <c r="U90" s="4">
        <f t="shared" si="17"/>
        <v>992.84829176909898</v>
      </c>
      <c r="V90" s="4">
        <f t="shared" si="18"/>
        <v>1007.0822703260483</v>
      </c>
      <c r="W90" s="2">
        <f t="shared" si="19"/>
        <v>1.179384030513253</v>
      </c>
      <c r="AA90" s="6">
        <v>-144.24372570197801</v>
      </c>
      <c r="AB90" s="7">
        <v>10.528700058400901</v>
      </c>
      <c r="AC90" s="6">
        <v>-3.1256926142924198E-2</v>
      </c>
      <c r="AD90" s="6">
        <v>2.9456116190551199E-5</v>
      </c>
      <c r="AE90" s="8">
        <v>17554.453889016499</v>
      </c>
      <c r="AF90" s="8">
        <v>-125.692345063977</v>
      </c>
      <c r="AG90" s="8">
        <v>0.39362054142913999</v>
      </c>
      <c r="AH90" s="8">
        <v>-4.1079636190540202E-4</v>
      </c>
      <c r="AI90" s="8">
        <v>2.30640101199999</v>
      </c>
      <c r="AJ90" s="8">
        <v>-3.7612753199999698E-3</v>
      </c>
      <c r="AK90" s="8">
        <v>995.176197</v>
      </c>
      <c r="AL90" s="8">
        <v>3.9734999999999798E-2</v>
      </c>
      <c r="AN90" s="8">
        <v>-1.0408989683774701</v>
      </c>
      <c r="AO90" s="8">
        <v>4.3025437379100797</v>
      </c>
      <c r="AP90" s="8">
        <v>1.0234654120792801</v>
      </c>
    </row>
    <row r="91" spans="1:42" x14ac:dyDescent="0.45">
      <c r="A91">
        <v>3.2000000000000001E-2</v>
      </c>
      <c r="B91" s="4">
        <f t="shared" si="14"/>
        <v>116.04966061343872</v>
      </c>
      <c r="C91">
        <v>2500</v>
      </c>
      <c r="D91" s="5">
        <f t="shared" si="8"/>
        <v>2.5615565630710813</v>
      </c>
      <c r="E91" s="4">
        <v>129.517422942</v>
      </c>
      <c r="F91" s="4">
        <f t="shared" si="22"/>
        <v>259.03484588399999</v>
      </c>
      <c r="G91" s="5">
        <f t="shared" si="21"/>
        <v>16.695852198652574</v>
      </c>
      <c r="H91" s="1">
        <f t="shared" si="23"/>
        <v>1104.8099692307667</v>
      </c>
      <c r="I91">
        <v>315</v>
      </c>
      <c r="J91">
        <v>295</v>
      </c>
      <c r="K91" s="5">
        <f t="shared" si="24"/>
        <v>9.8792574710512824</v>
      </c>
      <c r="L91" s="5">
        <v>304.87924326093912</v>
      </c>
      <c r="M91" s="5">
        <f t="shared" si="10"/>
        <v>304.87925747105129</v>
      </c>
      <c r="N91" s="5">
        <v>308.69196737265196</v>
      </c>
      <c r="O91" s="5">
        <f t="shared" si="20"/>
        <v>308.69196737238076</v>
      </c>
      <c r="P91" s="5">
        <f t="shared" si="7"/>
        <v>6.3080326273480409</v>
      </c>
      <c r="Q91" s="1">
        <v>843.50162971999998</v>
      </c>
      <c r="R91" s="4">
        <f>Q91/(Abmessungen!B$17*S91)</f>
        <v>131.6941557147052</v>
      </c>
      <c r="S91" s="5">
        <f t="shared" si="15"/>
        <v>11.816557467824337</v>
      </c>
      <c r="T91" s="4">
        <f t="shared" si="16"/>
        <v>4178.7079244544793</v>
      </c>
      <c r="U91" s="4">
        <f t="shared" si="17"/>
        <v>992.67847394858882</v>
      </c>
      <c r="V91" s="4">
        <f t="shared" si="18"/>
        <v>1007.0942978654866</v>
      </c>
      <c r="W91" s="2">
        <f t="shared" si="19"/>
        <v>1.1782455156711757</v>
      </c>
      <c r="AA91" s="6">
        <v>-144.24372570197801</v>
      </c>
      <c r="AB91" s="7">
        <v>10.528700058400901</v>
      </c>
      <c r="AC91" s="6">
        <v>-3.1256926142924198E-2</v>
      </c>
      <c r="AD91" s="6">
        <v>2.9456116190551199E-5</v>
      </c>
      <c r="AE91" s="8">
        <v>17554.453889016499</v>
      </c>
      <c r="AF91" s="8">
        <v>-125.692345063977</v>
      </c>
      <c r="AG91" s="8">
        <v>0.39362054142913999</v>
      </c>
      <c r="AH91" s="8">
        <v>-4.1079636190540202E-4</v>
      </c>
      <c r="AI91" s="8">
        <v>2.30640101199999</v>
      </c>
      <c r="AJ91" s="8">
        <v>-3.7612753199999698E-3</v>
      </c>
      <c r="AK91" s="8">
        <v>995.176197</v>
      </c>
      <c r="AL91" s="8">
        <v>3.9734999999999798E-2</v>
      </c>
      <c r="AN91" s="8">
        <v>-1.0408989683774701</v>
      </c>
      <c r="AO91" s="8">
        <v>4.3025437379100797</v>
      </c>
      <c r="AP91" s="8">
        <v>1.0234654120792801</v>
      </c>
    </row>
    <row r="92" spans="1:42" x14ac:dyDescent="0.45">
      <c r="A92">
        <v>3.7999999999999999E-2</v>
      </c>
      <c r="B92" s="4">
        <f t="shared" si="14"/>
        <v>137.82695909445439</v>
      </c>
      <c r="C92">
        <v>2500</v>
      </c>
      <c r="D92" s="5">
        <f t="shared" si="8"/>
        <v>2.5615565630710813</v>
      </c>
      <c r="E92" s="4">
        <v>129.517422942</v>
      </c>
      <c r="F92" s="4">
        <f t="shared" si="22"/>
        <v>259.03484588399999</v>
      </c>
      <c r="G92" s="5">
        <f t="shared" si="21"/>
        <v>16.695852198652574</v>
      </c>
      <c r="H92" s="1">
        <f t="shared" si="23"/>
        <v>1454.2982923076893</v>
      </c>
      <c r="I92">
        <v>315</v>
      </c>
      <c r="J92">
        <v>295</v>
      </c>
      <c r="K92" s="5">
        <f t="shared" si="24"/>
        <v>10.366876385185904</v>
      </c>
      <c r="L92" s="5">
        <v>305.36683065114823</v>
      </c>
      <c r="M92" s="5">
        <f t="shared" si="10"/>
        <v>305.36687638518589</v>
      </c>
      <c r="N92" s="5">
        <v>309.43001614248385</v>
      </c>
      <c r="O92" s="5">
        <f t="shared" si="20"/>
        <v>309.4300161421279</v>
      </c>
      <c r="P92" s="5">
        <f t="shared" si="7"/>
        <v>5.5699838575161493</v>
      </c>
      <c r="Q92" s="1">
        <v>884.45470393699998</v>
      </c>
      <c r="R92" s="4">
        <f>Q92/(Abmessungen!B$17*S92)</f>
        <v>137.46059530030257</v>
      </c>
      <c r="S92" s="5">
        <f t="shared" si="15"/>
        <v>11.870497570766387</v>
      </c>
      <c r="T92" s="4">
        <f t="shared" si="16"/>
        <v>4178.6698815869941</v>
      </c>
      <c r="U92" s="4">
        <f t="shared" si="17"/>
        <v>992.54892438169077</v>
      </c>
      <c r="V92" s="4">
        <f t="shared" si="18"/>
        <v>1007.1039850079617</v>
      </c>
      <c r="W92" s="2">
        <f t="shared" si="19"/>
        <v>1.1773285404626073</v>
      </c>
      <c r="AA92" s="6">
        <v>-144.24372570197801</v>
      </c>
      <c r="AB92" s="7">
        <v>10.528700058400901</v>
      </c>
      <c r="AC92" s="6">
        <v>-3.1256926142924198E-2</v>
      </c>
      <c r="AD92" s="6">
        <v>2.9456116190551199E-5</v>
      </c>
      <c r="AE92" s="8">
        <v>17554.453889016499</v>
      </c>
      <c r="AF92" s="8">
        <v>-125.692345063977</v>
      </c>
      <c r="AG92" s="8">
        <v>0.39362054142913999</v>
      </c>
      <c r="AH92" s="8">
        <v>-4.1079636190540202E-4</v>
      </c>
      <c r="AI92" s="8">
        <v>2.30640101199999</v>
      </c>
      <c r="AJ92" s="8">
        <v>-3.7612753199999698E-3</v>
      </c>
      <c r="AK92" s="8">
        <v>995.176197</v>
      </c>
      <c r="AL92" s="8">
        <v>3.9734999999999798E-2</v>
      </c>
      <c r="AN92" s="8">
        <v>-1.0408989683774701</v>
      </c>
      <c r="AO92" s="8">
        <v>4.3025437379100797</v>
      </c>
      <c r="AP92" s="8">
        <v>1.0234654120792801</v>
      </c>
    </row>
    <row r="93" spans="1:42" x14ac:dyDescent="0.45">
      <c r="A93">
        <v>4.3999999999999997E-2</v>
      </c>
      <c r="B93" s="4">
        <f t="shared" si="14"/>
        <v>159.60555639693314</v>
      </c>
      <c r="C93">
        <v>2500</v>
      </c>
      <c r="D93" s="5">
        <f t="shared" si="8"/>
        <v>2.5615565630710813</v>
      </c>
      <c r="E93" s="4">
        <v>129.517422942</v>
      </c>
      <c r="F93" s="4">
        <f t="shared" si="22"/>
        <v>259.03484588399999</v>
      </c>
      <c r="G93" s="5">
        <f t="shared" si="21"/>
        <v>16.695852198652574</v>
      </c>
      <c r="H93" s="1">
        <f t="shared" si="23"/>
        <v>1848.7349692307653</v>
      </c>
      <c r="I93">
        <v>315</v>
      </c>
      <c r="J93">
        <v>295</v>
      </c>
      <c r="K93" s="5">
        <f t="shared" si="24"/>
        <v>10.77305224836037</v>
      </c>
      <c r="L93" s="5">
        <v>305.77296267082681</v>
      </c>
      <c r="M93" s="5">
        <f t="shared" si="10"/>
        <v>305.77305224836039</v>
      </c>
      <c r="N93" s="5">
        <v>310.00425874567321</v>
      </c>
      <c r="O93" s="5">
        <f t="shared" si="20"/>
        <v>310.00425874534989</v>
      </c>
      <c r="P93" s="5">
        <f t="shared" si="7"/>
        <v>4.9957412543267878</v>
      </c>
      <c r="Q93" s="1">
        <v>918.518871246</v>
      </c>
      <c r="R93" s="4">
        <f>Q93/(Abmessungen!B$17*S93)</f>
        <v>142.61068189224204</v>
      </c>
      <c r="S93" s="5">
        <f t="shared" si="15"/>
        <v>11.88249320952688</v>
      </c>
      <c r="T93" s="4">
        <f t="shared" si="16"/>
        <v>4178.6449353283479</v>
      </c>
      <c r="U93" s="4">
        <f t="shared" si="17"/>
        <v>992.44665145657609</v>
      </c>
      <c r="V93" s="4">
        <f t="shared" si="18"/>
        <v>1007.1120538358625</v>
      </c>
      <c r="W93" s="2">
        <f t="shared" si="19"/>
        <v>1.1765647532914678</v>
      </c>
      <c r="AA93" s="6">
        <v>-144.24372570197801</v>
      </c>
      <c r="AB93" s="7">
        <v>10.528700058400901</v>
      </c>
      <c r="AC93" s="6">
        <v>-3.1256926142924198E-2</v>
      </c>
      <c r="AD93" s="6">
        <v>2.9456116190551199E-5</v>
      </c>
      <c r="AE93" s="8">
        <v>17554.453889016499</v>
      </c>
      <c r="AF93" s="8">
        <v>-125.692345063977</v>
      </c>
      <c r="AG93" s="8">
        <v>0.39362054142913999</v>
      </c>
      <c r="AH93" s="8">
        <v>-4.1079636190540202E-4</v>
      </c>
      <c r="AI93" s="8">
        <v>2.30640101199999</v>
      </c>
      <c r="AJ93" s="8">
        <v>-3.7612753199999698E-3</v>
      </c>
      <c r="AK93" s="8">
        <v>995.176197</v>
      </c>
      <c r="AL93" s="8">
        <v>3.9734999999999798E-2</v>
      </c>
      <c r="AN93" s="8">
        <v>-1.0408989683774701</v>
      </c>
      <c r="AO93" s="8">
        <v>4.3025437379100797</v>
      </c>
      <c r="AP93" s="8">
        <v>1.0234654120792801</v>
      </c>
    </row>
    <row r="94" spans="1:42" x14ac:dyDescent="0.45">
      <c r="A94">
        <v>0.05</v>
      </c>
      <c r="B94" s="4">
        <f t="shared" si="14"/>
        <v>181.38510752544934</v>
      </c>
      <c r="C94">
        <v>2500</v>
      </c>
      <c r="D94" s="5">
        <f t="shared" si="8"/>
        <v>2.5615565630710813</v>
      </c>
      <c r="E94" s="4">
        <v>129.517422942</v>
      </c>
      <c r="F94" s="4">
        <f t="shared" si="22"/>
        <v>259.03484588399999</v>
      </c>
      <c r="G94" s="5">
        <f t="shared" si="21"/>
        <v>16.695852198652574</v>
      </c>
      <c r="H94" s="1">
        <f t="shared" si="23"/>
        <v>2288.1199999999958</v>
      </c>
      <c r="I94">
        <v>315</v>
      </c>
      <c r="J94">
        <v>295</v>
      </c>
      <c r="K94" s="5">
        <f t="shared" si="24"/>
        <v>11.119746628667158</v>
      </c>
      <c r="L94" s="5">
        <v>306.11960370367774</v>
      </c>
      <c r="M94" s="5">
        <f t="shared" si="10"/>
        <v>306.11974662866714</v>
      </c>
      <c r="N94" s="5">
        <v>310.46473365963931</v>
      </c>
      <c r="O94" s="5">
        <f t="shared" si="20"/>
        <v>310.46473365937629</v>
      </c>
      <c r="P94" s="5">
        <f t="shared" si="7"/>
        <v>4.5352663403606925</v>
      </c>
      <c r="Q94" s="1">
        <v>947.55947787800005</v>
      </c>
      <c r="R94" s="4">
        <f>Q94/(Abmessungen!B$17*S94)</f>
        <v>147.27758206574825</v>
      </c>
      <c r="S94" s="5">
        <f t="shared" si="15"/>
        <v>11.869744814931869</v>
      </c>
      <c r="T94" s="4">
        <f t="shared" si="16"/>
        <v>4178.6276999453403</v>
      </c>
      <c r="U94" s="4">
        <f t="shared" si="17"/>
        <v>992.36371968820538</v>
      </c>
      <c r="V94" s="4">
        <f t="shared" si="18"/>
        <v>1007.1189407265828</v>
      </c>
      <c r="W94" s="2">
        <f t="shared" si="19"/>
        <v>1.1759128471105873</v>
      </c>
      <c r="AA94" s="6">
        <v>-144.24372570197801</v>
      </c>
      <c r="AB94" s="7">
        <v>10.528700058400901</v>
      </c>
      <c r="AC94" s="6">
        <v>-3.1256926142924198E-2</v>
      </c>
      <c r="AD94" s="6">
        <v>2.9456116190551199E-5</v>
      </c>
      <c r="AE94" s="8">
        <v>17554.453889016499</v>
      </c>
      <c r="AF94" s="8">
        <v>-125.692345063977</v>
      </c>
      <c r="AG94" s="8">
        <v>0.39362054142913999</v>
      </c>
      <c r="AH94" s="8">
        <v>-4.1079636190540202E-4</v>
      </c>
      <c r="AI94" s="8">
        <v>2.30640101199999</v>
      </c>
      <c r="AJ94" s="8">
        <v>-3.7612753199999698E-3</v>
      </c>
      <c r="AK94" s="8">
        <v>995.176197</v>
      </c>
      <c r="AL94" s="8">
        <v>3.9734999999999798E-2</v>
      </c>
      <c r="AN94" s="8">
        <v>-1.0408989683774701</v>
      </c>
      <c r="AO94" s="8">
        <v>4.3025437379100797</v>
      </c>
      <c r="AP94" s="8">
        <v>1.0234654120792801</v>
      </c>
    </row>
    <row r="95" spans="1:42" x14ac:dyDescent="0.45">
      <c r="A95">
        <v>5.6000000000000001E-2</v>
      </c>
      <c r="B95" s="4">
        <f t="shared" si="14"/>
        <v>203.16538607812052</v>
      </c>
      <c r="C95">
        <v>2500</v>
      </c>
      <c r="D95" s="5">
        <f t="shared" si="8"/>
        <v>2.5615565630710813</v>
      </c>
      <c r="E95" s="4">
        <v>129.517422942</v>
      </c>
      <c r="F95" s="4">
        <f t="shared" si="22"/>
        <v>259.03484588399999</v>
      </c>
      <c r="G95" s="5">
        <f t="shared" si="21"/>
        <v>16.695852198652574</v>
      </c>
      <c r="H95" s="1">
        <f t="shared" si="23"/>
        <v>2772.4533846153799</v>
      </c>
      <c r="I95">
        <v>315</v>
      </c>
      <c r="J95">
        <v>295</v>
      </c>
      <c r="K95" s="5">
        <f t="shared" si="24"/>
        <v>11.421210544089378</v>
      </c>
      <c r="L95" s="5">
        <v>306.42100734935542</v>
      </c>
      <c r="M95" s="5">
        <f t="shared" si="10"/>
        <v>306.42121054408938</v>
      </c>
      <c r="N95" s="5">
        <v>310.84284233773957</v>
      </c>
      <c r="O95" s="5">
        <f t="shared" si="20"/>
        <v>310.84284233753431</v>
      </c>
      <c r="P95" s="5">
        <f t="shared" si="7"/>
        <v>4.1571576622604312</v>
      </c>
      <c r="Q95" s="1">
        <v>972.78510583699995</v>
      </c>
      <c r="R95" s="4">
        <f>Q95/(Abmessungen!B$17*S95)</f>
        <v>151.55361900330874</v>
      </c>
      <c r="S95" s="5">
        <f t="shared" si="15"/>
        <v>11.841920710393245</v>
      </c>
      <c r="T95" s="4">
        <f t="shared" si="16"/>
        <v>4178.6152979170247</v>
      </c>
      <c r="U95" s="4">
        <f t="shared" si="17"/>
        <v>992.29501585708795</v>
      </c>
      <c r="V95" s="4">
        <f t="shared" si="18"/>
        <v>1007.1249288635133</v>
      </c>
      <c r="W95" s="2">
        <f t="shared" si="19"/>
        <v>1.1753460160636644</v>
      </c>
      <c r="AA95" s="6">
        <v>-144.24372570197801</v>
      </c>
      <c r="AB95" s="7">
        <v>10.528700058400901</v>
      </c>
      <c r="AC95" s="6">
        <v>-3.1256926142924198E-2</v>
      </c>
      <c r="AD95" s="6">
        <v>2.9456116190551199E-5</v>
      </c>
      <c r="AE95" s="8">
        <v>17554.453889016499</v>
      </c>
      <c r="AF95" s="8">
        <v>-125.692345063977</v>
      </c>
      <c r="AG95" s="8">
        <v>0.39362054142913999</v>
      </c>
      <c r="AH95" s="8">
        <v>-4.1079636190540202E-4</v>
      </c>
      <c r="AI95" s="8">
        <v>2.30640101199999</v>
      </c>
      <c r="AJ95" s="8">
        <v>-3.7612753199999698E-3</v>
      </c>
      <c r="AK95" s="8">
        <v>995.176197</v>
      </c>
      <c r="AL95" s="8">
        <v>3.9734999999999798E-2</v>
      </c>
      <c r="AN95" s="8">
        <v>-1.0408989683774701</v>
      </c>
      <c r="AO95" s="8">
        <v>4.3025437379100797</v>
      </c>
      <c r="AP95" s="8">
        <v>1.0234654120792801</v>
      </c>
    </row>
    <row r="96" spans="1:42" x14ac:dyDescent="0.45">
      <c r="A96">
        <v>6.2E-2</v>
      </c>
      <c r="B96" s="4">
        <f t="shared" si="14"/>
        <v>224.94623598283872</v>
      </c>
      <c r="C96">
        <v>2500</v>
      </c>
      <c r="D96" s="5">
        <f t="shared" si="8"/>
        <v>2.5615565630710813</v>
      </c>
      <c r="E96" s="4">
        <v>129.517422942</v>
      </c>
      <c r="F96" s="4">
        <f t="shared" si="22"/>
        <v>259.03484588399999</v>
      </c>
      <c r="G96" s="5">
        <f t="shared" si="21"/>
        <v>16.695852198652574</v>
      </c>
      <c r="H96" s="1">
        <f t="shared" si="23"/>
        <v>3301.7351230769173</v>
      </c>
      <c r="I96">
        <v>315</v>
      </c>
      <c r="J96">
        <v>295</v>
      </c>
      <c r="K96" s="5">
        <f t="shared" si="24"/>
        <v>11.687196923116703</v>
      </c>
      <c r="L96" s="5">
        <v>306.68692868835575</v>
      </c>
      <c r="M96" s="5">
        <f t="shared" si="10"/>
        <v>306.68719692311669</v>
      </c>
      <c r="N96" s="5">
        <v>311.15930813970635</v>
      </c>
      <c r="O96" s="5">
        <f t="shared" si="20"/>
        <v>311.15930813954861</v>
      </c>
      <c r="P96" s="5">
        <f t="shared" si="7"/>
        <v>3.8406918602936457</v>
      </c>
      <c r="Q96" s="1">
        <v>995.02177807299995</v>
      </c>
      <c r="R96" s="4">
        <f>Q96/(Abmessungen!B$17*S96)</f>
        <v>155.50591318611893</v>
      </c>
      <c r="S96" s="5">
        <f t="shared" si="15"/>
        <v>11.804761744467166</v>
      </c>
      <c r="T96" s="4">
        <f t="shared" si="16"/>
        <v>4178.6060790958572</v>
      </c>
      <c r="U96" s="4">
        <f t="shared" si="17"/>
        <v>992.23709623231071</v>
      </c>
      <c r="V96" s="4">
        <f t="shared" si="18"/>
        <v>1007.1302120557159</v>
      </c>
      <c r="W96" s="2">
        <f t="shared" si="19"/>
        <v>1.1748459143789427</v>
      </c>
      <c r="AA96" s="6">
        <v>-144.24372570197801</v>
      </c>
      <c r="AB96" s="7">
        <v>10.528700058400901</v>
      </c>
      <c r="AC96" s="6">
        <v>-3.1256926142924198E-2</v>
      </c>
      <c r="AD96" s="6">
        <v>2.9456116190551199E-5</v>
      </c>
      <c r="AE96" s="8">
        <v>17554.453889016499</v>
      </c>
      <c r="AF96" s="8">
        <v>-125.692345063977</v>
      </c>
      <c r="AG96" s="8">
        <v>0.39362054142913999</v>
      </c>
      <c r="AH96" s="8">
        <v>-4.1079636190540202E-4</v>
      </c>
      <c r="AI96" s="8">
        <v>2.30640101199999</v>
      </c>
      <c r="AJ96" s="8">
        <v>-3.7612753199999698E-3</v>
      </c>
      <c r="AK96" s="8">
        <v>995.176197</v>
      </c>
      <c r="AL96" s="8">
        <v>3.9734999999999798E-2</v>
      </c>
      <c r="AN96" s="8">
        <v>-1.0408989683774701</v>
      </c>
      <c r="AO96" s="8">
        <v>4.3025437379100797</v>
      </c>
      <c r="AP96" s="8">
        <v>1.0234654120792801</v>
      </c>
    </row>
    <row r="97" spans="1:42" x14ac:dyDescent="0.45">
      <c r="A97">
        <v>6.8000000000000005E-2</v>
      </c>
      <c r="B97" s="4">
        <f t="shared" si="14"/>
        <v>246.72754539165231</v>
      </c>
      <c r="C97">
        <v>2500</v>
      </c>
      <c r="D97" s="5">
        <f t="shared" si="8"/>
        <v>2.5615565630710813</v>
      </c>
      <c r="E97" s="4">
        <v>129.517422942</v>
      </c>
      <c r="F97" s="4">
        <f t="shared" si="22"/>
        <v>259.03484588399999</v>
      </c>
      <c r="G97" s="5">
        <f t="shared" si="21"/>
        <v>16.695852198652574</v>
      </c>
      <c r="H97" s="1">
        <f t="shared" si="23"/>
        <v>3875.9652153846091</v>
      </c>
      <c r="I97">
        <v>315</v>
      </c>
      <c r="J97">
        <v>295</v>
      </c>
      <c r="K97" s="5">
        <f t="shared" si="24"/>
        <v>11.924662044377353</v>
      </c>
      <c r="L97" s="5">
        <v>306.92432570733268</v>
      </c>
      <c r="M97" s="5">
        <f t="shared" si="10"/>
        <v>306.92466204437733</v>
      </c>
      <c r="N97" s="5">
        <v>311.42837663362678</v>
      </c>
      <c r="O97" s="5">
        <f t="shared" si="20"/>
        <v>311.42837663350599</v>
      </c>
      <c r="P97" s="5">
        <f t="shared" si="7"/>
        <v>3.5716233663732169</v>
      </c>
      <c r="Q97" s="1">
        <v>1014.85797452</v>
      </c>
      <c r="R97" s="4">
        <f>Q97/(Abmessungen!B$17*S97)</f>
        <v>159.18502054346783</v>
      </c>
      <c r="S97" s="5">
        <f t="shared" si="15"/>
        <v>11.761822433630893</v>
      </c>
      <c r="T97" s="4">
        <f t="shared" si="16"/>
        <v>4178.5990421732085</v>
      </c>
      <c r="U97" s="4">
        <f t="shared" si="17"/>
        <v>992.18755494611457</v>
      </c>
      <c r="V97" s="4">
        <f t="shared" si="18"/>
        <v>1007.1349285409904</v>
      </c>
      <c r="W97" s="2">
        <f t="shared" si="19"/>
        <v>1.1743994566046831</v>
      </c>
      <c r="AA97" s="6">
        <v>-144.24372570197801</v>
      </c>
      <c r="AB97" s="7">
        <v>10.528700058400901</v>
      </c>
      <c r="AC97" s="6">
        <v>-3.1256926142924198E-2</v>
      </c>
      <c r="AD97" s="6">
        <v>2.9456116190551199E-5</v>
      </c>
      <c r="AE97" s="8">
        <v>17554.453889016499</v>
      </c>
      <c r="AF97" s="8">
        <v>-125.692345063977</v>
      </c>
      <c r="AG97" s="8">
        <v>0.39362054142913999</v>
      </c>
      <c r="AH97" s="8">
        <v>-4.1079636190540202E-4</v>
      </c>
      <c r="AI97" s="8">
        <v>2.30640101199999</v>
      </c>
      <c r="AJ97" s="8">
        <v>-3.7612753199999698E-3</v>
      </c>
      <c r="AK97" s="8">
        <v>995.176197</v>
      </c>
      <c r="AL97" s="8">
        <v>3.9734999999999798E-2</v>
      </c>
      <c r="AN97" s="8">
        <v>-1.0408989683774701</v>
      </c>
      <c r="AO97" s="8">
        <v>4.3025437379100797</v>
      </c>
      <c r="AP97" s="8">
        <v>1.0234654120792801</v>
      </c>
    </row>
    <row r="98" spans="1:42" x14ac:dyDescent="0.45">
      <c r="A98">
        <v>7.3999999999999996E-2</v>
      </c>
      <c r="B98" s="4">
        <f t="shared" si="14"/>
        <v>268.50923159157821</v>
      </c>
      <c r="C98">
        <v>2500</v>
      </c>
      <c r="D98" s="5">
        <f t="shared" si="8"/>
        <v>2.5615565630710813</v>
      </c>
      <c r="E98" s="4">
        <v>129.517422942</v>
      </c>
      <c r="F98" s="4">
        <f t="shared" si="22"/>
        <v>259.03484588399999</v>
      </c>
      <c r="G98" s="5">
        <f t="shared" si="21"/>
        <v>16.695852198652574</v>
      </c>
      <c r="H98" s="1">
        <f t="shared" si="23"/>
        <v>4495.1436615384537</v>
      </c>
      <c r="I98">
        <v>315</v>
      </c>
      <c r="J98">
        <v>295</v>
      </c>
      <c r="K98" s="5">
        <f t="shared" si="24"/>
        <v>12.138734369825292</v>
      </c>
      <c r="L98" s="5">
        <v>307.13832818378228</v>
      </c>
      <c r="M98" s="5">
        <f t="shared" si="10"/>
        <v>307.13873436982527</v>
      </c>
      <c r="N98" s="5">
        <v>311.66017489570663</v>
      </c>
      <c r="O98" s="5">
        <f t="shared" si="20"/>
        <v>311.66017489561386</v>
      </c>
      <c r="P98" s="5">
        <f t="shared" si="7"/>
        <v>3.339825104293368</v>
      </c>
      <c r="Q98" s="1">
        <v>1032.72710153</v>
      </c>
      <c r="R98" s="4">
        <f>Q98/(Abmessungen!B$17*S98)</f>
        <v>162.63009097932149</v>
      </c>
      <c r="S98" s="5">
        <f t="shared" si="15"/>
        <v>11.715375606558526</v>
      </c>
      <c r="T98" s="4">
        <f t="shared" si="16"/>
        <v>4178.5935508926659</v>
      </c>
      <c r="U98" s="4">
        <f t="shared" si="17"/>
        <v>992.14465894123714</v>
      </c>
      <c r="V98" s="4">
        <f t="shared" si="18"/>
        <v>1007.1391802351912</v>
      </c>
      <c r="W98" s="2">
        <f t="shared" si="19"/>
        <v>1.1739969954881389</v>
      </c>
      <c r="AA98" s="6">
        <v>-144.24372570197801</v>
      </c>
      <c r="AB98" s="7">
        <v>10.528700058400901</v>
      </c>
      <c r="AC98" s="6">
        <v>-3.1256926142924198E-2</v>
      </c>
      <c r="AD98" s="6">
        <v>2.9456116190551199E-5</v>
      </c>
      <c r="AE98" s="8">
        <v>17554.453889016499</v>
      </c>
      <c r="AF98" s="8">
        <v>-125.692345063977</v>
      </c>
      <c r="AG98" s="8">
        <v>0.39362054142913999</v>
      </c>
      <c r="AH98" s="8">
        <v>-4.1079636190540202E-4</v>
      </c>
      <c r="AI98" s="8">
        <v>2.30640101199999</v>
      </c>
      <c r="AJ98" s="8">
        <v>-3.7612753199999698E-3</v>
      </c>
      <c r="AK98" s="8">
        <v>995.176197</v>
      </c>
      <c r="AL98" s="8">
        <v>3.9734999999999798E-2</v>
      </c>
      <c r="AN98" s="8">
        <v>-1.0408989683774701</v>
      </c>
      <c r="AO98" s="8">
        <v>4.3025437379100797</v>
      </c>
      <c r="AP98" s="8">
        <v>1.0234654120792801</v>
      </c>
    </row>
    <row r="99" spans="1:42" x14ac:dyDescent="0.45">
      <c r="A99">
        <v>8.0000000000000002E-3</v>
      </c>
      <c r="B99" s="4">
        <f t="shared" si="14"/>
        <v>28.975305193153222</v>
      </c>
      <c r="C99">
        <v>3000</v>
      </c>
      <c r="D99" s="5">
        <f t="shared" si="8"/>
        <v>3.1443955238914603</v>
      </c>
      <c r="E99" s="4">
        <v>158.986926479</v>
      </c>
      <c r="F99" s="4">
        <f t="shared" si="22"/>
        <v>317.97385295800001</v>
      </c>
      <c r="G99" s="5">
        <f t="shared" si="21"/>
        <v>22.607231280081031</v>
      </c>
      <c r="H99" s="1">
        <f t="shared" si="23"/>
        <v>156.34021538461522</v>
      </c>
      <c r="I99">
        <v>315</v>
      </c>
      <c r="J99">
        <v>295</v>
      </c>
      <c r="K99" s="5">
        <f t="shared" si="24"/>
        <v>4.5578626618039291</v>
      </c>
      <c r="L99" s="5">
        <v>299.55786350910131</v>
      </c>
      <c r="M99" s="5">
        <f t="shared" si="10"/>
        <v>299.55786266180394</v>
      </c>
      <c r="N99" s="5">
        <v>300.59384859727078</v>
      </c>
      <c r="O99" s="5">
        <f t="shared" si="20"/>
        <v>300.5938486231517</v>
      </c>
      <c r="P99" s="5">
        <f t="shared" si="7"/>
        <v>14.406151402729222</v>
      </c>
      <c r="Q99" s="1">
        <v>481.70776132999998</v>
      </c>
      <c r="R99" s="4">
        <f>Q99/(Abmessungen!B$17*S99)</f>
        <v>91.631640867115649</v>
      </c>
      <c r="S99" s="5">
        <f t="shared" si="15"/>
        <v>9.6986151827916132</v>
      </c>
      <c r="T99" s="4">
        <f t="shared" si="16"/>
        <v>4179.7055015690903</v>
      </c>
      <c r="U99" s="4">
        <f t="shared" si="17"/>
        <v>993.94984135681693</v>
      </c>
      <c r="V99" s="4">
        <f t="shared" si="18"/>
        <v>1006.988575353267</v>
      </c>
      <c r="W99" s="2">
        <f t="shared" si="19"/>
        <v>1.1882531028356433</v>
      </c>
      <c r="AA99" s="6">
        <v>-144.24372570197801</v>
      </c>
      <c r="AB99" s="7">
        <v>10.528700058400901</v>
      </c>
      <c r="AC99" s="6">
        <v>-3.1256926142924198E-2</v>
      </c>
      <c r="AD99" s="6">
        <v>2.9456116190551199E-5</v>
      </c>
      <c r="AE99" s="8">
        <v>17554.453889016499</v>
      </c>
      <c r="AF99" s="8">
        <v>-125.692345063977</v>
      </c>
      <c r="AG99" s="8">
        <v>0.39362054142913999</v>
      </c>
      <c r="AH99" s="8">
        <v>-4.1079636190540202E-4</v>
      </c>
      <c r="AI99" s="8">
        <v>2.30640101199999</v>
      </c>
      <c r="AJ99" s="8">
        <v>-3.7612753199999698E-3</v>
      </c>
      <c r="AK99" s="8">
        <v>995.176197</v>
      </c>
      <c r="AL99" s="8">
        <v>3.9734999999999798E-2</v>
      </c>
      <c r="AN99" s="8">
        <v>-1.0408989683774701</v>
      </c>
      <c r="AO99" s="8">
        <v>4.3025437379100797</v>
      </c>
      <c r="AP99" s="8">
        <v>1.0234654120792801</v>
      </c>
    </row>
    <row r="100" spans="1:42" x14ac:dyDescent="0.45">
      <c r="A100">
        <v>1.4E-2</v>
      </c>
      <c r="B100" s="4">
        <f t="shared" si="14"/>
        <v>50.730533143842187</v>
      </c>
      <c r="C100">
        <v>3000</v>
      </c>
      <c r="D100" s="5">
        <f t="shared" si="8"/>
        <v>3.1443955238914603</v>
      </c>
      <c r="E100" s="4">
        <v>158.986926479</v>
      </c>
      <c r="F100" s="4">
        <f t="shared" si="22"/>
        <v>317.97385295800001</v>
      </c>
      <c r="G100" s="5">
        <f t="shared" si="21"/>
        <v>22.607231280081031</v>
      </c>
      <c r="H100" s="1">
        <f t="shared" si="23"/>
        <v>326.03512307692239</v>
      </c>
      <c r="I100">
        <v>315</v>
      </c>
      <c r="J100">
        <v>295</v>
      </c>
      <c r="K100" s="5">
        <f t="shared" si="24"/>
        <v>6.2304588821604829</v>
      </c>
      <c r="L100" s="5">
        <v>301.23045236159663</v>
      </c>
      <c r="M100" s="5">
        <f t="shared" si="10"/>
        <v>301.23045888216046</v>
      </c>
      <c r="N100" s="5">
        <v>303.77496623337845</v>
      </c>
      <c r="O100" s="5">
        <f t="shared" si="20"/>
        <v>303.77496621700232</v>
      </c>
      <c r="P100" s="5">
        <f t="shared" si="7"/>
        <v>11.22503376662155</v>
      </c>
      <c r="Q100" s="1">
        <v>656.75832931499997</v>
      </c>
      <c r="R100" s="4">
        <f>Q100/(Abmessungen!B$17*S100)</f>
        <v>109.30180627410731</v>
      </c>
      <c r="S100" s="5">
        <f t="shared" si="15"/>
        <v>11.085359916786544</v>
      </c>
      <c r="T100" s="4">
        <f t="shared" si="16"/>
        <v>4179.1686460526562</v>
      </c>
      <c r="U100" s="4">
        <f t="shared" si="17"/>
        <v>993.48453242340292</v>
      </c>
      <c r="V100" s="4">
        <f t="shared" si="18"/>
        <v>1007.0218055122939</v>
      </c>
      <c r="W100" s="2">
        <f t="shared" si="19"/>
        <v>1.1851075692499444</v>
      </c>
      <c r="AA100" s="6">
        <v>-144.24372570197801</v>
      </c>
      <c r="AB100" s="7">
        <v>10.528700058400901</v>
      </c>
      <c r="AC100" s="6">
        <v>-3.1256926142924198E-2</v>
      </c>
      <c r="AD100" s="6">
        <v>2.9456116190551199E-5</v>
      </c>
      <c r="AE100" s="8">
        <v>17554.453889016499</v>
      </c>
      <c r="AF100" s="8">
        <v>-125.692345063977</v>
      </c>
      <c r="AG100" s="8">
        <v>0.39362054142913999</v>
      </c>
      <c r="AH100" s="8">
        <v>-4.1079636190540202E-4</v>
      </c>
      <c r="AI100" s="8">
        <v>2.30640101199999</v>
      </c>
      <c r="AJ100" s="8">
        <v>-3.7612753199999698E-3</v>
      </c>
      <c r="AK100" s="8">
        <v>995.176197</v>
      </c>
      <c r="AL100" s="8">
        <v>3.9734999999999798E-2</v>
      </c>
      <c r="AN100" s="8">
        <v>-1.0408989683774701</v>
      </c>
      <c r="AO100" s="8">
        <v>4.3025437379100797</v>
      </c>
      <c r="AP100" s="8">
        <v>1.0234654120792801</v>
      </c>
    </row>
    <row r="101" spans="1:42" x14ac:dyDescent="0.45">
      <c r="A101">
        <v>0.02</v>
      </c>
      <c r="B101" s="4">
        <f t="shared" si="14"/>
        <v>72.49701573174211</v>
      </c>
      <c r="C101">
        <v>3000</v>
      </c>
      <c r="D101" s="5">
        <f t="shared" si="8"/>
        <v>3.1443955238914603</v>
      </c>
      <c r="E101" s="4">
        <v>158.986926479</v>
      </c>
      <c r="F101" s="4">
        <f t="shared" si="22"/>
        <v>317.97385295800001</v>
      </c>
      <c r="G101" s="5">
        <f t="shared" si="21"/>
        <v>22.607231280081031</v>
      </c>
      <c r="H101" s="1">
        <f t="shared" si="23"/>
        <v>540.67838461538327</v>
      </c>
      <c r="I101">
        <v>315</v>
      </c>
      <c r="J101">
        <v>295</v>
      </c>
      <c r="K101" s="5">
        <f t="shared" si="24"/>
        <v>7.2051910076160128</v>
      </c>
      <c r="L101" s="5">
        <v>302.20519560602759</v>
      </c>
      <c r="M101" s="5">
        <f t="shared" si="10"/>
        <v>302.20519100761601</v>
      </c>
      <c r="N101" s="5">
        <v>305.92653380366045</v>
      </c>
      <c r="O101" s="5">
        <f t="shared" si="20"/>
        <v>305.92653380567629</v>
      </c>
      <c r="P101" s="5">
        <f t="shared" si="7"/>
        <v>9.0734661963395524</v>
      </c>
      <c r="Q101" s="1">
        <v>758.34549840399995</v>
      </c>
      <c r="R101" s="4">
        <f>Q101/(Abmessungen!B$17*S101)</f>
        <v>118.20337288993959</v>
      </c>
      <c r="S101" s="5">
        <f t="shared" si="15"/>
        <v>11.836104524354276</v>
      </c>
      <c r="T101" s="4">
        <f t="shared" si="16"/>
        <v>4178.9184098047081</v>
      </c>
      <c r="U101" s="4">
        <f t="shared" si="17"/>
        <v>993.14432840130689</v>
      </c>
      <c r="V101" s="4">
        <f t="shared" si="18"/>
        <v>1007.0411712237027</v>
      </c>
      <c r="W101" s="2">
        <f t="shared" si="19"/>
        <v>1.1832744303956368</v>
      </c>
      <c r="AA101" s="6">
        <v>-144.24372570197801</v>
      </c>
      <c r="AB101" s="7">
        <v>10.528700058400901</v>
      </c>
      <c r="AC101" s="6">
        <v>-3.1256926142924198E-2</v>
      </c>
      <c r="AD101" s="6">
        <v>2.9456116190551199E-5</v>
      </c>
      <c r="AE101" s="8">
        <v>17554.453889016499</v>
      </c>
      <c r="AF101" s="8">
        <v>-125.692345063977</v>
      </c>
      <c r="AG101" s="8">
        <v>0.39362054142913999</v>
      </c>
      <c r="AH101" s="8">
        <v>-4.1079636190540202E-4</v>
      </c>
      <c r="AI101" s="8">
        <v>2.30640101199999</v>
      </c>
      <c r="AJ101" s="8">
        <v>-3.7612753199999698E-3</v>
      </c>
      <c r="AK101" s="8">
        <v>995.176197</v>
      </c>
      <c r="AL101" s="8">
        <v>3.9734999999999798E-2</v>
      </c>
      <c r="AN101" s="8">
        <v>-1.0408989683774701</v>
      </c>
      <c r="AO101" s="8">
        <v>4.3025437379100797</v>
      </c>
      <c r="AP101" s="8">
        <v>1.0234654120792801</v>
      </c>
    </row>
    <row r="102" spans="1:42" x14ac:dyDescent="0.45">
      <c r="A102">
        <v>2.5999999999999999E-2</v>
      </c>
      <c r="B102" s="4">
        <f t="shared" si="14"/>
        <v>94.268142511957336</v>
      </c>
      <c r="C102">
        <v>3000</v>
      </c>
      <c r="D102" s="5">
        <f t="shared" ref="D102:D110" si="25">F102/(0.02809*3600)</f>
        <v>3.1443955238914603</v>
      </c>
      <c r="E102" s="4">
        <v>158.986926479</v>
      </c>
      <c r="F102" s="4">
        <f t="shared" si="22"/>
        <v>317.97385295800001</v>
      </c>
      <c r="G102" s="5">
        <f t="shared" si="21"/>
        <v>22.607231280081031</v>
      </c>
      <c r="H102" s="1">
        <f t="shared" si="23"/>
        <v>800.26999999999816</v>
      </c>
      <c r="I102">
        <v>315</v>
      </c>
      <c r="J102">
        <v>295</v>
      </c>
      <c r="K102" s="5">
        <f t="shared" si="24"/>
        <v>7.929737861134762</v>
      </c>
      <c r="L102" s="5">
        <v>302.92974423486953</v>
      </c>
      <c r="M102" s="5">
        <f t="shared" ref="M102:M110" si="26">J102+K102</f>
        <v>302.92973786113475</v>
      </c>
      <c r="N102" s="5">
        <v>307.32706417468728</v>
      </c>
      <c r="O102" s="5">
        <f t="shared" si="20"/>
        <v>307.32706417544404</v>
      </c>
      <c r="P102" s="5">
        <f t="shared" ref="P102:P110" si="27">I102-N102</f>
        <v>7.6729358253127202</v>
      </c>
      <c r="Q102" s="1">
        <v>833.65478719199996</v>
      </c>
      <c r="R102" s="4">
        <f>Q102/(Abmessungen!B$17*S102)</f>
        <v>126.08450301719407</v>
      </c>
      <c r="S102" s="5">
        <f t="shared" si="15"/>
        <v>12.198209425148951</v>
      </c>
      <c r="T102" s="4">
        <f t="shared" si="16"/>
        <v>4178.7975807925295</v>
      </c>
      <c r="U102" s="4">
        <f t="shared" si="17"/>
        <v>992.91231911276282</v>
      </c>
      <c r="V102" s="4">
        <f t="shared" si="18"/>
        <v>1007.0555661935862</v>
      </c>
      <c r="W102" s="2">
        <f t="shared" si="19"/>
        <v>1.1819118169577356</v>
      </c>
      <c r="AA102" s="6">
        <v>-144.24372570197801</v>
      </c>
      <c r="AB102" s="7">
        <v>10.528700058400901</v>
      </c>
      <c r="AC102" s="6">
        <v>-3.1256926142924198E-2</v>
      </c>
      <c r="AD102" s="6">
        <v>2.9456116190551199E-5</v>
      </c>
      <c r="AE102" s="8">
        <v>17554.453889016499</v>
      </c>
      <c r="AF102" s="8">
        <v>-125.692345063977</v>
      </c>
      <c r="AG102" s="8">
        <v>0.39362054142913999</v>
      </c>
      <c r="AH102" s="8">
        <v>-4.1079636190540202E-4</v>
      </c>
      <c r="AI102" s="8">
        <v>2.30640101199999</v>
      </c>
      <c r="AJ102" s="8">
        <v>-3.7612753199999698E-3</v>
      </c>
      <c r="AK102" s="8">
        <v>995.176197</v>
      </c>
      <c r="AL102" s="8">
        <v>3.9734999999999798E-2</v>
      </c>
      <c r="AN102" s="8">
        <v>-1.0408989683774701</v>
      </c>
      <c r="AO102" s="8">
        <v>4.3025437379100797</v>
      </c>
      <c r="AP102" s="8">
        <v>1.0234654120792801</v>
      </c>
    </row>
    <row r="103" spans="1:42" x14ac:dyDescent="0.45">
      <c r="A103">
        <v>3.2000000000000001E-2</v>
      </c>
      <c r="B103" s="4">
        <f t="shared" si="14"/>
        <v>116.04190053125367</v>
      </c>
      <c r="C103">
        <v>3000</v>
      </c>
      <c r="D103" s="5">
        <f t="shared" si="25"/>
        <v>3.1443955238914603</v>
      </c>
      <c r="E103" s="4">
        <v>158.986926479</v>
      </c>
      <c r="F103" s="4">
        <f t="shared" si="22"/>
        <v>317.97385295800001</v>
      </c>
      <c r="G103" s="5">
        <f t="shared" si="21"/>
        <v>22.607231280081031</v>
      </c>
      <c r="H103" s="1">
        <f t="shared" si="23"/>
        <v>1104.8099692307667</v>
      </c>
      <c r="I103">
        <v>315</v>
      </c>
      <c r="J103">
        <v>295</v>
      </c>
      <c r="K103" s="5">
        <f t="shared" si="24"/>
        <v>8.5185341395253538</v>
      </c>
      <c r="L103" s="5">
        <v>303.51852411152947</v>
      </c>
      <c r="M103" s="5">
        <f t="shared" si="26"/>
        <v>303.51853413952534</v>
      </c>
      <c r="N103" s="5">
        <v>308.3089245048356</v>
      </c>
      <c r="O103" s="5">
        <f t="shared" si="20"/>
        <v>308.30892450440888</v>
      </c>
      <c r="P103" s="5">
        <f t="shared" si="27"/>
        <v>6.691075495164398</v>
      </c>
      <c r="Q103" s="1">
        <v>894.72643353900003</v>
      </c>
      <c r="R103" s="4">
        <f>Q103/(Abmessungen!B$17*S103)</f>
        <v>133.41258149492992</v>
      </c>
      <c r="S103" s="5">
        <f t="shared" si="15"/>
        <v>12.372715541884027</v>
      </c>
      <c r="T103" s="4">
        <f t="shared" si="16"/>
        <v>4178.7304696408401</v>
      </c>
      <c r="U103" s="4">
        <f t="shared" si="17"/>
        <v>992.74485744029221</v>
      </c>
      <c r="V103" s="4">
        <f t="shared" si="18"/>
        <v>1007.0672637777857</v>
      </c>
      <c r="W103" s="2">
        <f t="shared" si="19"/>
        <v>1.1808045353482388</v>
      </c>
      <c r="AA103" s="6">
        <v>-144.24372570197801</v>
      </c>
      <c r="AB103" s="7">
        <v>10.528700058400901</v>
      </c>
      <c r="AC103" s="6">
        <v>-3.1256926142924198E-2</v>
      </c>
      <c r="AD103" s="6">
        <v>2.9456116190551199E-5</v>
      </c>
      <c r="AE103" s="8">
        <v>17554.453889016499</v>
      </c>
      <c r="AF103" s="8">
        <v>-125.692345063977</v>
      </c>
      <c r="AG103" s="8">
        <v>0.39362054142913999</v>
      </c>
      <c r="AH103" s="8">
        <v>-4.1079636190540202E-4</v>
      </c>
      <c r="AI103" s="8">
        <v>2.30640101199999</v>
      </c>
      <c r="AJ103" s="8">
        <v>-3.7612753199999698E-3</v>
      </c>
      <c r="AK103" s="8">
        <v>995.176197</v>
      </c>
      <c r="AL103" s="8">
        <v>3.9734999999999798E-2</v>
      </c>
      <c r="AN103" s="8">
        <v>-1.0408989683774701</v>
      </c>
      <c r="AO103" s="8">
        <v>4.3025437379100797</v>
      </c>
      <c r="AP103" s="8">
        <v>1.0234654120792801</v>
      </c>
    </row>
    <row r="104" spans="1:42" x14ac:dyDescent="0.45">
      <c r="A104">
        <v>3.7999999999999999E-2</v>
      </c>
      <c r="B104" s="4">
        <f t="shared" si="14"/>
        <v>137.81737165766302</v>
      </c>
      <c r="C104">
        <v>3000</v>
      </c>
      <c r="D104" s="5">
        <f t="shared" si="25"/>
        <v>3.1443955238914603</v>
      </c>
      <c r="E104" s="4">
        <v>158.986926479</v>
      </c>
      <c r="F104" s="4">
        <f t="shared" si="22"/>
        <v>317.97385295800001</v>
      </c>
      <c r="G104" s="5">
        <f t="shared" si="21"/>
        <v>22.607231280081031</v>
      </c>
      <c r="H104" s="1">
        <f t="shared" si="23"/>
        <v>1454.2982923076893</v>
      </c>
      <c r="I104">
        <v>315</v>
      </c>
      <c r="J104">
        <v>295</v>
      </c>
      <c r="K104" s="5">
        <f t="shared" si="24"/>
        <v>9.0202908355705649</v>
      </c>
      <c r="L104" s="5">
        <v>304.02024520096995</v>
      </c>
      <c r="M104" s="5">
        <f t="shared" si="26"/>
        <v>304.02029083557056</v>
      </c>
      <c r="N104" s="5">
        <v>309.03817263630253</v>
      </c>
      <c r="O104" s="5">
        <f t="shared" si="20"/>
        <v>309.03817263549763</v>
      </c>
      <c r="P104" s="5">
        <f t="shared" si="27"/>
        <v>5.9618273636974664</v>
      </c>
      <c r="Q104" s="1">
        <v>946.67970089100004</v>
      </c>
      <c r="R104" s="4">
        <f>Q104/(Abmessungen!B$17*S104)</f>
        <v>140.32366082264232</v>
      </c>
      <c r="S104" s="5">
        <f t="shared" si="15"/>
        <v>12.446398633513242</v>
      </c>
      <c r="T104" s="4">
        <f t="shared" si="16"/>
        <v>4178.6892146511036</v>
      </c>
      <c r="U104" s="4">
        <f t="shared" si="17"/>
        <v>992.61797228153364</v>
      </c>
      <c r="V104" s="4">
        <f t="shared" si="18"/>
        <v>1007.0772317215302</v>
      </c>
      <c r="W104" s="2">
        <f t="shared" si="19"/>
        <v>1.1798609797726207</v>
      </c>
      <c r="AA104" s="6">
        <v>-144.24372570197801</v>
      </c>
      <c r="AB104" s="7">
        <v>10.528700058400901</v>
      </c>
      <c r="AC104" s="6">
        <v>-3.1256926142924198E-2</v>
      </c>
      <c r="AD104" s="6">
        <v>2.9456116190551199E-5</v>
      </c>
      <c r="AE104" s="8">
        <v>17554.453889016499</v>
      </c>
      <c r="AF104" s="8">
        <v>-125.692345063977</v>
      </c>
      <c r="AG104" s="8">
        <v>0.39362054142913999</v>
      </c>
      <c r="AH104" s="8">
        <v>-4.1079636190540202E-4</v>
      </c>
      <c r="AI104" s="8">
        <v>2.30640101199999</v>
      </c>
      <c r="AJ104" s="8">
        <v>-3.7612753199999698E-3</v>
      </c>
      <c r="AK104" s="8">
        <v>995.176197</v>
      </c>
      <c r="AL104" s="8">
        <v>3.9734999999999798E-2</v>
      </c>
      <c r="AN104" s="8">
        <v>-1.0408989683774701</v>
      </c>
      <c r="AO104" s="8">
        <v>4.3025437379100797</v>
      </c>
      <c r="AP104" s="8">
        <v>1.0234654120792801</v>
      </c>
    </row>
    <row r="105" spans="1:42" x14ac:dyDescent="0.45">
      <c r="A105">
        <v>4.3999999999999997E-2</v>
      </c>
      <c r="B105" s="4">
        <f t="shared" si="14"/>
        <v>159.5940550169953</v>
      </c>
      <c r="C105">
        <v>3000</v>
      </c>
      <c r="D105" s="5">
        <f t="shared" si="25"/>
        <v>3.1443955238914603</v>
      </c>
      <c r="E105" s="4">
        <v>158.986926479</v>
      </c>
      <c r="F105" s="4">
        <f t="shared" si="22"/>
        <v>317.97385295800001</v>
      </c>
      <c r="G105" s="5">
        <f t="shared" si="21"/>
        <v>22.607231280081031</v>
      </c>
      <c r="H105" s="1">
        <f t="shared" si="23"/>
        <v>1848.7349692307653</v>
      </c>
      <c r="I105">
        <v>315</v>
      </c>
      <c r="J105">
        <v>295</v>
      </c>
      <c r="K105" s="5">
        <f t="shared" si="24"/>
        <v>9.4607592488927459</v>
      </c>
      <c r="L105" s="5">
        <v>304.46066074960868</v>
      </c>
      <c r="M105" s="5">
        <f t="shared" si="26"/>
        <v>304.46075924889277</v>
      </c>
      <c r="N105" s="5">
        <v>309.60343522935057</v>
      </c>
      <c r="O105" s="5">
        <f t="shared" si="20"/>
        <v>309.60343522853054</v>
      </c>
      <c r="P105" s="5">
        <f t="shared" si="27"/>
        <v>5.3965647706494337</v>
      </c>
      <c r="Q105" s="1">
        <v>992.218469992</v>
      </c>
      <c r="R105" s="4">
        <f>Q105/(Abmessungen!B$17*S105)</f>
        <v>146.89991629315162</v>
      </c>
      <c r="S105" s="5">
        <f t="shared" si="15"/>
        <v>12.46112655071685</v>
      </c>
      <c r="T105" s="4">
        <f t="shared" si="16"/>
        <v>4178.6619317097502</v>
      </c>
      <c r="U105" s="4">
        <f t="shared" si="17"/>
        <v>992.5181735819159</v>
      </c>
      <c r="V105" s="4">
        <f t="shared" si="18"/>
        <v>1007.0859816774428</v>
      </c>
      <c r="W105" s="2">
        <f t="shared" si="19"/>
        <v>1.1790327177058011</v>
      </c>
      <c r="AA105" s="6">
        <v>-144.24372570197801</v>
      </c>
      <c r="AB105" s="7">
        <v>10.528700058400901</v>
      </c>
      <c r="AC105" s="6">
        <v>-3.1256926142924198E-2</v>
      </c>
      <c r="AD105" s="6">
        <v>2.9456116190551199E-5</v>
      </c>
      <c r="AE105" s="8">
        <v>17554.453889016499</v>
      </c>
      <c r="AF105" s="8">
        <v>-125.692345063977</v>
      </c>
      <c r="AG105" s="8">
        <v>0.39362054142913999</v>
      </c>
      <c r="AH105" s="8">
        <v>-4.1079636190540202E-4</v>
      </c>
      <c r="AI105" s="8">
        <v>2.30640101199999</v>
      </c>
      <c r="AJ105" s="8">
        <v>-3.7612753199999698E-3</v>
      </c>
      <c r="AK105" s="8">
        <v>995.176197</v>
      </c>
      <c r="AL105" s="8">
        <v>3.9734999999999798E-2</v>
      </c>
      <c r="AN105" s="8">
        <v>-1.0408989683774701</v>
      </c>
      <c r="AO105" s="8">
        <v>4.3025437379100797</v>
      </c>
      <c r="AP105" s="8">
        <v>1.0234654120792801</v>
      </c>
    </row>
    <row r="106" spans="1:42" x14ac:dyDescent="0.45">
      <c r="A106">
        <v>0.05</v>
      </c>
      <c r="B106" s="4">
        <f t="shared" si="14"/>
        <v>181.37164570142292</v>
      </c>
      <c r="C106">
        <v>3000</v>
      </c>
      <c r="D106" s="5">
        <f t="shared" si="25"/>
        <v>3.1443955238914603</v>
      </c>
      <c r="E106" s="4">
        <v>158.986926479</v>
      </c>
      <c r="F106" s="4">
        <f t="shared" si="22"/>
        <v>317.97385295800001</v>
      </c>
      <c r="G106" s="5">
        <f t="shared" si="21"/>
        <v>22.607231280081031</v>
      </c>
      <c r="H106" s="1">
        <f t="shared" si="23"/>
        <v>2288.1199999999958</v>
      </c>
      <c r="I106">
        <v>315</v>
      </c>
      <c r="J106">
        <v>295</v>
      </c>
      <c r="K106" s="5">
        <f t="shared" si="24"/>
        <v>9.8553775846749154</v>
      </c>
      <c r="L106" s="5">
        <v>304.85521178172962</v>
      </c>
      <c r="M106" s="5">
        <f t="shared" si="26"/>
        <v>304.8553775846749</v>
      </c>
      <c r="N106" s="5">
        <v>310.05599045680384</v>
      </c>
      <c r="O106" s="5">
        <f t="shared" si="20"/>
        <v>310.05599045608795</v>
      </c>
      <c r="P106" s="5">
        <f t="shared" si="27"/>
        <v>4.9440095431961595</v>
      </c>
      <c r="Q106" s="1">
        <v>1032.9625136899999</v>
      </c>
      <c r="R106" s="4">
        <f>Q106/(Abmessungen!B$17*S106)</f>
        <v>153.20144848712152</v>
      </c>
      <c r="S106" s="5">
        <f t="shared" si="15"/>
        <v>12.439222541179882</v>
      </c>
      <c r="T106" s="4">
        <f t="shared" si="16"/>
        <v>4178.6428788834883</v>
      </c>
      <c r="U106" s="4">
        <f t="shared" si="17"/>
        <v>992.43737522412448</v>
      </c>
      <c r="V106" s="4">
        <f t="shared" si="18"/>
        <v>1007.0938204200735</v>
      </c>
      <c r="W106" s="2">
        <f t="shared" si="19"/>
        <v>1.1782907101760025</v>
      </c>
      <c r="AA106" s="6">
        <v>-144.24372570197801</v>
      </c>
      <c r="AB106" s="7">
        <v>10.528700058400901</v>
      </c>
      <c r="AC106" s="6">
        <v>-3.1256926142924198E-2</v>
      </c>
      <c r="AD106" s="6">
        <v>2.9456116190551199E-5</v>
      </c>
      <c r="AE106" s="8">
        <v>17554.453889016499</v>
      </c>
      <c r="AF106" s="8">
        <v>-125.692345063977</v>
      </c>
      <c r="AG106" s="8">
        <v>0.39362054142913999</v>
      </c>
      <c r="AH106" s="8">
        <v>-4.1079636190540202E-4</v>
      </c>
      <c r="AI106" s="8">
        <v>2.30640101199999</v>
      </c>
      <c r="AJ106" s="8">
        <v>-3.7612753199999698E-3</v>
      </c>
      <c r="AK106" s="8">
        <v>995.176197</v>
      </c>
      <c r="AL106" s="8">
        <v>3.9734999999999798E-2</v>
      </c>
      <c r="AN106" s="8">
        <v>-1.0408989683774701</v>
      </c>
      <c r="AO106" s="8">
        <v>4.3025437379100797</v>
      </c>
      <c r="AP106" s="8">
        <v>1.0234654120792801</v>
      </c>
    </row>
    <row r="107" spans="1:42" x14ac:dyDescent="0.45">
      <c r="A107">
        <v>5.6000000000000001E-2</v>
      </c>
      <c r="B107" s="4">
        <f t="shared" si="14"/>
        <v>203.14994356633773</v>
      </c>
      <c r="C107">
        <v>3000</v>
      </c>
      <c r="D107" s="5">
        <f t="shared" si="25"/>
        <v>3.1443955238914603</v>
      </c>
      <c r="E107" s="4">
        <v>158.986926479</v>
      </c>
      <c r="F107" s="4">
        <f t="shared" si="22"/>
        <v>317.97385295800001</v>
      </c>
      <c r="G107" s="5">
        <f t="shared" si="21"/>
        <v>22.607231280081031</v>
      </c>
      <c r="H107" s="1">
        <f t="shared" si="23"/>
        <v>2772.4533846153799</v>
      </c>
      <c r="I107">
        <v>315</v>
      </c>
      <c r="J107">
        <v>295</v>
      </c>
      <c r="K107" s="5">
        <f t="shared" si="24"/>
        <v>10.214204881255045</v>
      </c>
      <c r="L107" s="5">
        <v>305.21396013327472</v>
      </c>
      <c r="M107" s="5">
        <f t="shared" si="26"/>
        <v>305.21420488125506</v>
      </c>
      <c r="N107" s="5">
        <v>310.42755650567733</v>
      </c>
      <c r="O107" s="5">
        <f t="shared" si="20"/>
        <v>310.42755650508764</v>
      </c>
      <c r="P107" s="5">
        <f t="shared" si="27"/>
        <v>4.5724434943226697</v>
      </c>
      <c r="Q107" s="1">
        <v>1069.9665202000001</v>
      </c>
      <c r="R107" s="4">
        <f>Q107/(Abmessungen!B$17*S107)</f>
        <v>159.27463400548856</v>
      </c>
      <c r="S107" s="5">
        <f t="shared" si="15"/>
        <v>12.393532803315006</v>
      </c>
      <c r="T107" s="4">
        <f t="shared" si="16"/>
        <v>4178.6290032519155</v>
      </c>
      <c r="U107" s="4">
        <f t="shared" si="17"/>
        <v>992.37044549888537</v>
      </c>
      <c r="V107" s="4">
        <f t="shared" si="18"/>
        <v>1007.1009478529478</v>
      </c>
      <c r="W107" s="2">
        <f t="shared" si="19"/>
        <v>1.1776160345156241</v>
      </c>
      <c r="AA107" s="6">
        <v>-144.24372570197801</v>
      </c>
      <c r="AB107" s="7">
        <v>10.528700058400901</v>
      </c>
      <c r="AC107" s="6">
        <v>-3.1256926142924198E-2</v>
      </c>
      <c r="AD107" s="6">
        <v>2.9456116190551199E-5</v>
      </c>
      <c r="AE107" s="8">
        <v>17554.453889016499</v>
      </c>
      <c r="AF107" s="8">
        <v>-125.692345063977</v>
      </c>
      <c r="AG107" s="8">
        <v>0.39362054142913999</v>
      </c>
      <c r="AH107" s="8">
        <v>-4.1079636190540202E-4</v>
      </c>
      <c r="AI107" s="8">
        <v>2.30640101199999</v>
      </c>
      <c r="AJ107" s="8">
        <v>-3.7612753199999698E-3</v>
      </c>
      <c r="AK107" s="8">
        <v>995.176197</v>
      </c>
      <c r="AL107" s="8">
        <v>3.9734999999999798E-2</v>
      </c>
      <c r="AN107" s="8">
        <v>-1.0408989683774701</v>
      </c>
      <c r="AO107" s="8">
        <v>4.3025437379100797</v>
      </c>
      <c r="AP107" s="8">
        <v>1.0234654120792801</v>
      </c>
    </row>
    <row r="108" spans="1:42" x14ac:dyDescent="0.45">
      <c r="A108">
        <v>6.2E-2</v>
      </c>
      <c r="B108" s="4">
        <f t="shared" si="14"/>
        <v>224.92880976107887</v>
      </c>
      <c r="C108">
        <v>3000</v>
      </c>
      <c r="D108" s="5">
        <f t="shared" si="25"/>
        <v>3.1443955238914603</v>
      </c>
      <c r="E108" s="4">
        <v>158.986926479</v>
      </c>
      <c r="F108" s="4">
        <f t="shared" si="22"/>
        <v>317.97385295800001</v>
      </c>
      <c r="G108" s="5">
        <f t="shared" si="21"/>
        <v>22.607231280081031</v>
      </c>
      <c r="H108" s="1">
        <f t="shared" si="23"/>
        <v>3301.7351230769173</v>
      </c>
      <c r="I108">
        <v>315</v>
      </c>
      <c r="J108">
        <v>295</v>
      </c>
      <c r="K108" s="5">
        <f t="shared" si="24"/>
        <v>10.544197235074103</v>
      </c>
      <c r="L108" s="5">
        <v>305.54386433881837</v>
      </c>
      <c r="M108" s="5">
        <f t="shared" si="26"/>
        <v>305.54419723507408</v>
      </c>
      <c r="N108" s="5">
        <v>310.73883173884087</v>
      </c>
      <c r="O108" s="5">
        <f t="shared" si="20"/>
        <v>310.73883173836629</v>
      </c>
      <c r="P108" s="5">
        <f t="shared" si="27"/>
        <v>4.2611682611591277</v>
      </c>
      <c r="Q108" s="1">
        <v>1103.95939974</v>
      </c>
      <c r="R108" s="4">
        <f>Q108/(Abmessungen!B$17*S108)</f>
        <v>165.15618258407244</v>
      </c>
      <c r="S108" s="5">
        <f t="shared" si="15"/>
        <v>12.331894862198009</v>
      </c>
      <c r="T108" s="4">
        <f t="shared" si="16"/>
        <v>4178.6185563987237</v>
      </c>
      <c r="U108" s="4">
        <f t="shared" si="17"/>
        <v>992.3139691935628</v>
      </c>
      <c r="V108" s="4">
        <f t="shared" si="18"/>
        <v>1007.1075022247514</v>
      </c>
      <c r="W108" s="2">
        <f t="shared" si="19"/>
        <v>1.1769956042424863</v>
      </c>
      <c r="AA108" s="6">
        <v>-144.24372570197801</v>
      </c>
      <c r="AB108" s="7">
        <v>10.528700058400901</v>
      </c>
      <c r="AC108" s="6">
        <v>-3.1256926142924198E-2</v>
      </c>
      <c r="AD108" s="6">
        <v>2.9456116190551199E-5</v>
      </c>
      <c r="AE108" s="8">
        <v>17554.453889016499</v>
      </c>
      <c r="AF108" s="8">
        <v>-125.692345063977</v>
      </c>
      <c r="AG108" s="8">
        <v>0.39362054142913999</v>
      </c>
      <c r="AH108" s="8">
        <v>-4.1079636190540202E-4</v>
      </c>
      <c r="AI108" s="8">
        <v>2.30640101199999</v>
      </c>
      <c r="AJ108" s="8">
        <v>-3.7612753199999698E-3</v>
      </c>
      <c r="AK108" s="8">
        <v>995.176197</v>
      </c>
      <c r="AL108" s="8">
        <v>3.9734999999999798E-2</v>
      </c>
      <c r="AN108" s="8">
        <v>-1.0408989683774701</v>
      </c>
      <c r="AO108" s="8">
        <v>4.3025437379100797</v>
      </c>
      <c r="AP108" s="8">
        <v>1.0234654120792801</v>
      </c>
    </row>
    <row r="109" spans="1:42" x14ac:dyDescent="0.45">
      <c r="A109">
        <v>6.8000000000000005E-2</v>
      </c>
      <c r="B109" s="4">
        <f t="shared" si="14"/>
        <v>246.70814378167759</v>
      </c>
      <c r="C109">
        <v>3000</v>
      </c>
      <c r="D109" s="5">
        <f t="shared" si="25"/>
        <v>3.1443955238914603</v>
      </c>
      <c r="E109" s="4">
        <v>158.986926479</v>
      </c>
      <c r="F109" s="4">
        <f t="shared" si="22"/>
        <v>317.97385295800001</v>
      </c>
      <c r="G109" s="5">
        <f t="shared" si="21"/>
        <v>22.607231280081031</v>
      </c>
      <c r="H109" s="1">
        <f t="shared" si="23"/>
        <v>3875.9652153846091</v>
      </c>
      <c r="I109">
        <v>315</v>
      </c>
      <c r="J109">
        <v>295</v>
      </c>
      <c r="K109" s="5">
        <f t="shared" si="24"/>
        <v>10.850385324330372</v>
      </c>
      <c r="L109" s="5">
        <v>305.84995707039724</v>
      </c>
      <c r="M109" s="5">
        <f t="shared" si="26"/>
        <v>305.85038532433038</v>
      </c>
      <c r="N109" s="5">
        <v>311.00392063975193</v>
      </c>
      <c r="O109" s="5">
        <f t="shared" si="20"/>
        <v>311.00392063937295</v>
      </c>
      <c r="P109" s="5">
        <f t="shared" si="27"/>
        <v>3.9960793602480749</v>
      </c>
      <c r="Q109" s="1">
        <v>1135.4680174299999</v>
      </c>
      <c r="R109" s="4">
        <f>Q109/(Abmessungen!B$17*S109)</f>
        <v>170.87569744402865</v>
      </c>
      <c r="S109" s="5">
        <f t="shared" si="15"/>
        <v>12.259313570287174</v>
      </c>
      <c r="T109" s="4">
        <f t="shared" si="16"/>
        <v>4178.6104761524648</v>
      </c>
      <c r="U109" s="4">
        <f t="shared" si="17"/>
        <v>992.26558251207882</v>
      </c>
      <c r="V109" s="4">
        <f t="shared" si="18"/>
        <v>1007.1135835220961</v>
      </c>
      <c r="W109" s="2">
        <f t="shared" si="19"/>
        <v>1.1764199547240266</v>
      </c>
      <c r="AA109" s="6">
        <v>-144.24372570197801</v>
      </c>
      <c r="AB109" s="7">
        <v>10.528700058400901</v>
      </c>
      <c r="AC109" s="6">
        <v>-3.1256926142924198E-2</v>
      </c>
      <c r="AD109" s="6">
        <v>2.9456116190551199E-5</v>
      </c>
      <c r="AE109" s="8">
        <v>17554.453889016499</v>
      </c>
      <c r="AF109" s="8">
        <v>-125.692345063977</v>
      </c>
      <c r="AG109" s="8">
        <v>0.39362054142913999</v>
      </c>
      <c r="AH109" s="8">
        <v>-4.1079636190540202E-4</v>
      </c>
      <c r="AI109" s="8">
        <v>2.30640101199999</v>
      </c>
      <c r="AJ109" s="8">
        <v>-3.7612753199999698E-3</v>
      </c>
      <c r="AK109" s="8">
        <v>995.176197</v>
      </c>
      <c r="AL109" s="8">
        <v>3.9734999999999798E-2</v>
      </c>
      <c r="AN109" s="8">
        <v>-1.0408989683774701</v>
      </c>
      <c r="AO109" s="8">
        <v>4.3025437379100797</v>
      </c>
      <c r="AP109" s="8">
        <v>1.0234654120792801</v>
      </c>
    </row>
    <row r="110" spans="1:42" x14ac:dyDescent="0.45">
      <c r="A110">
        <v>7.3999999999999996E-2</v>
      </c>
      <c r="B110" s="4">
        <f t="shared" si="14"/>
        <v>268.48787039328147</v>
      </c>
      <c r="C110">
        <v>3000</v>
      </c>
      <c r="D110" s="5">
        <f t="shared" si="25"/>
        <v>3.1443955238914603</v>
      </c>
      <c r="E110" s="4">
        <v>158.986926479</v>
      </c>
      <c r="F110" s="4">
        <f t="shared" si="22"/>
        <v>317.97385295800001</v>
      </c>
      <c r="G110" s="5">
        <f t="shared" si="21"/>
        <v>22.607231280081031</v>
      </c>
      <c r="H110" s="1">
        <f t="shared" si="23"/>
        <v>4495.1436615384537</v>
      </c>
      <c r="I110">
        <v>315</v>
      </c>
      <c r="J110">
        <v>295</v>
      </c>
      <c r="K110" s="5">
        <f t="shared" si="24"/>
        <v>11.136536872310241</v>
      </c>
      <c r="L110" s="5">
        <v>306.13600762432361</v>
      </c>
      <c r="M110" s="5">
        <f t="shared" si="26"/>
        <v>306.13653687231022</v>
      </c>
      <c r="N110" s="5">
        <v>311.23278185493115</v>
      </c>
      <c r="O110" s="5">
        <f t="shared" si="20"/>
        <v>311.23278185462851</v>
      </c>
      <c r="P110" s="5">
        <f t="shared" si="27"/>
        <v>3.7672181450688527</v>
      </c>
      <c r="Q110" s="1">
        <v>1164.8867718900001</v>
      </c>
      <c r="R110" s="4">
        <f>Q110/(Abmessungen!B$17*S110)</f>
        <v>176.4574377351646</v>
      </c>
      <c r="S110" s="5">
        <f t="shared" si="15"/>
        <v>12.179102699485904</v>
      </c>
      <c r="T110" s="4">
        <f t="shared" si="16"/>
        <v>4178.6040856140335</v>
      </c>
      <c r="U110" s="4">
        <f t="shared" si="17"/>
        <v>992.22359509119281</v>
      </c>
      <c r="V110" s="4">
        <f t="shared" si="18"/>
        <v>1007.1192666314762</v>
      </c>
      <c r="W110" s="2">
        <f t="shared" si="19"/>
        <v>1.175881997279649</v>
      </c>
      <c r="AA110" s="6">
        <v>-144.24372570197801</v>
      </c>
      <c r="AB110" s="7">
        <v>10.528700058400901</v>
      </c>
      <c r="AC110" s="6">
        <v>-3.1256926142924198E-2</v>
      </c>
      <c r="AD110" s="6">
        <v>2.9456116190551199E-5</v>
      </c>
      <c r="AE110" s="8">
        <v>17554.453889016499</v>
      </c>
      <c r="AF110" s="8">
        <v>-125.692345063977</v>
      </c>
      <c r="AG110" s="8">
        <v>0.39362054142913999</v>
      </c>
      <c r="AH110" s="8">
        <v>-4.1079636190540202E-4</v>
      </c>
      <c r="AI110" s="8">
        <v>2.30640101199999</v>
      </c>
      <c r="AJ110" s="8">
        <v>-3.7612753199999698E-3</v>
      </c>
      <c r="AK110" s="8">
        <v>995.176197</v>
      </c>
      <c r="AL110" s="8">
        <v>3.9734999999999798E-2</v>
      </c>
      <c r="AN110" s="8">
        <v>-1.0408989683774701</v>
      </c>
      <c r="AO110" s="8">
        <v>4.3025437379100797</v>
      </c>
      <c r="AP110" s="8">
        <v>1.0234654120792801</v>
      </c>
    </row>
    <row r="114" spans="1:39" x14ac:dyDescent="0.45">
      <c r="A114" s="4">
        <v>29</v>
      </c>
      <c r="B114" s="4"/>
      <c r="C114" s="4"/>
      <c r="D114" s="4">
        <v>50.8</v>
      </c>
      <c r="E114" s="4"/>
      <c r="F114" s="4"/>
      <c r="G114" s="4">
        <v>72.5</v>
      </c>
      <c r="H114" s="4"/>
      <c r="I114" s="4"/>
      <c r="J114" s="4">
        <v>94.4</v>
      </c>
      <c r="K114" s="4"/>
      <c r="L114" s="4"/>
      <c r="M114" s="4">
        <v>116.2</v>
      </c>
      <c r="N114" s="4"/>
      <c r="O114" s="4">
        <v>137.9</v>
      </c>
      <c r="P114" s="4"/>
      <c r="Q114" s="4">
        <v>159.69999999999999</v>
      </c>
      <c r="R114" s="4"/>
      <c r="S114" s="4">
        <v>181.5</v>
      </c>
      <c r="V114" s="4"/>
      <c r="AK114" s="8"/>
      <c r="AL114" s="8"/>
      <c r="AM114" s="8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V115" s="4"/>
      <c r="AK115" s="8"/>
      <c r="AL115" s="8"/>
      <c r="AM115" s="8"/>
    </row>
    <row r="116" spans="1:39" x14ac:dyDescent="0.45">
      <c r="V116" s="4"/>
      <c r="AK116" s="8"/>
      <c r="AL116" s="8"/>
      <c r="AM116" s="8"/>
    </row>
    <row r="117" spans="1:39" x14ac:dyDescent="0.45">
      <c r="V117" s="4"/>
      <c r="AK117" s="8"/>
      <c r="AL117" s="8"/>
      <c r="AM117" s="8"/>
    </row>
    <row r="118" spans="1:39" x14ac:dyDescent="0.45">
      <c r="A118" t="s">
        <v>43</v>
      </c>
      <c r="B118" t="s">
        <v>44</v>
      </c>
      <c r="C118" t="s">
        <v>45</v>
      </c>
      <c r="D118" t="s">
        <v>43</v>
      </c>
      <c r="E118" t="s">
        <v>44</v>
      </c>
      <c r="F118" t="s">
        <v>45</v>
      </c>
      <c r="G118" t="s">
        <v>43</v>
      </c>
      <c r="H118" t="s">
        <v>44</v>
      </c>
      <c r="I118" t="s">
        <v>45</v>
      </c>
      <c r="J118" t="s">
        <v>43</v>
      </c>
      <c r="K118" t="s">
        <v>44</v>
      </c>
      <c r="L118" t="s">
        <v>45</v>
      </c>
      <c r="M118" t="s">
        <v>44</v>
      </c>
      <c r="N118" t="s">
        <v>45</v>
      </c>
      <c r="O118" t="s">
        <v>44</v>
      </c>
      <c r="P118" t="s">
        <v>45</v>
      </c>
      <c r="Q118" t="s">
        <v>44</v>
      </c>
      <c r="R118" t="s">
        <v>45</v>
      </c>
      <c r="S118" t="s">
        <v>44</v>
      </c>
      <c r="T118" t="s">
        <v>45</v>
      </c>
      <c r="AK118" s="8"/>
      <c r="AL118" s="8"/>
      <c r="AM118" s="8"/>
    </row>
    <row r="119" spans="1:39" x14ac:dyDescent="0.45">
      <c r="AK119" s="8"/>
      <c r="AL119" s="8"/>
      <c r="AM119" s="8"/>
    </row>
    <row r="120" spans="1:39" x14ac:dyDescent="0.45">
      <c r="AK120" s="8"/>
      <c r="AL120" s="8"/>
      <c r="AM120" s="8"/>
    </row>
    <row r="121" spans="1:39" x14ac:dyDescent="0.45">
      <c r="A121">
        <v>0</v>
      </c>
      <c r="B121" s="1">
        <f>$Y$195 - $Z$195*EXP(-$AA$195*A121^$AB$195)</f>
        <v>36.950782619864981</v>
      </c>
      <c r="C121" s="10">
        <f>20/B121</f>
        <v>0.54126052500029787</v>
      </c>
      <c r="AK121" s="8"/>
      <c r="AL121" s="8"/>
      <c r="AM121" s="8"/>
    </row>
    <row r="122" spans="1:39" x14ac:dyDescent="0.45">
      <c r="A122">
        <v>5</v>
      </c>
      <c r="B122" s="1">
        <f t="shared" ref="B122:B185" si="28">$Y$195 - $Z$195*EXP(-$AA$195*A122^$AB$195)</f>
        <v>37.159872063716477</v>
      </c>
      <c r="C122" s="10">
        <f t="shared" ref="C122:C185" si="29">20/B122</f>
        <v>0.53821498539356749</v>
      </c>
      <c r="AK122" s="8"/>
      <c r="AL122" s="8"/>
      <c r="AM122" s="8"/>
    </row>
    <row r="123" spans="1:39" x14ac:dyDescent="0.45">
      <c r="A123">
        <v>10</v>
      </c>
      <c r="B123" s="1">
        <f t="shared" si="28"/>
        <v>37.518013785708604</v>
      </c>
      <c r="C123" s="10">
        <f t="shared" si="29"/>
        <v>0.53307726027912539</v>
      </c>
      <c r="AK123" s="8"/>
      <c r="AL123" s="8"/>
      <c r="AM123" s="8"/>
    </row>
    <row r="124" spans="1:39" x14ac:dyDescent="0.45">
      <c r="A124">
        <v>15</v>
      </c>
      <c r="B124" s="1">
        <f t="shared" si="28"/>
        <v>37.967459892655768</v>
      </c>
      <c r="C124" s="10">
        <f t="shared" si="29"/>
        <v>0.52676686974965892</v>
      </c>
    </row>
    <row r="125" spans="1:39" x14ac:dyDescent="0.45">
      <c r="A125">
        <v>20</v>
      </c>
      <c r="B125" s="1">
        <f t="shared" si="28"/>
        <v>38.488553487669094</v>
      </c>
      <c r="C125" s="10">
        <f t="shared" si="29"/>
        <v>0.51963501321003325</v>
      </c>
    </row>
    <row r="126" spans="1:39" x14ac:dyDescent="0.45">
      <c r="A126">
        <v>25</v>
      </c>
      <c r="B126" s="1">
        <f t="shared" si="28"/>
        <v>39.070111054418078</v>
      </c>
      <c r="C126" s="10">
        <f t="shared" si="29"/>
        <v>0.51190025982120635</v>
      </c>
      <c r="D126">
        <v>0</v>
      </c>
      <c r="E126" s="1">
        <f>$AC$195 - $AD$195*EXP(-$AE$195*D126^$AF$195)</f>
        <v>48.501446447229</v>
      </c>
      <c r="F126" s="10">
        <f>20/E126</f>
        <v>0.4123588359732856</v>
      </c>
    </row>
    <row r="127" spans="1:39" x14ac:dyDescent="0.45">
      <c r="A127">
        <v>30</v>
      </c>
      <c r="B127" s="1">
        <f t="shared" si="28"/>
        <v>39.704646866529913</v>
      </c>
      <c r="C127" s="10">
        <f t="shared" si="29"/>
        <v>0.50371937741271111</v>
      </c>
      <c r="D127">
        <v>5</v>
      </c>
      <c r="E127" s="1">
        <f t="shared" ref="E127:E190" si="30">$AC$195 - $AD$195*EXP(-$AE$195*D127^$AF$195)</f>
        <v>48.642803928738317</v>
      </c>
      <c r="F127" s="10">
        <f t="shared" ref="F127:F190" si="31">20/E127</f>
        <v>0.41116050853688429</v>
      </c>
    </row>
    <row r="128" spans="1:39" x14ac:dyDescent="0.45">
      <c r="A128">
        <v>35</v>
      </c>
      <c r="B128" s="1">
        <f t="shared" si="28"/>
        <v>40.386685998230291</v>
      </c>
      <c r="C128" s="10">
        <f t="shared" si="29"/>
        <v>0.49521270452535726</v>
      </c>
      <c r="D128">
        <v>10</v>
      </c>
      <c r="E128" s="1">
        <f t="shared" si="30"/>
        <v>48.905611683320444</v>
      </c>
      <c r="F128" s="10">
        <f t="shared" si="31"/>
        <v>0.40895102446538095</v>
      </c>
      <c r="G128">
        <v>0</v>
      </c>
      <c r="H128" s="1">
        <f>$AG$195 - $AH$195*EXP(-$AI$195*G128^$AJ$195)</f>
        <v>55.744833426184073</v>
      </c>
      <c r="I128" s="10">
        <f>20/H128</f>
        <v>0.35877764396737333</v>
      </c>
    </row>
    <row r="129" spans="1:20" x14ac:dyDescent="0.45">
      <c r="A129">
        <v>40</v>
      </c>
      <c r="B129" s="1">
        <f t="shared" si="28"/>
        <v>41.111990472161153</v>
      </c>
      <c r="C129" s="10">
        <f t="shared" si="29"/>
        <v>0.48647608082958022</v>
      </c>
      <c r="D129">
        <v>15</v>
      </c>
      <c r="E129" s="1">
        <f t="shared" si="30"/>
        <v>49.248542180794288</v>
      </c>
      <c r="F129" s="10">
        <f t="shared" si="31"/>
        <v>0.40610339137712598</v>
      </c>
      <c r="G129">
        <v>5</v>
      </c>
      <c r="H129" s="1">
        <f t="shared" ref="H129:H192" si="32">$AG$195 - $AH$195*EXP(-$AI$195*G129^$AJ$195)</f>
        <v>55.848513407675568</v>
      </c>
      <c r="I129" s="10">
        <f t="shared" ref="I129:I192" si="33">20/H129</f>
        <v>0.35811159115385316</v>
      </c>
    </row>
    <row r="130" spans="1:20" x14ac:dyDescent="0.45">
      <c r="A130">
        <v>45</v>
      </c>
      <c r="B130" s="1">
        <f t="shared" si="28"/>
        <v>41.877147032712969</v>
      </c>
      <c r="C130" s="10">
        <f t="shared" si="29"/>
        <v>0.47758745323258761</v>
      </c>
      <c r="D130">
        <v>20</v>
      </c>
      <c r="E130" s="1">
        <f t="shared" si="30"/>
        <v>49.656570323125152</v>
      </c>
      <c r="F130" s="10">
        <f t="shared" si="31"/>
        <v>0.40276643895975967</v>
      </c>
      <c r="G130">
        <v>10</v>
      </c>
      <c r="H130" s="1">
        <f t="shared" si="32"/>
        <v>56.053837362813169</v>
      </c>
      <c r="I130" s="10">
        <f t="shared" si="33"/>
        <v>0.35679983638851198</v>
      </c>
    </row>
    <row r="131" spans="1:20" x14ac:dyDescent="0.45">
      <c r="A131">
        <v>50</v>
      </c>
      <c r="B131" s="1">
        <f t="shared" si="28"/>
        <v>42.679324657445363</v>
      </c>
      <c r="C131" s="10">
        <f t="shared" si="29"/>
        <v>0.4686109764042628</v>
      </c>
      <c r="D131">
        <v>25</v>
      </c>
      <c r="E131" s="1">
        <f t="shared" si="30"/>
        <v>50.120914210080855</v>
      </c>
      <c r="F131" s="10">
        <f t="shared" si="31"/>
        <v>0.39903501991544649</v>
      </c>
      <c r="G131">
        <v>15</v>
      </c>
      <c r="H131" s="1">
        <f t="shared" si="32"/>
        <v>56.330090887978599</v>
      </c>
      <c r="I131" s="10">
        <f t="shared" si="33"/>
        <v>0.35505002183953865</v>
      </c>
      <c r="J131">
        <v>0</v>
      </c>
      <c r="K131" s="1">
        <f>$AK$195 - $AL$195*EXP(-$AM$195*J131^$AN$195)</f>
        <v>60.628112774030001</v>
      </c>
      <c r="L131" s="10">
        <f>20/K131</f>
        <v>0.32987996961975341</v>
      </c>
      <c r="M131" s="1">
        <f>$AO$195 - $AP$195*EXP(-$AQ$195*J131^$AR$195)</f>
        <v>64.124269627678018</v>
      </c>
      <c r="N131" s="10">
        <f>20/M131</f>
        <v>0.31189439062815277</v>
      </c>
      <c r="O131" s="1">
        <f>$AS$195 - $AT$195*EXP(-$AU$195*J131^$AV$195)</f>
        <v>66.728770557523035</v>
      </c>
      <c r="P131" s="10">
        <f>20/O131</f>
        <v>0.29972079258914491</v>
      </c>
      <c r="Q131" s="1">
        <f>$AW$195 - $AX$195*EXP(-$AY$195*J131^$AZ$195)</f>
        <v>68.720745753489837</v>
      </c>
      <c r="R131" s="10">
        <f>20/Q131</f>
        <v>0.29103293016846143</v>
      </c>
      <c r="S131" s="1">
        <f>$BA$195 - $BB$195*EXP(-$BC$195*J131^$BD$195)</f>
        <v>70.271356144339961</v>
      </c>
      <c r="T131" s="10">
        <f>20/S131</f>
        <v>0.28461098657210004</v>
      </c>
    </row>
    <row r="132" spans="1:20" x14ac:dyDescent="0.45">
      <c r="A132">
        <v>100</v>
      </c>
      <c r="B132" s="1">
        <f t="shared" si="28"/>
        <v>52.328562834869217</v>
      </c>
      <c r="C132" s="10">
        <f t="shared" si="29"/>
        <v>0.38220044496756117</v>
      </c>
      <c r="D132">
        <v>75</v>
      </c>
      <c r="E132" s="1">
        <f t="shared" si="30"/>
        <v>57.017114999534101</v>
      </c>
      <c r="F132" s="10">
        <f t="shared" si="31"/>
        <v>0.35077186911620178</v>
      </c>
      <c r="G132">
        <v>65</v>
      </c>
      <c r="H132" s="1">
        <f t="shared" si="32"/>
        <v>61.62236511953904</v>
      </c>
      <c r="I132" s="10">
        <f t="shared" si="33"/>
        <v>0.32455748754859876</v>
      </c>
      <c r="J132">
        <v>50</v>
      </c>
      <c r="K132" s="1">
        <f t="shared" ref="K132:K195" si="34">$AK$195 - $AL$195*EXP(-$AM$195*J132^$AN$195)</f>
        <v>64.211197124960563</v>
      </c>
      <c r="L132" s="10">
        <f t="shared" ref="L132:L195" si="35">20/K132</f>
        <v>0.31147215587770877</v>
      </c>
      <c r="M132" s="1">
        <f t="shared" ref="M132:M195" si="36">$AO$195 - $AP$195*EXP(-$AQ$195*J132^$AR$195)</f>
        <v>67.579582656868297</v>
      </c>
      <c r="N132" s="10">
        <f t="shared" ref="N132:N195" si="37">20/M132</f>
        <v>0.29594737365498286</v>
      </c>
      <c r="O132" s="1">
        <f t="shared" ref="O132:O195" si="38">$AS$195 - $AT$195*EXP(-$AU$195*J132^$AV$195)</f>
        <v>70.146341302790802</v>
      </c>
      <c r="P132" s="10">
        <f t="shared" ref="P132:P195" si="39">20/O132</f>
        <v>0.28511822040252716</v>
      </c>
      <c r="Q132" s="1">
        <f t="shared" ref="Q132:Q195" si="40">$AW$195 - $AX$195*EXP(-$AY$195*J132^$AZ$195)</f>
        <v>72.151405020214497</v>
      </c>
      <c r="R132" s="10">
        <f t="shared" ref="R132:R195" si="41">20/Q132</f>
        <v>0.27719487921817526</v>
      </c>
      <c r="S132" s="1">
        <f t="shared" ref="S132:S195" si="42">$BA$195 - $BB$195*EXP(-$BC$195*J132^$BD$195)</f>
        <v>73.747071260385383</v>
      </c>
      <c r="T132" s="10">
        <f t="shared" ref="T132:T195" si="43">20/S132</f>
        <v>0.27119721038662281</v>
      </c>
    </row>
    <row r="133" spans="1:20" x14ac:dyDescent="0.45">
      <c r="A133">
        <v>150</v>
      </c>
      <c r="B133" s="1">
        <f t="shared" si="28"/>
        <v>64.152139735369701</v>
      </c>
      <c r="C133" s="10">
        <f t="shared" si="29"/>
        <v>0.31175889194812284</v>
      </c>
      <c r="D133">
        <v>125</v>
      </c>
      <c r="E133" s="1">
        <f t="shared" si="30"/>
        <v>66.826052335243048</v>
      </c>
      <c r="F133" s="10">
        <f t="shared" si="31"/>
        <v>0.29928447515748741</v>
      </c>
      <c r="G133">
        <v>115</v>
      </c>
      <c r="H133" s="1">
        <f t="shared" si="32"/>
        <v>70.101823060601873</v>
      </c>
      <c r="I133" s="10">
        <f t="shared" si="33"/>
        <v>0.28529928505155033</v>
      </c>
      <c r="J133">
        <v>100</v>
      </c>
      <c r="K133" s="1">
        <f t="shared" si="34"/>
        <v>71.457276587757747</v>
      </c>
      <c r="L133" s="10">
        <f t="shared" si="35"/>
        <v>0.27988752097818481</v>
      </c>
      <c r="M133" s="1">
        <f t="shared" si="36"/>
        <v>74.639081106788581</v>
      </c>
      <c r="N133" s="10">
        <f t="shared" si="37"/>
        <v>0.26795613910875116</v>
      </c>
      <c r="O133" s="1">
        <f t="shared" si="38"/>
        <v>77.132363512471215</v>
      </c>
      <c r="P133" s="10">
        <f t="shared" si="39"/>
        <v>0.25929453071623149</v>
      </c>
      <c r="Q133" s="1">
        <f t="shared" si="40"/>
        <v>79.129533049408792</v>
      </c>
      <c r="R133" s="10">
        <f t="shared" si="41"/>
        <v>0.25275013296883631</v>
      </c>
      <c r="S133" s="1">
        <f t="shared" si="42"/>
        <v>80.758818347961778</v>
      </c>
      <c r="T133" s="10">
        <f t="shared" si="43"/>
        <v>0.24765097371567432</v>
      </c>
    </row>
    <row r="134" spans="1:20" x14ac:dyDescent="0.45">
      <c r="A134">
        <v>200</v>
      </c>
      <c r="B134" s="1">
        <f t="shared" si="28"/>
        <v>77.472466161025579</v>
      </c>
      <c r="C134" s="10">
        <f t="shared" si="29"/>
        <v>0.25815623267278265</v>
      </c>
      <c r="D134">
        <v>175</v>
      </c>
      <c r="E134" s="1">
        <f t="shared" si="30"/>
        <v>78.719128782200642</v>
      </c>
      <c r="F134" s="10">
        <f t="shared" si="31"/>
        <v>0.25406785249536762</v>
      </c>
      <c r="G134">
        <v>165</v>
      </c>
      <c r="H134" s="1">
        <f t="shared" si="32"/>
        <v>80.910311126048896</v>
      </c>
      <c r="I134" s="10">
        <f t="shared" si="33"/>
        <v>0.24718728332217529</v>
      </c>
      <c r="J134">
        <v>150</v>
      </c>
      <c r="K134" s="1">
        <f t="shared" si="34"/>
        <v>81.236880546211182</v>
      </c>
      <c r="L134" s="10">
        <f t="shared" si="35"/>
        <v>0.24619359908364652</v>
      </c>
      <c r="M134" s="1">
        <f t="shared" si="36"/>
        <v>84.222113956265389</v>
      </c>
      <c r="N134" s="10">
        <f t="shared" si="37"/>
        <v>0.23746732372908072</v>
      </c>
      <c r="O134" s="1">
        <f t="shared" si="38"/>
        <v>86.623173756750816</v>
      </c>
      <c r="P134" s="10">
        <f t="shared" si="39"/>
        <v>0.23088509843985411</v>
      </c>
      <c r="Q134" s="1">
        <f t="shared" si="40"/>
        <v>88.590453344765933</v>
      </c>
      <c r="R134" s="10">
        <f t="shared" si="41"/>
        <v>0.22575795974501164</v>
      </c>
      <c r="S134" s="1">
        <f t="shared" si="42"/>
        <v>90.230122253555237</v>
      </c>
      <c r="T134" s="10">
        <f t="shared" si="43"/>
        <v>0.22165546826810337</v>
      </c>
    </row>
    <row r="135" spans="1:20" x14ac:dyDescent="0.45">
      <c r="A135">
        <v>250</v>
      </c>
      <c r="B135" s="1">
        <f t="shared" si="28"/>
        <v>91.860613268536781</v>
      </c>
      <c r="C135" s="10">
        <f t="shared" si="29"/>
        <v>0.21772116784735432</v>
      </c>
      <c r="D135">
        <v>225</v>
      </c>
      <c r="E135" s="1">
        <f t="shared" si="30"/>
        <v>92.22881599275911</v>
      </c>
      <c r="F135" s="10">
        <f t="shared" si="31"/>
        <v>0.21685196524229697</v>
      </c>
      <c r="G135">
        <v>215</v>
      </c>
      <c r="H135" s="1">
        <f t="shared" si="32"/>
        <v>93.58968355706952</v>
      </c>
      <c r="I135" s="10">
        <f t="shared" si="33"/>
        <v>0.2136987672129943</v>
      </c>
      <c r="J135">
        <v>200</v>
      </c>
      <c r="K135" s="1">
        <f t="shared" si="34"/>
        <v>93.059091978268384</v>
      </c>
      <c r="L135" s="10">
        <f t="shared" si="35"/>
        <v>0.21491720556085481</v>
      </c>
      <c r="M135" s="1">
        <f t="shared" si="36"/>
        <v>95.858557256989229</v>
      </c>
      <c r="N135" s="10">
        <f t="shared" si="37"/>
        <v>0.20864073664682412</v>
      </c>
      <c r="O135" s="1">
        <f t="shared" si="38"/>
        <v>98.159290185850068</v>
      </c>
      <c r="P135" s="10">
        <f t="shared" si="39"/>
        <v>0.20375045461446353</v>
      </c>
      <c r="Q135" s="1">
        <f t="shared" si="40"/>
        <v>100.07938293703114</v>
      </c>
      <c r="R135" s="10">
        <f t="shared" si="41"/>
        <v>0.1998413600589822</v>
      </c>
      <c r="S135" s="1">
        <f t="shared" si="42"/>
        <v>101.70732178292133</v>
      </c>
      <c r="T135" s="10">
        <f t="shared" si="43"/>
        <v>0.19664267674540611</v>
      </c>
    </row>
    <row r="136" spans="1:20" x14ac:dyDescent="0.45">
      <c r="A136">
        <v>300</v>
      </c>
      <c r="B136" s="1">
        <f t="shared" si="28"/>
        <v>107.00323053348188</v>
      </c>
      <c r="C136" s="10">
        <f t="shared" si="29"/>
        <v>0.18691024467473338</v>
      </c>
      <c r="D136">
        <v>275</v>
      </c>
      <c r="E136" s="1">
        <f t="shared" si="30"/>
        <v>107.02367201836114</v>
      </c>
      <c r="F136" s="10">
        <f t="shared" si="31"/>
        <v>0.18687454488170402</v>
      </c>
      <c r="G136">
        <v>265</v>
      </c>
      <c r="H136" s="1">
        <f t="shared" si="32"/>
        <v>107.81724263788158</v>
      </c>
      <c r="I136" s="10">
        <f t="shared" si="33"/>
        <v>0.18549908633049203</v>
      </c>
      <c r="J136">
        <v>250</v>
      </c>
      <c r="K136" s="1">
        <f t="shared" si="34"/>
        <v>106.59420159280057</v>
      </c>
      <c r="L136" s="10">
        <f t="shared" si="35"/>
        <v>0.18762746660837892</v>
      </c>
      <c r="M136" s="1">
        <f t="shared" si="36"/>
        <v>109.23321492412902</v>
      </c>
      <c r="N136" s="10">
        <f t="shared" si="37"/>
        <v>0.18309449203606759</v>
      </c>
      <c r="O136" s="1">
        <f t="shared" si="38"/>
        <v>111.4345920457281</v>
      </c>
      <c r="P136" s="10">
        <f t="shared" si="39"/>
        <v>0.17947748210710759</v>
      </c>
      <c r="Q136" s="1">
        <f t="shared" si="40"/>
        <v>113.29592436517066</v>
      </c>
      <c r="R136" s="10">
        <f t="shared" si="41"/>
        <v>0.17652885672689195</v>
      </c>
      <c r="S136" s="1">
        <f t="shared" si="42"/>
        <v>114.89365042841905</v>
      </c>
      <c r="T136" s="10">
        <f t="shared" si="43"/>
        <v>0.1740740234592893</v>
      </c>
    </row>
    <row r="137" spans="1:20" x14ac:dyDescent="0.45">
      <c r="A137">
        <v>350</v>
      </c>
      <c r="B137" s="1">
        <f t="shared" si="28"/>
        <v>122.65515561113421</v>
      </c>
      <c r="C137" s="10">
        <f t="shared" si="29"/>
        <v>0.16305877971740529</v>
      </c>
      <c r="D137">
        <v>325</v>
      </c>
      <c r="E137" s="1">
        <f t="shared" si="30"/>
        <v>122.84397908438189</v>
      </c>
      <c r="F137" s="10">
        <f t="shared" si="31"/>
        <v>0.1628081420763971</v>
      </c>
      <c r="G137">
        <v>315</v>
      </c>
      <c r="H137" s="1">
        <f t="shared" si="32"/>
        <v>123.33829360969617</v>
      </c>
      <c r="I137" s="10">
        <f t="shared" si="33"/>
        <v>0.16215564051250755</v>
      </c>
      <c r="J137">
        <v>300</v>
      </c>
      <c r="K137" s="1">
        <f t="shared" si="34"/>
        <v>121.58699193066843</v>
      </c>
      <c r="L137" s="10">
        <f t="shared" si="35"/>
        <v>0.16449128054261297</v>
      </c>
      <c r="M137" s="1">
        <f t="shared" si="36"/>
        <v>124.10239495615542</v>
      </c>
      <c r="N137" s="10">
        <f t="shared" si="37"/>
        <v>0.16115724444371821</v>
      </c>
      <c r="O137" s="1">
        <f t="shared" si="38"/>
        <v>126.21364902603023</v>
      </c>
      <c r="P137" s="10">
        <f t="shared" si="39"/>
        <v>0.15846146715776527</v>
      </c>
      <c r="Q137" s="1">
        <f t="shared" si="40"/>
        <v>128.0107347727569</v>
      </c>
      <c r="R137" s="10">
        <f t="shared" si="41"/>
        <v>0.15623689712822722</v>
      </c>
      <c r="S137" s="1">
        <f t="shared" si="42"/>
        <v>129.56441479794262</v>
      </c>
      <c r="T137" s="10">
        <f t="shared" si="43"/>
        <v>0.1543633723132255</v>
      </c>
    </row>
    <row r="138" spans="1:20" x14ac:dyDescent="0.45">
      <c r="A138">
        <v>400</v>
      </c>
      <c r="B138" s="1">
        <f t="shared" si="28"/>
        <v>138.61737746147048</v>
      </c>
      <c r="C138" s="10">
        <f t="shared" si="29"/>
        <v>0.14428205443115613</v>
      </c>
      <c r="D138">
        <v>375</v>
      </c>
      <c r="E138" s="1">
        <f t="shared" si="30"/>
        <v>139.47495710495093</v>
      </c>
      <c r="F138" s="10">
        <f t="shared" si="31"/>
        <v>0.14339491773387369</v>
      </c>
      <c r="G138">
        <v>365</v>
      </c>
      <c r="H138" s="1">
        <f t="shared" si="32"/>
        <v>139.93931243862494</v>
      </c>
      <c r="I138" s="10">
        <f t="shared" si="33"/>
        <v>0.14291909579569836</v>
      </c>
      <c r="J138">
        <v>350</v>
      </c>
      <c r="K138" s="1">
        <f t="shared" si="34"/>
        <v>137.82504053451669</v>
      </c>
      <c r="L138" s="10">
        <f t="shared" si="35"/>
        <v>0.14511151183003812</v>
      </c>
      <c r="M138" s="1">
        <f t="shared" si="36"/>
        <v>140.26329711761923</v>
      </c>
      <c r="N138" s="10">
        <f t="shared" si="37"/>
        <v>0.14258897666742279</v>
      </c>
      <c r="O138" s="1">
        <f t="shared" si="38"/>
        <v>142.30132342954073</v>
      </c>
      <c r="P138" s="10">
        <f t="shared" si="39"/>
        <v>0.14054683061259671</v>
      </c>
      <c r="Q138" s="1">
        <f t="shared" si="40"/>
        <v>144.03486549585284</v>
      </c>
      <c r="R138" s="10">
        <f t="shared" si="41"/>
        <v>0.13885526904300718</v>
      </c>
      <c r="S138" s="1">
        <f t="shared" si="42"/>
        <v>145.53579881004032</v>
      </c>
      <c r="T138" s="10">
        <f t="shared" si="43"/>
        <v>0.13742323307068163</v>
      </c>
    </row>
    <row r="139" spans="1:20" x14ac:dyDescent="0.45">
      <c r="A139">
        <v>450</v>
      </c>
      <c r="B139" s="1">
        <f t="shared" si="28"/>
        <v>154.72502709912078</v>
      </c>
      <c r="C139" s="10">
        <f t="shared" si="29"/>
        <v>0.12926157050977599</v>
      </c>
      <c r="D139">
        <v>425</v>
      </c>
      <c r="E139" s="1">
        <f t="shared" si="30"/>
        <v>156.73331757281926</v>
      </c>
      <c r="F139" s="10">
        <f t="shared" si="31"/>
        <v>0.12760528718284725</v>
      </c>
      <c r="G139">
        <v>415</v>
      </c>
      <c r="H139" s="1">
        <f t="shared" si="32"/>
        <v>157.43489635945934</v>
      </c>
      <c r="I139" s="10">
        <f t="shared" si="33"/>
        <v>0.12703663839772533</v>
      </c>
      <c r="J139">
        <v>400</v>
      </c>
      <c r="K139" s="1">
        <f t="shared" si="34"/>
        <v>155.12399858166884</v>
      </c>
      <c r="L139" s="10">
        <f t="shared" si="35"/>
        <v>0.12892911595152381</v>
      </c>
      <c r="M139" s="1">
        <f t="shared" si="36"/>
        <v>157.53975085028071</v>
      </c>
      <c r="N139" s="10">
        <f t="shared" si="37"/>
        <v>0.12695208601038843</v>
      </c>
      <c r="O139" s="1">
        <f t="shared" si="38"/>
        <v>159.52856934762804</v>
      </c>
      <c r="P139" s="10">
        <f t="shared" si="39"/>
        <v>0.1253693935938088</v>
      </c>
      <c r="Q139" s="1">
        <f t="shared" si="40"/>
        <v>161.20541008716032</v>
      </c>
      <c r="R139" s="10">
        <f t="shared" si="41"/>
        <v>0.12406531511061836</v>
      </c>
      <c r="S139" s="1">
        <f t="shared" si="42"/>
        <v>162.65024370381707</v>
      </c>
      <c r="T139" s="10">
        <f t="shared" si="43"/>
        <v>0.12296323414319385</v>
      </c>
    </row>
    <row r="140" spans="1:20" x14ac:dyDescent="0.45">
      <c r="A140">
        <v>500</v>
      </c>
      <c r="B140" s="1">
        <f t="shared" si="28"/>
        <v>170.84006034127384</v>
      </c>
      <c r="C140" s="10">
        <f t="shared" si="29"/>
        <v>0.11706856085187257</v>
      </c>
      <c r="D140">
        <v>475</v>
      </c>
      <c r="E140" s="1">
        <f t="shared" si="30"/>
        <v>174.45965590226609</v>
      </c>
      <c r="F140" s="10">
        <f t="shared" si="31"/>
        <v>0.11463968501235715</v>
      </c>
      <c r="G140">
        <v>465</v>
      </c>
      <c r="H140" s="1">
        <f t="shared" si="32"/>
        <v>175.66059785300411</v>
      </c>
      <c r="I140" s="10">
        <f t="shared" si="33"/>
        <v>0.1138559258276939</v>
      </c>
      <c r="J140">
        <v>450</v>
      </c>
      <c r="K140" s="1">
        <f t="shared" si="34"/>
        <v>173.31976208879564</v>
      </c>
      <c r="L140" s="10">
        <f t="shared" si="35"/>
        <v>0.11539365020449051</v>
      </c>
      <c r="M140" s="1">
        <f t="shared" si="36"/>
        <v>175.77461212716298</v>
      </c>
      <c r="N140" s="10">
        <f t="shared" si="37"/>
        <v>0.11378207443024327</v>
      </c>
      <c r="O140" s="1">
        <f t="shared" si="38"/>
        <v>177.74483679642822</v>
      </c>
      <c r="P140" s="10">
        <f t="shared" si="39"/>
        <v>0.11252084932799522</v>
      </c>
      <c r="Q140" s="1">
        <f t="shared" si="40"/>
        <v>179.37780358973339</v>
      </c>
      <c r="R140" s="10">
        <f t="shared" si="41"/>
        <v>0.11149651517499511</v>
      </c>
      <c r="S140" s="1">
        <f t="shared" si="42"/>
        <v>180.7685839943714</v>
      </c>
      <c r="T140" s="10">
        <f t="shared" si="43"/>
        <v>0.11063869372690745</v>
      </c>
    </row>
    <row r="141" spans="1:20" x14ac:dyDescent="0.45">
      <c r="A141">
        <v>550</v>
      </c>
      <c r="B141" s="1">
        <f t="shared" si="28"/>
        <v>186.84639865455534</v>
      </c>
      <c r="C141" s="10">
        <f t="shared" si="29"/>
        <v>0.10703979388426065</v>
      </c>
      <c r="D141">
        <v>525</v>
      </c>
      <c r="E141" s="1">
        <f t="shared" si="30"/>
        <v>192.51375607505395</v>
      </c>
      <c r="F141" s="10">
        <f t="shared" si="31"/>
        <v>0.10388867999751013</v>
      </c>
      <c r="G141">
        <v>515</v>
      </c>
      <c r="H141" s="1">
        <f t="shared" si="32"/>
        <v>194.46864419146914</v>
      </c>
      <c r="I141" s="10">
        <f t="shared" si="33"/>
        <v>0.1028443432778216</v>
      </c>
      <c r="J141">
        <v>500</v>
      </c>
      <c r="K141" s="1">
        <f t="shared" si="34"/>
        <v>192.26392129620899</v>
      </c>
      <c r="L141" s="10">
        <f t="shared" si="35"/>
        <v>0.10402367675205819</v>
      </c>
      <c r="M141" s="1">
        <f t="shared" si="36"/>
        <v>194.8253376926682</v>
      </c>
      <c r="N141" s="10">
        <f t="shared" si="37"/>
        <v>0.10265605201490512</v>
      </c>
      <c r="O141" s="1">
        <f t="shared" si="38"/>
        <v>196.81363356378972</v>
      </c>
      <c r="P141" s="10">
        <f t="shared" si="39"/>
        <v>0.10161897647968454</v>
      </c>
      <c r="Q141" s="1">
        <f t="shared" si="40"/>
        <v>198.42130464330376</v>
      </c>
      <c r="R141" s="10">
        <f t="shared" si="41"/>
        <v>0.10079562794909257</v>
      </c>
      <c r="S141" s="1">
        <f t="shared" si="42"/>
        <v>199.76541706249566</v>
      </c>
      <c r="T141" s="10">
        <f t="shared" si="43"/>
        <v>0.10011742920318933</v>
      </c>
    </row>
    <row r="142" spans="1:20" x14ac:dyDescent="0.45">
      <c r="A142">
        <v>600</v>
      </c>
      <c r="B142" s="1">
        <f t="shared" si="28"/>
        <v>202.6464693894963</v>
      </c>
      <c r="C142" s="10">
        <f t="shared" si="29"/>
        <v>9.869404613982706E-2</v>
      </c>
      <c r="D142">
        <v>575</v>
      </c>
      <c r="E142" s="1">
        <f t="shared" si="30"/>
        <v>210.77148487256829</v>
      </c>
      <c r="F142" s="10">
        <f t="shared" si="31"/>
        <v>9.4889496138872528E-2</v>
      </c>
      <c r="G142">
        <v>565</v>
      </c>
      <c r="H142" s="1">
        <f t="shared" si="32"/>
        <v>213.7252103539538</v>
      </c>
      <c r="I142" s="10">
        <f t="shared" si="33"/>
        <v>9.3578104178153224E-2</v>
      </c>
      <c r="J142">
        <v>550</v>
      </c>
      <c r="K142" s="1">
        <f t="shared" si="34"/>
        <v>211.82093958363782</v>
      </c>
      <c r="L142" s="10">
        <f t="shared" si="35"/>
        <v>9.4419371565968191E-2</v>
      </c>
      <c r="M142" s="1">
        <f t="shared" si="36"/>
        <v>214.56124207323558</v>
      </c>
      <c r="N142" s="10">
        <f t="shared" si="37"/>
        <v>9.3213479782026321E-2</v>
      </c>
      <c r="O142" s="1">
        <f t="shared" si="38"/>
        <v>216.60976414893548</v>
      </c>
      <c r="P142" s="10">
        <f t="shared" si="39"/>
        <v>9.2331941168859302E-2</v>
      </c>
      <c r="Q142" s="1">
        <f t="shared" si="40"/>
        <v>218.21617123112753</v>
      </c>
      <c r="R142" s="10">
        <f t="shared" si="41"/>
        <v>9.1652235886847469E-2</v>
      </c>
      <c r="S142" s="1">
        <f t="shared" si="42"/>
        <v>219.52619535519193</v>
      </c>
      <c r="T142" s="10">
        <f t="shared" si="43"/>
        <v>9.1105300520697E-2</v>
      </c>
    </row>
    <row r="143" spans="1:20" x14ac:dyDescent="0.45">
      <c r="A143">
        <v>650</v>
      </c>
      <c r="B143" s="1">
        <f t="shared" si="28"/>
        <v>218.1585966907532</v>
      </c>
      <c r="C143" s="10">
        <f t="shared" si="29"/>
        <v>9.1676423956607314E-2</v>
      </c>
      <c r="D143">
        <v>625</v>
      </c>
      <c r="E143" s="1">
        <f t="shared" si="30"/>
        <v>229.12261261452329</v>
      </c>
      <c r="F143" s="10">
        <f t="shared" si="31"/>
        <v>8.7289507446600537E-2</v>
      </c>
      <c r="G143">
        <v>615</v>
      </c>
      <c r="H143" s="1">
        <f t="shared" si="32"/>
        <v>233.30858489908576</v>
      </c>
      <c r="I143" s="10">
        <f t="shared" si="33"/>
        <v>8.5723377940210427E-2</v>
      </c>
      <c r="J143">
        <v>600</v>
      </c>
      <c r="K143" s="1">
        <f t="shared" si="34"/>
        <v>231.86631316749515</v>
      </c>
      <c r="L143" s="10">
        <f t="shared" si="35"/>
        <v>8.625660074023965E-2</v>
      </c>
      <c r="M143" s="1">
        <f t="shared" si="36"/>
        <v>234.86171331915079</v>
      </c>
      <c r="N143" s="10">
        <f t="shared" si="37"/>
        <v>8.5156493654724552E-2</v>
      </c>
      <c r="O143" s="1">
        <f t="shared" si="38"/>
        <v>237.01752805470937</v>
      </c>
      <c r="P143" s="10">
        <f t="shared" si="39"/>
        <v>8.4381944931024327E-2</v>
      </c>
      <c r="Q143" s="1">
        <f t="shared" si="40"/>
        <v>238.65180823079572</v>
      </c>
      <c r="R143" s="10">
        <f t="shared" si="41"/>
        <v>8.3804099990972505E-2</v>
      </c>
      <c r="S143" s="1">
        <f t="shared" si="42"/>
        <v>239.94530917823192</v>
      </c>
      <c r="T143" s="10">
        <f t="shared" si="43"/>
        <v>8.3352327530370487E-2</v>
      </c>
    </row>
    <row r="144" spans="1:20" x14ac:dyDescent="0.45">
      <c r="A144">
        <v>700</v>
      </c>
      <c r="B144" s="1">
        <f t="shared" si="28"/>
        <v>233.31493884060171</v>
      </c>
      <c r="C144" s="10">
        <f t="shared" si="29"/>
        <v>8.5721043407613898E-2</v>
      </c>
      <c r="D144">
        <v>675</v>
      </c>
      <c r="E144" s="1">
        <f t="shared" si="30"/>
        <v>247.46920158835809</v>
      </c>
      <c r="F144" s="10">
        <f t="shared" si="31"/>
        <v>8.0818137657663491E-2</v>
      </c>
      <c r="G144">
        <v>665</v>
      </c>
      <c r="H144" s="1">
        <f t="shared" si="32"/>
        <v>253.10787404052189</v>
      </c>
      <c r="I144" s="10">
        <f t="shared" si="33"/>
        <v>7.9017691866820602E-2</v>
      </c>
      <c r="J144">
        <v>650</v>
      </c>
      <c r="K144" s="1">
        <f t="shared" si="34"/>
        <v>252.28531636245327</v>
      </c>
      <c r="L144" s="10">
        <f t="shared" si="35"/>
        <v>7.9275323226764408E-2</v>
      </c>
      <c r="M144" s="1">
        <f t="shared" si="36"/>
        <v>255.61500445720003</v>
      </c>
      <c r="N144" s="10">
        <f t="shared" si="37"/>
        <v>7.8242668275558078E-2</v>
      </c>
      <c r="O144" s="1">
        <f t="shared" si="38"/>
        <v>257.92949737840422</v>
      </c>
      <c r="P144" s="10">
        <f t="shared" si="39"/>
        <v>7.7540569044176916E-2</v>
      </c>
      <c r="Q144" s="1">
        <f t="shared" si="40"/>
        <v>259.62550446275645</v>
      </c>
      <c r="R144" s="10">
        <f t="shared" si="41"/>
        <v>7.7034034238608565E-2</v>
      </c>
      <c r="S144" s="1">
        <f t="shared" si="42"/>
        <v>260.92477247475688</v>
      </c>
      <c r="T144" s="10">
        <f t="shared" si="43"/>
        <v>7.6650445300033357E-2</v>
      </c>
    </row>
    <row r="145" spans="1:20" x14ac:dyDescent="0.45">
      <c r="A145">
        <v>750</v>
      </c>
      <c r="B145" s="1">
        <f t="shared" si="28"/>
        <v>248.0597942404309</v>
      </c>
      <c r="C145" s="10">
        <f t="shared" si="29"/>
        <v>8.0625721960468466E-2</v>
      </c>
      <c r="D145">
        <v>725</v>
      </c>
      <c r="E145" s="1">
        <f t="shared" si="30"/>
        <v>265.72435635873006</v>
      </c>
      <c r="F145" s="10">
        <f t="shared" si="31"/>
        <v>7.526596460356022E-2</v>
      </c>
      <c r="G145">
        <v>715</v>
      </c>
      <c r="H145" s="1">
        <f t="shared" si="32"/>
        <v>273.0220414064766</v>
      </c>
      <c r="I145" s="10">
        <f t="shared" si="33"/>
        <v>7.325415888391186E-2</v>
      </c>
      <c r="J145">
        <v>700</v>
      </c>
      <c r="K145" s="1">
        <f t="shared" si="34"/>
        <v>272.97210948284635</v>
      </c>
      <c r="L145" s="10">
        <f t="shared" si="35"/>
        <v>7.3267558498524205E-2</v>
      </c>
      <c r="M145" s="1">
        <f t="shared" si="36"/>
        <v>276.71738401969833</v>
      </c>
      <c r="N145" s="10">
        <f t="shared" si="37"/>
        <v>7.2275907315516849E-2</v>
      </c>
      <c r="O145" s="1">
        <f t="shared" si="38"/>
        <v>279.24565843890696</v>
      </c>
      <c r="P145" s="10">
        <f t="shared" si="39"/>
        <v>7.1621525332955446E-2</v>
      </c>
      <c r="Q145" s="1">
        <f t="shared" si="40"/>
        <v>281.0415425662768</v>
      </c>
      <c r="R145" s="10">
        <f t="shared" si="41"/>
        <v>7.1163856479628765E-2</v>
      </c>
      <c r="S145" s="1">
        <f t="shared" si="42"/>
        <v>282.37329189204718</v>
      </c>
      <c r="T145" s="10">
        <f t="shared" si="43"/>
        <v>7.0828228356830961E-2</v>
      </c>
    </row>
    <row r="146" spans="1:20" x14ac:dyDescent="0.45">
      <c r="A146">
        <v>800</v>
      </c>
      <c r="B146" s="1">
        <f t="shared" si="28"/>
        <v>262.34816766368385</v>
      </c>
      <c r="C146" s="10">
        <f t="shared" si="29"/>
        <v>7.6234570944817559E-2</v>
      </c>
      <c r="D146">
        <v>775</v>
      </c>
      <c r="E146" s="1">
        <f t="shared" si="30"/>
        <v>283.81121247133382</v>
      </c>
      <c r="F146" s="10">
        <f t="shared" si="31"/>
        <v>7.0469379366116788E-2</v>
      </c>
      <c r="G146">
        <v>765</v>
      </c>
      <c r="H146" s="1">
        <f t="shared" si="32"/>
        <v>292.9591623376848</v>
      </c>
      <c r="I146" s="10">
        <f t="shared" si="33"/>
        <v>6.8268900827025955E-2</v>
      </c>
      <c r="J146">
        <v>750</v>
      </c>
      <c r="K146" s="1">
        <f t="shared" si="34"/>
        <v>293.82907702815942</v>
      </c>
      <c r="L146" s="10">
        <f t="shared" si="35"/>
        <v>6.8066782914351531E-2</v>
      </c>
      <c r="M146" s="1">
        <f t="shared" si="36"/>
        <v>298.07251657273321</v>
      </c>
      <c r="N146" s="10">
        <f t="shared" si="37"/>
        <v>6.7097766107261231E-2</v>
      </c>
      <c r="O146" s="1">
        <f t="shared" si="38"/>
        <v>300.87278891087351</v>
      </c>
      <c r="P146" s="10">
        <f t="shared" si="39"/>
        <v>6.647327620552794E-2</v>
      </c>
      <c r="Q146" s="1">
        <f t="shared" si="40"/>
        <v>302.81055218346876</v>
      </c>
      <c r="R146" s="10">
        <f t="shared" si="41"/>
        <v>6.6047896467895453E-2</v>
      </c>
      <c r="S146" s="1">
        <f t="shared" si="42"/>
        <v>304.205587734755</v>
      </c>
      <c r="T146" s="10">
        <f t="shared" si="43"/>
        <v>6.5745011947113005E-2</v>
      </c>
    </row>
    <row r="147" spans="1:20" x14ac:dyDescent="0.45">
      <c r="A147">
        <v>850</v>
      </c>
      <c r="B147" s="1">
        <f t="shared" si="28"/>
        <v>276.1445283968917</v>
      </c>
      <c r="C147" s="10">
        <f t="shared" si="29"/>
        <v>7.2425842062149373E-2</v>
      </c>
      <c r="D147">
        <v>825</v>
      </c>
      <c r="E147" s="1">
        <f t="shared" si="30"/>
        <v>301.66208682808639</v>
      </c>
      <c r="F147" s="10">
        <f t="shared" si="31"/>
        <v>6.6299349083923029E-2</v>
      </c>
      <c r="G147">
        <v>815</v>
      </c>
      <c r="H147" s="1">
        <f t="shared" si="32"/>
        <v>312.83581761446374</v>
      </c>
      <c r="I147" s="10">
        <f t="shared" si="33"/>
        <v>6.3931298380442592E-2</v>
      </c>
      <c r="J147">
        <v>800</v>
      </c>
      <c r="K147" s="1">
        <f t="shared" si="34"/>
        <v>314.7663143787953</v>
      </c>
      <c r="L147" s="10">
        <f t="shared" si="35"/>
        <v>6.3539200627204501E-2</v>
      </c>
      <c r="M147" s="1">
        <f t="shared" si="36"/>
        <v>319.59099311891521</v>
      </c>
      <c r="N147" s="10">
        <f t="shared" si="37"/>
        <v>6.2579986390787573E-2</v>
      </c>
      <c r="O147" s="1">
        <f t="shared" si="38"/>
        <v>322.72399043563928</v>
      </c>
      <c r="P147" s="10">
        <f t="shared" si="39"/>
        <v>6.1972461275662714E-2</v>
      </c>
      <c r="Q147" s="1">
        <f t="shared" si="40"/>
        <v>324.84902565043751</v>
      </c>
      <c r="R147" s="10">
        <f t="shared" si="41"/>
        <v>6.1567061683360368E-2</v>
      </c>
      <c r="S147" s="1">
        <f t="shared" si="42"/>
        <v>326.34188473592121</v>
      </c>
      <c r="T147" s="10">
        <f t="shared" si="43"/>
        <v>6.1285421625189733E-2</v>
      </c>
    </row>
    <row r="148" spans="1:20" x14ac:dyDescent="0.45">
      <c r="A148">
        <v>900</v>
      </c>
      <c r="B148" s="1">
        <f t="shared" si="28"/>
        <v>289.42171581162279</v>
      </c>
      <c r="C148" s="10">
        <f t="shared" si="29"/>
        <v>6.9103315015302758E-2</v>
      </c>
      <c r="D148">
        <v>875</v>
      </c>
      <c r="E148" s="1">
        <f t="shared" si="30"/>
        <v>319.21774077076401</v>
      </c>
      <c r="F148" s="10">
        <f t="shared" si="31"/>
        <v>6.2653159413099027E-2</v>
      </c>
      <c r="G148">
        <v>865</v>
      </c>
      <c r="H148" s="1">
        <f t="shared" si="32"/>
        <v>332.57657878626424</v>
      </c>
      <c r="I148" s="10">
        <f t="shared" si="33"/>
        <v>6.0136525767959526E-2</v>
      </c>
      <c r="J148">
        <v>850</v>
      </c>
      <c r="K148" s="1">
        <f t="shared" si="34"/>
        <v>335.70121091416547</v>
      </c>
      <c r="L148" s="10">
        <f t="shared" si="35"/>
        <v>5.95767883754037E-2</v>
      </c>
      <c r="M148" s="1">
        <f t="shared" si="36"/>
        <v>341.18996001360813</v>
      </c>
      <c r="N148" s="10">
        <f t="shared" si="37"/>
        <v>5.8618372003684735E-2</v>
      </c>
      <c r="O148" s="1">
        <f t="shared" si="38"/>
        <v>344.71832518064866</v>
      </c>
      <c r="P148" s="10">
        <f t="shared" si="39"/>
        <v>5.8018383529564482E-2</v>
      </c>
      <c r="Q148" s="1">
        <f t="shared" si="40"/>
        <v>347.0789440175455</v>
      </c>
      <c r="R148" s="10">
        <f t="shared" si="41"/>
        <v>5.7623777946578525E-2</v>
      </c>
      <c r="S148" s="1">
        <f t="shared" si="42"/>
        <v>348.70751954690752</v>
      </c>
      <c r="T148" s="10">
        <f t="shared" si="43"/>
        <v>5.7354656492601491E-2</v>
      </c>
    </row>
    <row r="149" spans="1:20" x14ac:dyDescent="0.45">
      <c r="A149">
        <v>950</v>
      </c>
      <c r="B149" s="1">
        <f t="shared" si="28"/>
        <v>302.15996267667413</v>
      </c>
      <c r="C149" s="10">
        <f t="shared" si="29"/>
        <v>6.6190106137261381E-2</v>
      </c>
      <c r="D149">
        <v>925</v>
      </c>
      <c r="E149" s="1">
        <f t="shared" si="30"/>
        <v>336.42672399468699</v>
      </c>
      <c r="F149" s="10">
        <f t="shared" si="31"/>
        <v>5.9448309464012285E-2</v>
      </c>
      <c r="G149">
        <v>915</v>
      </c>
      <c r="H149" s="1">
        <f t="shared" si="32"/>
        <v>352.11355407824419</v>
      </c>
      <c r="I149" s="10">
        <f t="shared" si="33"/>
        <v>5.6799858364883452E-2</v>
      </c>
      <c r="J149">
        <v>900</v>
      </c>
      <c r="K149" s="1">
        <f t="shared" si="34"/>
        <v>356.55809562069703</v>
      </c>
      <c r="L149" s="10">
        <f t="shared" si="35"/>
        <v>5.6091840980875669E-2</v>
      </c>
      <c r="M149" s="1">
        <f t="shared" si="36"/>
        <v>362.79281265076895</v>
      </c>
      <c r="N149" s="10">
        <f t="shared" si="37"/>
        <v>5.5127883746838087E-2</v>
      </c>
      <c r="O149" s="1">
        <f t="shared" si="38"/>
        <v>366.78052228065076</v>
      </c>
      <c r="P149" s="10">
        <f t="shared" si="39"/>
        <v>5.4528522604307024E-2</v>
      </c>
      <c r="Q149" s="1">
        <f t="shared" si="40"/>
        <v>369.42747875177326</v>
      </c>
      <c r="R149" s="10">
        <f t="shared" si="41"/>
        <v>5.4137824472549473E-2</v>
      </c>
      <c r="S149" s="1">
        <f t="shared" si="42"/>
        <v>371.23262958260193</v>
      </c>
      <c r="T149" s="10">
        <f t="shared" si="43"/>
        <v>5.3874574609691889E-2</v>
      </c>
    </row>
    <row r="150" spans="1:20" x14ac:dyDescent="0.45">
      <c r="A150">
        <v>1000</v>
      </c>
      <c r="B150" s="1">
        <f t="shared" si="28"/>
        <v>314.34601586127911</v>
      </c>
      <c r="C150" s="10">
        <f t="shared" si="29"/>
        <v>6.3624156155444964E-2</v>
      </c>
      <c r="D150">
        <v>975</v>
      </c>
      <c r="E150" s="1">
        <f t="shared" si="30"/>
        <v>353.24477824231354</v>
      </c>
      <c r="F150" s="10">
        <f t="shared" si="31"/>
        <v>5.6617963610153359E-2</v>
      </c>
      <c r="G150">
        <v>965</v>
      </c>
      <c r="H150" s="1">
        <f t="shared" si="32"/>
        <v>371.38597452948312</v>
      </c>
      <c r="I150" s="10">
        <f t="shared" si="33"/>
        <v>5.3852329844546312E-2</v>
      </c>
      <c r="J150">
        <v>950</v>
      </c>
      <c r="K150" s="1">
        <f t="shared" si="34"/>
        <v>377.26792275152934</v>
      </c>
      <c r="L150" s="10">
        <f t="shared" si="35"/>
        <v>5.3012723303200379E-2</v>
      </c>
      <c r="M150" s="1">
        <f t="shared" si="36"/>
        <v>384.32893134956396</v>
      </c>
      <c r="N150" s="10">
        <f t="shared" si="37"/>
        <v>5.2038757347177507E-2</v>
      </c>
      <c r="O150" s="1">
        <f t="shared" si="38"/>
        <v>388.84073117519893</v>
      </c>
      <c r="P150" s="10">
        <f t="shared" si="39"/>
        <v>5.1434940829253442E-2</v>
      </c>
      <c r="Q150" s="1">
        <f t="shared" si="40"/>
        <v>391.82674559758323</v>
      </c>
      <c r="R150" s="10">
        <f t="shared" si="41"/>
        <v>5.1042967905362301E-2</v>
      </c>
      <c r="S150" s="1">
        <f t="shared" si="42"/>
        <v>393.85189910655004</v>
      </c>
      <c r="T150" s="10">
        <f t="shared" si="43"/>
        <v>5.0780509235501578E-2</v>
      </c>
    </row>
    <row r="151" spans="1:20" x14ac:dyDescent="0.45">
      <c r="A151">
        <v>1050</v>
      </c>
      <c r="B151" s="1">
        <f t="shared" si="28"/>
        <v>325.97234010618331</v>
      </c>
      <c r="C151" s="10">
        <f t="shared" si="29"/>
        <v>6.1354898987702862E-2</v>
      </c>
      <c r="D151">
        <v>1025</v>
      </c>
      <c r="E151" s="1">
        <f t="shared" si="30"/>
        <v>369.63428675365168</v>
      </c>
      <c r="F151" s="10">
        <f t="shared" si="31"/>
        <v>5.4107534708568043E-2</v>
      </c>
      <c r="G151">
        <v>1015</v>
      </c>
      <c r="H151" s="1">
        <f t="shared" si="32"/>
        <v>390.3398069854843</v>
      </c>
      <c r="I151" s="10">
        <f t="shared" si="33"/>
        <v>5.1237408130254437E-2</v>
      </c>
      <c r="J151">
        <v>1000</v>
      </c>
      <c r="K151" s="1">
        <f t="shared" si="34"/>
        <v>397.76798259060814</v>
      </c>
      <c r="L151" s="10">
        <f t="shared" si="35"/>
        <v>5.0280567756466346E-2</v>
      </c>
      <c r="M151" s="1">
        <f t="shared" si="36"/>
        <v>405.73344417548572</v>
      </c>
      <c r="N151" s="10">
        <f t="shared" si="37"/>
        <v>4.9293446934460014E-2</v>
      </c>
      <c r="O151" s="1">
        <f t="shared" si="38"/>
        <v>410.83430610420271</v>
      </c>
      <c r="P151" s="10">
        <f t="shared" si="39"/>
        <v>4.8681426314304103E-2</v>
      </c>
      <c r="Q151" s="1">
        <f t="shared" si="40"/>
        <v>414.21359434739622</v>
      </c>
      <c r="R151" s="10">
        <f t="shared" si="41"/>
        <v>4.8284267520264504E-2</v>
      </c>
      <c r="S151" s="1">
        <f t="shared" si="42"/>
        <v>416.50434579463717</v>
      </c>
      <c r="T151" s="10">
        <f t="shared" si="43"/>
        <v>4.8018706652009961E-2</v>
      </c>
    </row>
    <row r="152" spans="1:20" x14ac:dyDescent="0.45">
      <c r="A152">
        <v>1100</v>
      </c>
      <c r="B152" s="1">
        <f t="shared" si="28"/>
        <v>337.03639448615752</v>
      </c>
      <c r="C152" s="10">
        <f t="shared" si="29"/>
        <v>5.9340772472040622E-2</v>
      </c>
      <c r="D152">
        <v>1075</v>
      </c>
      <c r="E152" s="1">
        <f t="shared" si="30"/>
        <v>385.56376009527236</v>
      </c>
      <c r="F152" s="10">
        <f t="shared" si="31"/>
        <v>5.1872095020180378E-2</v>
      </c>
      <c r="G152">
        <v>1065</v>
      </c>
      <c r="H152" s="1">
        <f t="shared" si="32"/>
        <v>408.92738520932261</v>
      </c>
      <c r="I152" s="10">
        <f t="shared" si="33"/>
        <v>4.8908438816740916E-2</v>
      </c>
      <c r="J152">
        <v>1050</v>
      </c>
      <c r="K152" s="1">
        <f t="shared" si="34"/>
        <v>418.00162737491161</v>
      </c>
      <c r="L152" s="10">
        <f t="shared" si="35"/>
        <v>4.7846703673384783E-2</v>
      </c>
      <c r="M152" s="1">
        <f t="shared" si="36"/>
        <v>426.94700632360059</v>
      </c>
      <c r="N152" s="10">
        <f t="shared" si="37"/>
        <v>4.6844221188521891E-2</v>
      </c>
      <c r="O152" s="1">
        <f t="shared" si="38"/>
        <v>432.70161088695045</v>
      </c>
      <c r="P152" s="10">
        <f t="shared" si="39"/>
        <v>4.6221228432693051E-2</v>
      </c>
      <c r="Q152" s="1">
        <f t="shared" si="40"/>
        <v>436.52942315636653</v>
      </c>
      <c r="R152" s="10">
        <f t="shared" si="41"/>
        <v>4.5815926576926118E-2</v>
      </c>
      <c r="S152" s="1">
        <f t="shared" si="42"/>
        <v>439.13313595196041</v>
      </c>
      <c r="T152" s="10">
        <f t="shared" si="43"/>
        <v>4.5544274304519641E-2</v>
      </c>
    </row>
    <row r="153" spans="1:20" x14ac:dyDescent="0.45">
      <c r="A153">
        <v>1150</v>
      </c>
      <c r="B153" s="1">
        <f t="shared" si="28"/>
        <v>347.53997380226645</v>
      </c>
      <c r="C153" s="10">
        <f t="shared" si="29"/>
        <v>5.7547337019076369E-2</v>
      </c>
      <c r="D153">
        <v>1125</v>
      </c>
      <c r="E153" s="1">
        <f t="shared" si="30"/>
        <v>401.00735210129113</v>
      </c>
      <c r="F153" s="10">
        <f t="shared" si="31"/>
        <v>4.9874397302691262E-2</v>
      </c>
      <c r="G153">
        <v>1115</v>
      </c>
      <c r="H153" s="1">
        <f t="shared" si="32"/>
        <v>427.10705351711931</v>
      </c>
      <c r="I153" s="10">
        <f t="shared" si="33"/>
        <v>4.6826667542259073E-2</v>
      </c>
      <c r="J153">
        <v>1100</v>
      </c>
      <c r="K153" s="1">
        <f t="shared" si="34"/>
        <v>437.91800583328887</v>
      </c>
      <c r="L153" s="10">
        <f t="shared" si="35"/>
        <v>4.5670650061403972E-2</v>
      </c>
      <c r="M153" s="1">
        <f t="shared" si="36"/>
        <v>447.91558904131779</v>
      </c>
      <c r="N153" s="10">
        <f t="shared" si="37"/>
        <v>4.4651270215458179E-2</v>
      </c>
      <c r="O153" s="1">
        <f t="shared" si="38"/>
        <v>454.38783644677972</v>
      </c>
      <c r="P153" s="10">
        <f t="shared" si="39"/>
        <v>4.4015262724451262E-2</v>
      </c>
      <c r="Q153" s="1">
        <f t="shared" si="40"/>
        <v>458.72000938920291</v>
      </c>
      <c r="R153" s="10">
        <f t="shared" si="41"/>
        <v>4.3599580551610333E-2</v>
      </c>
      <c r="S153" s="1">
        <f t="shared" si="42"/>
        <v>461.68541994706379</v>
      </c>
      <c r="T153" s="10">
        <f t="shared" si="43"/>
        <v>4.3319539963582065E-2</v>
      </c>
    </row>
    <row r="154" spans="1:20" x14ac:dyDescent="0.45">
      <c r="A154">
        <v>1200</v>
      </c>
      <c r="B154" s="1">
        <f t="shared" si="28"/>
        <v>357.48860888930881</v>
      </c>
      <c r="C154" s="10">
        <f t="shared" si="29"/>
        <v>5.5945838560111191E-2</v>
      </c>
      <c r="D154">
        <v>1175</v>
      </c>
      <c r="E154" s="1">
        <f t="shared" si="30"/>
        <v>415.94440176156013</v>
      </c>
      <c r="F154" s="10">
        <f t="shared" si="31"/>
        <v>4.8083349397896186E-2</v>
      </c>
      <c r="G154">
        <v>1165</v>
      </c>
      <c r="H154" s="1">
        <f t="shared" si="32"/>
        <v>444.84281949230518</v>
      </c>
      <c r="I154" s="10">
        <f t="shared" si="33"/>
        <v>4.4959700648480302E-2</v>
      </c>
      <c r="J154">
        <v>1150</v>
      </c>
      <c r="K154" s="1">
        <f t="shared" si="34"/>
        <v>457.47180215388607</v>
      </c>
      <c r="L154" s="10">
        <f t="shared" si="35"/>
        <v>4.371854157094545E-2</v>
      </c>
      <c r="M154" s="1">
        <f t="shared" si="36"/>
        <v>468.59027340100477</v>
      </c>
      <c r="N154" s="10">
        <f t="shared" si="37"/>
        <v>4.2681210292396812E-2</v>
      </c>
      <c r="O154" s="1">
        <f t="shared" si="38"/>
        <v>475.8428258758621</v>
      </c>
      <c r="P154" s="10">
        <f t="shared" si="39"/>
        <v>4.2030685159930518E-2</v>
      </c>
      <c r="Q154" s="1">
        <f t="shared" si="40"/>
        <v>480.73535133419614</v>
      </c>
      <c r="R154" s="10">
        <f t="shared" si="41"/>
        <v>4.1602931726351162E-2</v>
      </c>
      <c r="S154" s="1">
        <f t="shared" si="42"/>
        <v>484.11218180206856</v>
      </c>
      <c r="T154" s="10">
        <f t="shared" si="43"/>
        <v>4.1312738558967083E-2</v>
      </c>
    </row>
    <row r="155" spans="1:20" x14ac:dyDescent="0.45">
      <c r="A155">
        <v>1250</v>
      </c>
      <c r="B155" s="1">
        <f t="shared" si="28"/>
        <v>366.89102099876146</v>
      </c>
      <c r="C155" s="10">
        <f t="shared" si="29"/>
        <v>5.4512099929715958E-2</v>
      </c>
      <c r="D155">
        <v>1225</v>
      </c>
      <c r="E155" s="1">
        <f t="shared" si="30"/>
        <v>430.35899831640108</v>
      </c>
      <c r="F155" s="10">
        <f t="shared" si="31"/>
        <v>4.6472828680802783E-2</v>
      </c>
      <c r="G155">
        <v>1215</v>
      </c>
      <c r="H155" s="1">
        <f t="shared" si="32"/>
        <v>462.10401381067931</v>
      </c>
      <c r="I155" s="10">
        <f t="shared" si="33"/>
        <v>4.3280299244909518E-2</v>
      </c>
      <c r="J155">
        <v>1200</v>
      </c>
      <c r="K155" s="1">
        <f t="shared" si="34"/>
        <v>476.62297683641697</v>
      </c>
      <c r="L155" s="10">
        <f t="shared" si="35"/>
        <v>4.1961888058250817E-2</v>
      </c>
      <c r="M155" s="1">
        <f t="shared" si="36"/>
        <v>488.92704587972344</v>
      </c>
      <c r="N155" s="10">
        <f t="shared" si="37"/>
        <v>4.0905898269575421E-2</v>
      </c>
      <c r="O155" s="1">
        <f t="shared" si="38"/>
        <v>497.02090349007347</v>
      </c>
      <c r="P155" s="10">
        <f t="shared" si="39"/>
        <v>4.0239756234718288E-2</v>
      </c>
      <c r="Q155" s="1">
        <f t="shared" si="40"/>
        <v>502.52951679029366</v>
      </c>
      <c r="R155" s="10">
        <f t="shared" si="41"/>
        <v>3.9798657256477195E-2</v>
      </c>
      <c r="S155" s="1">
        <f t="shared" si="42"/>
        <v>506.36809856926459</v>
      </c>
      <c r="T155" s="10">
        <f t="shared" si="43"/>
        <v>3.9496958944510323E-2</v>
      </c>
    </row>
    <row r="156" spans="1:20" x14ac:dyDescent="0.45">
      <c r="A156">
        <v>1300</v>
      </c>
      <c r="B156" s="1">
        <f t="shared" si="28"/>
        <v>375.75862621196183</v>
      </c>
      <c r="C156" s="10">
        <f t="shared" si="29"/>
        <v>5.3225657655875593E-2</v>
      </c>
      <c r="D156">
        <v>1275</v>
      </c>
      <c r="E156" s="1">
        <f t="shared" si="30"/>
        <v>444.23956777887025</v>
      </c>
      <c r="F156" s="10">
        <f t="shared" si="31"/>
        <v>4.5020753329103338E-2</v>
      </c>
      <c r="G156">
        <v>1265</v>
      </c>
      <c r="H156" s="1">
        <f t="shared" si="32"/>
        <v>478.86495622293324</v>
      </c>
      <c r="I156" s="10">
        <f t="shared" si="33"/>
        <v>4.1765428311461357E-2</v>
      </c>
      <c r="J156">
        <v>1250</v>
      </c>
      <c r="K156" s="1">
        <f t="shared" si="34"/>
        <v>495.33650804106594</v>
      </c>
      <c r="L156" s="10">
        <f t="shared" si="35"/>
        <v>4.0376591822587599E-2</v>
      </c>
      <c r="M156" s="1">
        <f t="shared" si="36"/>
        <v>508.8865938774187</v>
      </c>
      <c r="N156" s="10">
        <f t="shared" si="37"/>
        <v>3.9301487287396741E-2</v>
      </c>
      <c r="O156" s="1">
        <f t="shared" si="38"/>
        <v>517.88070551346971</v>
      </c>
      <c r="P156" s="10">
        <f t="shared" si="39"/>
        <v>3.8618932482086483E-2</v>
      </c>
      <c r="Q156" s="1">
        <f t="shared" si="40"/>
        <v>524.06049573865016</v>
      </c>
      <c r="R156" s="10">
        <f t="shared" si="41"/>
        <v>3.8163532955886134E-2</v>
      </c>
      <c r="S156" s="1">
        <f t="shared" si="42"/>
        <v>528.41140634851195</v>
      </c>
      <c r="T156" s="10">
        <f t="shared" si="43"/>
        <v>3.784929651349931E-2</v>
      </c>
    </row>
    <row r="157" spans="1:20" x14ac:dyDescent="0.45">
      <c r="A157">
        <v>1350</v>
      </c>
      <c r="B157" s="1">
        <f t="shared" si="28"/>
        <v>384.10508637870902</v>
      </c>
      <c r="C157" s="10">
        <f t="shared" si="29"/>
        <v>5.2069083980525496E-2</v>
      </c>
      <c r="D157">
        <v>1325</v>
      </c>
      <c r="E157" s="1">
        <f t="shared" si="30"/>
        <v>457.57847974787438</v>
      </c>
      <c r="F157" s="10">
        <f t="shared" si="31"/>
        <v>4.3708349245401561E-2</v>
      </c>
      <c r="G157">
        <v>1315</v>
      </c>
      <c r="H157" s="1">
        <f t="shared" si="32"/>
        <v>495.10462743162805</v>
      </c>
      <c r="I157" s="10">
        <f t="shared" si="33"/>
        <v>4.0395502065393073E-2</v>
      </c>
      <c r="J157">
        <v>1300</v>
      </c>
      <c r="K157" s="1">
        <f t="shared" si="34"/>
        <v>513.58213285786951</v>
      </c>
      <c r="L157" s="10">
        <f t="shared" si="35"/>
        <v>3.8942164690793223E-2</v>
      </c>
      <c r="M157" s="1">
        <f t="shared" si="36"/>
        <v>528.43410014633719</v>
      </c>
      <c r="N157" s="10">
        <f t="shared" si="37"/>
        <v>3.7847671061465332E-2</v>
      </c>
      <c r="O157" s="1">
        <f t="shared" si="38"/>
        <v>538.3850108942529</v>
      </c>
      <c r="P157" s="10">
        <f t="shared" si="39"/>
        <v>3.714813673356205E-2</v>
      </c>
      <c r="Q157" s="1">
        <f t="shared" si="40"/>
        <v>545.2900551897103</v>
      </c>
      <c r="R157" s="10">
        <f t="shared" si="41"/>
        <v>3.667772740333923E-2</v>
      </c>
      <c r="S157" s="1">
        <f t="shared" si="42"/>
        <v>550.2037706959336</v>
      </c>
      <c r="T157" s="10">
        <f t="shared" si="43"/>
        <v>3.6350168910515998E-2</v>
      </c>
    </row>
    <row r="158" spans="1:20" x14ac:dyDescent="0.45">
      <c r="A158">
        <v>1400</v>
      </c>
      <c r="B158" s="1">
        <f t="shared" si="28"/>
        <v>391.94590344757802</v>
      </c>
      <c r="C158" s="10">
        <f t="shared" si="29"/>
        <v>5.102745002327843E-2</v>
      </c>
      <c r="D158">
        <v>1375</v>
      </c>
      <c r="E158" s="1">
        <f t="shared" si="30"/>
        <v>470.3716737951566</v>
      </c>
      <c r="F158" s="10">
        <f t="shared" si="31"/>
        <v>4.2519567215073953E-2</v>
      </c>
      <c r="G158">
        <v>1365</v>
      </c>
      <c r="H158" s="1">
        <f t="shared" si="32"/>
        <v>510.80634705942214</v>
      </c>
      <c r="I158" s="10">
        <f t="shared" si="33"/>
        <v>3.915378130114229E-2</v>
      </c>
      <c r="J158">
        <v>1350</v>
      </c>
      <c r="K158" s="1">
        <f t="shared" si="34"/>
        <v>531.33408848727186</v>
      </c>
      <c r="L158" s="10">
        <f t="shared" si="35"/>
        <v>3.7641100831570497E-2</v>
      </c>
      <c r="M158" s="1">
        <f t="shared" si="36"/>
        <v>547.53903570798957</v>
      </c>
      <c r="N158" s="10">
        <f t="shared" si="37"/>
        <v>3.6527076054293027E-2</v>
      </c>
      <c r="O158" s="1">
        <f t="shared" si="38"/>
        <v>558.50057138270563</v>
      </c>
      <c r="P158" s="10">
        <f t="shared" si="39"/>
        <v>3.5810169272495238E-2</v>
      </c>
      <c r="Q158" s="1">
        <f t="shared" si="40"/>
        <v>566.18359494404626</v>
      </c>
      <c r="R158" s="10">
        <f t="shared" si="41"/>
        <v>3.5324230830065861E-2</v>
      </c>
      <c r="S158" s="1">
        <f t="shared" si="42"/>
        <v>571.71015983733889</v>
      </c>
      <c r="T158" s="10">
        <f t="shared" si="43"/>
        <v>3.4982761204891542E-2</v>
      </c>
    </row>
    <row r="159" spans="1:20" x14ac:dyDescent="0.45">
      <c r="A159">
        <v>1450</v>
      </c>
      <c r="B159" s="1">
        <f t="shared" si="28"/>
        <v>399.2980543131967</v>
      </c>
      <c r="C159" s="10">
        <f t="shared" si="29"/>
        <v>5.00878974589559E-2</v>
      </c>
      <c r="D159">
        <v>1425</v>
      </c>
      <c r="E159" s="1">
        <f t="shared" si="30"/>
        <v>482.61830497288605</v>
      </c>
      <c r="F159" s="10">
        <f t="shared" si="31"/>
        <v>4.1440616308831509E-2</v>
      </c>
      <c r="G159">
        <v>1415</v>
      </c>
      <c r="H159" s="1">
        <f t="shared" si="32"/>
        <v>525.95745819976241</v>
      </c>
      <c r="I159" s="10">
        <f t="shared" si="33"/>
        <v>3.8025889144068105E-2</v>
      </c>
      <c r="J159">
        <v>1400</v>
      </c>
      <c r="K159" s="1">
        <f t="shared" si="34"/>
        <v>548.57085371153335</v>
      </c>
      <c r="L159" s="10">
        <f t="shared" si="35"/>
        <v>3.6458371538851432E-2</v>
      </c>
      <c r="M159" s="1">
        <f t="shared" si="36"/>
        <v>566.17495126445669</v>
      </c>
      <c r="N159" s="10">
        <f t="shared" si="37"/>
        <v>3.5324770118023339E-2</v>
      </c>
      <c r="O159" s="1">
        <f t="shared" si="38"/>
        <v>578.1979404602705</v>
      </c>
      <c r="P159" s="10">
        <f t="shared" si="39"/>
        <v>3.4590230439214532E-2</v>
      </c>
      <c r="Q159" s="1">
        <f t="shared" si="40"/>
        <v>586.71000348385996</v>
      </c>
      <c r="R159" s="10">
        <f t="shared" si="41"/>
        <v>3.408839099596192E-2</v>
      </c>
      <c r="S159" s="1">
        <f t="shared" si="42"/>
        <v>592.89871959409322</v>
      </c>
      <c r="T159" s="10">
        <f t="shared" si="43"/>
        <v>3.3732574112644874E-2</v>
      </c>
    </row>
    <row r="160" spans="1:20" x14ac:dyDescent="0.45">
      <c r="A160">
        <v>1500</v>
      </c>
      <c r="B160" s="1">
        <f t="shared" si="28"/>
        <v>406.17966349142876</v>
      </c>
      <c r="C160" s="10">
        <f t="shared" si="29"/>
        <v>4.9239294326270576E-2</v>
      </c>
      <c r="D160">
        <v>1475</v>
      </c>
      <c r="E160" s="1">
        <f t="shared" si="30"/>
        <v>494.3204081429443</v>
      </c>
      <c r="F160" s="10">
        <f t="shared" si="31"/>
        <v>4.0459587891860882E-2</v>
      </c>
      <c r="G160">
        <v>1465</v>
      </c>
      <c r="H160" s="1">
        <f t="shared" si="32"/>
        <v>540.54901921607757</v>
      </c>
      <c r="I160" s="10">
        <f t="shared" si="33"/>
        <v>3.6999419643762695E-2</v>
      </c>
      <c r="J160">
        <v>1450</v>
      </c>
      <c r="K160" s="1">
        <f t="shared" si="34"/>
        <v>565.274891295359</v>
      </c>
      <c r="L160" s="10">
        <f t="shared" si="35"/>
        <v>3.5381016047199412E-2</v>
      </c>
      <c r="M160" s="1">
        <f t="shared" si="36"/>
        <v>584.3192674138179</v>
      </c>
      <c r="N160" s="10">
        <f t="shared" si="37"/>
        <v>3.4227863285288346E-2</v>
      </c>
      <c r="O160" s="1">
        <f t="shared" si="38"/>
        <v>597.45130104257692</v>
      </c>
      <c r="P160" s="10">
        <f t="shared" si="39"/>
        <v>3.3475531754804423E-2</v>
      </c>
      <c r="Q160" s="1">
        <f t="shared" si="40"/>
        <v>606.84151356680445</v>
      </c>
      <c r="R160" s="10">
        <f t="shared" si="41"/>
        <v>3.2957534303226753E-2</v>
      </c>
      <c r="S160" s="1">
        <f t="shared" si="42"/>
        <v>613.74064929967233</v>
      </c>
      <c r="T160" s="10">
        <f t="shared" si="43"/>
        <v>3.2587054520214064E-2</v>
      </c>
    </row>
    <row r="161" spans="1:20" x14ac:dyDescent="0.45">
      <c r="A161">
        <v>1550</v>
      </c>
      <c r="B161" s="1">
        <f t="shared" si="28"/>
        <v>412.60971107237663</v>
      </c>
      <c r="C161" s="10">
        <f t="shared" si="29"/>
        <v>4.8471956581001951E-2</v>
      </c>
      <c r="D161">
        <v>1525</v>
      </c>
      <c r="E161" s="1">
        <f t="shared" si="30"/>
        <v>505.48258090697311</v>
      </c>
      <c r="F161" s="10">
        <f t="shared" si="31"/>
        <v>3.9566150754620596E-2</v>
      </c>
      <c r="G161">
        <v>1515</v>
      </c>
      <c r="H161" s="1">
        <f t="shared" si="32"/>
        <v>554.57550354364605</v>
      </c>
      <c r="I161" s="10">
        <f t="shared" si="33"/>
        <v>3.6063619601304595E-2</v>
      </c>
      <c r="J161">
        <v>1500</v>
      </c>
      <c r="K161" s="1">
        <f t="shared" si="34"/>
        <v>581.4323921162852</v>
      </c>
      <c r="L161" s="10">
        <f t="shared" si="35"/>
        <v>3.4397808362902571E-2</v>
      </c>
      <c r="M161" s="1">
        <f t="shared" si="36"/>
        <v>601.95306418740449</v>
      </c>
      <c r="N161" s="10">
        <f t="shared" si="37"/>
        <v>3.3225181812137849E-2</v>
      </c>
      <c r="O161" s="1">
        <f t="shared" si="38"/>
        <v>616.23829211938357</v>
      </c>
      <c r="P161" s="10">
        <f t="shared" si="39"/>
        <v>3.2454977653555823E-2</v>
      </c>
      <c r="Q161" s="1">
        <f t="shared" si="40"/>
        <v>626.5535573562363</v>
      </c>
      <c r="R161" s="10">
        <f t="shared" si="41"/>
        <v>3.1920655090349609E-2</v>
      </c>
      <c r="S161" s="1">
        <f t="shared" si="42"/>
        <v>634.21007826360494</v>
      </c>
      <c r="T161" s="10">
        <f t="shared" si="43"/>
        <v>3.1535291988354593E-2</v>
      </c>
    </row>
    <row r="162" spans="1:20" x14ac:dyDescent="0.45">
      <c r="A162">
        <v>1600</v>
      </c>
      <c r="B162" s="1">
        <f t="shared" si="28"/>
        <v>418.60777351135636</v>
      </c>
      <c r="C162" s="10">
        <f t="shared" si="29"/>
        <v>4.7777421408676787E-2</v>
      </c>
      <c r="D162">
        <v>1575</v>
      </c>
      <c r="E162" s="1">
        <f t="shared" si="30"/>
        <v>516.11168494153526</v>
      </c>
      <c r="F162" s="10">
        <f t="shared" si="31"/>
        <v>3.8751302447774624E-2</v>
      </c>
      <c r="G162">
        <v>1565</v>
      </c>
      <c r="H162" s="1">
        <f t="shared" si="32"/>
        <v>568.03450827369863</v>
      </c>
      <c r="I162" s="10">
        <f t="shared" si="33"/>
        <v>3.5209128510135003E-2</v>
      </c>
      <c r="J162">
        <v>1550</v>
      </c>
      <c r="K162" s="1">
        <f t="shared" si="34"/>
        <v>597.03302191578689</v>
      </c>
      <c r="L162" s="10">
        <f t="shared" si="35"/>
        <v>3.3498984588529263E-2</v>
      </c>
      <c r="M162" s="1">
        <f t="shared" si="36"/>
        <v>619.06087056293154</v>
      </c>
      <c r="N162" s="10">
        <f t="shared" si="37"/>
        <v>3.2307000734537412E-2</v>
      </c>
      <c r="O162" s="1">
        <f t="shared" si="38"/>
        <v>634.53983466413911</v>
      </c>
      <c r="P162" s="10">
        <f t="shared" si="39"/>
        <v>3.1518903790470405E-2</v>
      </c>
      <c r="Q162" s="1">
        <f t="shared" si="40"/>
        <v>645.82462111483346</v>
      </c>
      <c r="R162" s="10">
        <f t="shared" si="41"/>
        <v>3.0968159692449725E-2</v>
      </c>
      <c r="S162" s="1">
        <f t="shared" si="42"/>
        <v>654.2839425487864</v>
      </c>
      <c r="T162" s="10">
        <f t="shared" si="43"/>
        <v>3.0567768363822728E-2</v>
      </c>
    </row>
    <row r="163" spans="1:20" x14ac:dyDescent="0.45">
      <c r="A163">
        <v>1650</v>
      </c>
      <c r="B163" s="1">
        <f t="shared" si="28"/>
        <v>424.19379491175141</v>
      </c>
      <c r="C163" s="10">
        <f t="shared" si="29"/>
        <v>4.7148261572663427E-2</v>
      </c>
      <c r="D163">
        <v>1625</v>
      </c>
      <c r="E163" s="1">
        <f t="shared" si="30"/>
        <v>526.21656553243531</v>
      </c>
      <c r="F163" s="10">
        <f t="shared" si="31"/>
        <v>3.8007165319403513E-2</v>
      </c>
      <c r="G163">
        <v>1615</v>
      </c>
      <c r="H163" s="1">
        <f t="shared" si="32"/>
        <v>580.92647227967745</v>
      </c>
      <c r="I163" s="10">
        <f t="shared" si="33"/>
        <v>3.442776487963408E-2</v>
      </c>
      <c r="J163">
        <v>1600</v>
      </c>
      <c r="K163" s="1">
        <f t="shared" si="34"/>
        <v>612.06967159885176</v>
      </c>
      <c r="L163" s="10">
        <f t="shared" si="35"/>
        <v>3.2676018643034363E-2</v>
      </c>
      <c r="M163" s="1">
        <f t="shared" si="36"/>
        <v>635.63045468971802</v>
      </c>
      <c r="N163" s="10">
        <f t="shared" si="37"/>
        <v>3.1464823392961826E-2</v>
      </c>
      <c r="O163" s="1">
        <f t="shared" si="38"/>
        <v>652.33995726192438</v>
      </c>
      <c r="P163" s="10">
        <f t="shared" si="39"/>
        <v>3.0658860885888824E-2</v>
      </c>
      <c r="Q163" s="1">
        <f t="shared" si="40"/>
        <v>664.63609962829969</v>
      </c>
      <c r="R163" s="10">
        <f t="shared" si="41"/>
        <v>3.0091654683194424E-2</v>
      </c>
      <c r="S163" s="1">
        <f t="shared" si="42"/>
        <v>673.94186198468674</v>
      </c>
      <c r="T163" s="10">
        <f t="shared" si="43"/>
        <v>2.9676150315254401E-2</v>
      </c>
    </row>
    <row r="164" spans="1:20" x14ac:dyDescent="0.45">
      <c r="A164">
        <v>1700</v>
      </c>
      <c r="B164" s="1">
        <f t="shared" si="28"/>
        <v>429.38788653896069</v>
      </c>
      <c r="C164" s="10">
        <f t="shared" si="29"/>
        <v>4.6577932510411639E-2</v>
      </c>
      <c r="D164">
        <v>1675</v>
      </c>
      <c r="E164" s="1">
        <f t="shared" si="30"/>
        <v>535.80778906877742</v>
      </c>
      <c r="F164" s="10">
        <f t="shared" si="31"/>
        <v>3.7326818325578236E-2</v>
      </c>
      <c r="G164">
        <v>1665</v>
      </c>
      <c r="H164" s="1">
        <f t="shared" si="32"/>
        <v>593.2544045940557</v>
      </c>
      <c r="I164" s="10">
        <f t="shared" si="33"/>
        <v>3.3712349786404597E-2</v>
      </c>
      <c r="J164">
        <v>1650</v>
      </c>
      <c r="K164" s="1">
        <f t="shared" si="34"/>
        <v>626.53821200674577</v>
      </c>
      <c r="L164" s="10">
        <f t="shared" si="35"/>
        <v>3.1921436899980594E-2</v>
      </c>
      <c r="M164" s="1">
        <f t="shared" si="36"/>
        <v>651.65261560311342</v>
      </c>
      <c r="N164" s="10">
        <f t="shared" si="37"/>
        <v>3.0691198839875332E-2</v>
      </c>
      <c r="O164" s="1">
        <f t="shared" si="38"/>
        <v>669.62562197942316</v>
      </c>
      <c r="P164" s="10">
        <f t="shared" si="39"/>
        <v>2.9867435390061252E-2</v>
      </c>
      <c r="Q164" s="1">
        <f t="shared" si="40"/>
        <v>682.97215062498651</v>
      </c>
      <c r="R164" s="10">
        <f t="shared" si="41"/>
        <v>2.9283770914667658E-2</v>
      </c>
      <c r="S164" s="1">
        <f t="shared" si="42"/>
        <v>693.16601745512492</v>
      </c>
      <c r="T164" s="10">
        <f t="shared" si="43"/>
        <v>2.8853116708501634E-2</v>
      </c>
    </row>
    <row r="165" spans="1:20" x14ac:dyDescent="0.45">
      <c r="A165">
        <v>1750</v>
      </c>
      <c r="B165" s="1">
        <f t="shared" si="28"/>
        <v>434.21015238678893</v>
      </c>
      <c r="C165" s="10">
        <f t="shared" si="29"/>
        <v>4.6060645726644027E-2</v>
      </c>
      <c r="D165">
        <v>1725</v>
      </c>
      <c r="E165" s="1">
        <f t="shared" si="30"/>
        <v>544.89739820979446</v>
      </c>
      <c r="F165" s="10">
        <f t="shared" si="31"/>
        <v>3.670415763721388E-2</v>
      </c>
      <c r="G165">
        <v>1715</v>
      </c>
      <c r="H165" s="1">
        <f t="shared" si="32"/>
        <v>605.02362367082117</v>
      </c>
      <c r="I165" s="10">
        <f t="shared" si="33"/>
        <v>3.3056560467267834E-2</v>
      </c>
      <c r="J165">
        <v>1700</v>
      </c>
      <c r="K165" s="1">
        <f t="shared" si="34"/>
        <v>640.43725405509531</v>
      </c>
      <c r="L165" s="10">
        <f t="shared" si="35"/>
        <v>3.1228664281106058E-2</v>
      </c>
      <c r="M165" s="1">
        <f t="shared" si="36"/>
        <v>667.12097721477187</v>
      </c>
      <c r="N165" s="10">
        <f t="shared" si="37"/>
        <v>2.9979569947717642E-2</v>
      </c>
      <c r="O165" s="1">
        <f t="shared" si="38"/>
        <v>686.38655104379598</v>
      </c>
      <c r="P165" s="10">
        <f t="shared" si="39"/>
        <v>2.9138100053950313E-2</v>
      </c>
      <c r="Q165" s="1">
        <f t="shared" si="40"/>
        <v>700.81954952476667</v>
      </c>
      <c r="R165" s="10">
        <f t="shared" si="41"/>
        <v>2.8538016688550164E-2</v>
      </c>
      <c r="S165" s="1">
        <f t="shared" si="42"/>
        <v>711.94102858410236</v>
      </c>
      <c r="T165" s="10">
        <f t="shared" si="43"/>
        <v>2.8092214378732605E-2</v>
      </c>
    </row>
    <row r="166" spans="1:20" x14ac:dyDescent="0.45">
      <c r="A166">
        <v>1800</v>
      </c>
      <c r="B166" s="1">
        <f t="shared" si="28"/>
        <v>438.68053869979974</v>
      </c>
      <c r="C166" s="10">
        <f t="shared" si="29"/>
        <v>4.5591263426633361E-2</v>
      </c>
      <c r="D166">
        <v>1775</v>
      </c>
      <c r="E166" s="1">
        <f t="shared" si="30"/>
        <v>553.49868438248893</v>
      </c>
      <c r="F166" s="10">
        <f t="shared" si="31"/>
        <v>3.6133780556882461E-2</v>
      </c>
      <c r="G166">
        <v>1765</v>
      </c>
      <c r="H166" s="1">
        <f t="shared" si="32"/>
        <v>616.24150808112188</v>
      </c>
      <c r="I166" s="10">
        <f t="shared" si="33"/>
        <v>3.2454808281702448E-2</v>
      </c>
      <c r="J166">
        <v>1750</v>
      </c>
      <c r="K166" s="1">
        <f t="shared" si="34"/>
        <v>653.76791507546227</v>
      </c>
      <c r="L166" s="10">
        <f t="shared" si="35"/>
        <v>3.0591895898854974E-2</v>
      </c>
      <c r="M166" s="1">
        <f t="shared" si="36"/>
        <v>682.03178535115421</v>
      </c>
      <c r="N166" s="10">
        <f t="shared" si="37"/>
        <v>2.9324146512765093E-2</v>
      </c>
      <c r="O166" s="1">
        <f t="shared" si="38"/>
        <v>702.61505491603748</v>
      </c>
      <c r="P166" s="10">
        <f t="shared" si="39"/>
        <v>2.8465088899055829E-2</v>
      </c>
      <c r="Q166" s="1">
        <f t="shared" si="40"/>
        <v>718.16754489358459</v>
      </c>
      <c r="R166" s="10">
        <f t="shared" si="41"/>
        <v>2.7848654735523486E-2</v>
      </c>
      <c r="S166" s="1">
        <f t="shared" si="42"/>
        <v>730.25383200359283</v>
      </c>
      <c r="T166" s="10">
        <f t="shared" si="43"/>
        <v>2.7387737144940583E-2</v>
      </c>
    </row>
    <row r="167" spans="1:20" x14ac:dyDescent="0.45">
      <c r="A167">
        <v>1850</v>
      </c>
      <c r="B167" s="1">
        <f t="shared" si="28"/>
        <v>442.81870543919206</v>
      </c>
      <c r="C167" s="10">
        <f t="shared" si="29"/>
        <v>4.5165210399510561E-2</v>
      </c>
      <c r="D167">
        <v>1825</v>
      </c>
      <c r="E167" s="1">
        <f t="shared" si="30"/>
        <v>561.62597721047962</v>
      </c>
      <c r="F167" s="10">
        <f t="shared" si="31"/>
        <v>3.5610888405371306E-2</v>
      </c>
      <c r="G167">
        <v>1815</v>
      </c>
      <c r="H167" s="1">
        <f t="shared" si="32"/>
        <v>626.91725909357422</v>
      </c>
      <c r="I167" s="10">
        <f t="shared" si="33"/>
        <v>3.1902136541777329E-2</v>
      </c>
      <c r="J167">
        <v>1800</v>
      </c>
      <c r="K167" s="1">
        <f t="shared" si="34"/>
        <v>666.53359212931787</v>
      </c>
      <c r="L167" s="10">
        <f t="shared" si="35"/>
        <v>3.0005989549765542E-2</v>
      </c>
      <c r="M167" s="1">
        <f t="shared" si="36"/>
        <v>696.38370858048631</v>
      </c>
      <c r="N167" s="10">
        <f t="shared" si="37"/>
        <v>2.8719798802829762E-2</v>
      </c>
      <c r="O167" s="1">
        <f t="shared" si="38"/>
        <v>718.30586234426573</v>
      </c>
      <c r="P167" s="10">
        <f t="shared" si="39"/>
        <v>2.7843292180197338E-2</v>
      </c>
      <c r="Q167" s="1">
        <f t="shared" si="40"/>
        <v>735.00771500401061</v>
      </c>
      <c r="R167" s="10">
        <f t="shared" si="41"/>
        <v>2.721059873485936E-2</v>
      </c>
      <c r="S167" s="1">
        <f t="shared" si="42"/>
        <v>748.09356042852562</v>
      </c>
      <c r="T167" s="10">
        <f t="shared" si="43"/>
        <v>2.6734623926642984E-2</v>
      </c>
    </row>
    <row r="168" spans="1:20" x14ac:dyDescent="0.45">
      <c r="A168">
        <v>1900</v>
      </c>
      <c r="B168" s="1">
        <f t="shared" si="28"/>
        <v>446.64391776653775</v>
      </c>
      <c r="C168" s="10">
        <f t="shared" si="29"/>
        <v>4.4778399983617524E-2</v>
      </c>
      <c r="D168">
        <v>1875</v>
      </c>
      <c r="E168" s="1">
        <f t="shared" si="30"/>
        <v>569.29445041760675</v>
      </c>
      <c r="F168" s="10">
        <f t="shared" si="31"/>
        <v>3.5131204924497283E-2</v>
      </c>
      <c r="G168">
        <v>1865</v>
      </c>
      <c r="H168" s="1">
        <f t="shared" si="32"/>
        <v>637.061675490737</v>
      </c>
      <c r="I168" s="10">
        <f t="shared" si="33"/>
        <v>3.1394134617490112E-2</v>
      </c>
      <c r="J168">
        <v>1850</v>
      </c>
      <c r="K168" s="1">
        <f t="shared" si="34"/>
        <v>678.73974298380597</v>
      </c>
      <c r="L168" s="10">
        <f t="shared" si="35"/>
        <v>2.9466375303261384E-2</v>
      </c>
      <c r="M168" s="1">
        <f t="shared" si="36"/>
        <v>710.17764352300935</v>
      </c>
      <c r="N168" s="10">
        <f t="shared" si="37"/>
        <v>2.8161967899728756E-2</v>
      </c>
      <c r="O168" s="1">
        <f t="shared" si="38"/>
        <v>733.45595296775616</v>
      </c>
      <c r="P168" s="10">
        <f t="shared" si="39"/>
        <v>2.7268167800772122E-2</v>
      </c>
      <c r="Q168" s="1">
        <f t="shared" si="40"/>
        <v>751.33382591117243</v>
      </c>
      <c r="R168" s="10">
        <f t="shared" si="41"/>
        <v>2.6619325937768348E-2</v>
      </c>
      <c r="S168" s="1">
        <f t="shared" si="42"/>
        <v>765.45142279042739</v>
      </c>
      <c r="T168" s="10">
        <f t="shared" si="43"/>
        <v>2.6128372623687435E-2</v>
      </c>
    </row>
    <row r="169" spans="1:20" x14ac:dyDescent="0.45">
      <c r="A169">
        <v>1950</v>
      </c>
      <c r="B169" s="1">
        <f t="shared" si="28"/>
        <v>450.17495570941486</v>
      </c>
      <c r="C169" s="10">
        <f t="shared" si="29"/>
        <v>4.4427171583729497E-2</v>
      </c>
      <c r="D169">
        <v>1925</v>
      </c>
      <c r="E169" s="1">
        <f t="shared" si="30"/>
        <v>576.51994369623515</v>
      </c>
      <c r="F169" s="10">
        <f t="shared" si="31"/>
        <v>3.4690907432922871E-2</v>
      </c>
      <c r="G169">
        <v>1915</v>
      </c>
      <c r="H169" s="1">
        <f t="shared" si="32"/>
        <v>646.68694087268977</v>
      </c>
      <c r="I169" s="10">
        <f t="shared" si="33"/>
        <v>3.0926865436636839E-2</v>
      </c>
      <c r="J169">
        <v>1900</v>
      </c>
      <c r="K169" s="1">
        <f t="shared" si="34"/>
        <v>690.39367535267377</v>
      </c>
      <c r="L169" s="10">
        <f t="shared" si="35"/>
        <v>2.896897916943315E-2</v>
      </c>
      <c r="M169" s="1">
        <f t="shared" si="36"/>
        <v>723.41652528446571</v>
      </c>
      <c r="N169" s="10">
        <f t="shared" si="37"/>
        <v>2.7646589898033491E-2</v>
      </c>
      <c r="O169" s="1">
        <f t="shared" si="38"/>
        <v>748.06439301692706</v>
      </c>
      <c r="P169" s="10">
        <f t="shared" si="39"/>
        <v>2.673566632324317E-2</v>
      </c>
      <c r="Q169" s="1">
        <f t="shared" si="40"/>
        <v>767.14169145082508</v>
      </c>
      <c r="R169" s="10">
        <f t="shared" si="41"/>
        <v>2.6070803116143806E-2</v>
      </c>
      <c r="S169" s="1">
        <f t="shared" si="42"/>
        <v>782.32058569566937</v>
      </c>
      <c r="T169" s="10">
        <f t="shared" si="43"/>
        <v>2.556496705530922E-2</v>
      </c>
    </row>
    <row r="170" spans="1:20" x14ac:dyDescent="0.45">
      <c r="A170">
        <v>2000</v>
      </c>
      <c r="B170" s="1">
        <f t="shared" si="28"/>
        <v>453.4300402653725</v>
      </c>
      <c r="C170" s="10">
        <f t="shared" si="29"/>
        <v>4.4108237708059411E-2</v>
      </c>
      <c r="D170">
        <v>1975</v>
      </c>
      <c r="E170" s="1">
        <f t="shared" si="30"/>
        <v>583.31879998150578</v>
      </c>
      <c r="F170" s="10">
        <f t="shared" si="31"/>
        <v>3.4286568512165397E-2</v>
      </c>
      <c r="G170">
        <v>1965</v>
      </c>
      <c r="H170" s="1">
        <f t="shared" si="32"/>
        <v>655.80642360011575</v>
      </c>
      <c r="I170" s="10">
        <f t="shared" si="33"/>
        <v>3.0496804057221605E-2</v>
      </c>
      <c r="J170">
        <v>1950</v>
      </c>
      <c r="K170" s="1">
        <f t="shared" si="34"/>
        <v>701.50434491635804</v>
      </c>
      <c r="L170" s="10">
        <f t="shared" si="35"/>
        <v>2.8510158411612755E-2</v>
      </c>
      <c r="M170" s="1">
        <f t="shared" si="36"/>
        <v>736.10514359127956</v>
      </c>
      <c r="N170" s="10">
        <f t="shared" si="37"/>
        <v>2.7170031583293688E-2</v>
      </c>
      <c r="O170" s="1">
        <f t="shared" si="38"/>
        <v>762.13217462060823</v>
      </c>
      <c r="P170" s="10">
        <f t="shared" si="39"/>
        <v>2.6242167259184487E-2</v>
      </c>
      <c r="Q170" s="1">
        <f t="shared" si="40"/>
        <v>782.42903555476528</v>
      </c>
      <c r="R170" s="10">
        <f t="shared" si="41"/>
        <v>2.5561423581142294E-2</v>
      </c>
      <c r="S170" s="1">
        <f t="shared" si="42"/>
        <v>798.69605647934259</v>
      </c>
      <c r="T170" s="10">
        <f t="shared" si="43"/>
        <v>2.504081476019818E-2</v>
      </c>
    </row>
    <row r="171" spans="1:20" x14ac:dyDescent="0.45">
      <c r="A171">
        <v>2050</v>
      </c>
      <c r="B171" s="1">
        <f t="shared" si="28"/>
        <v>456.42677429521592</v>
      </c>
      <c r="C171" s="10">
        <f t="shared" si="29"/>
        <v>4.3818638884370181E-2</v>
      </c>
      <c r="D171">
        <v>2025</v>
      </c>
      <c r="E171" s="1">
        <f t="shared" si="30"/>
        <v>589.70771753004692</v>
      </c>
      <c r="F171" s="10">
        <f t="shared" si="31"/>
        <v>3.3915106425550477E-2</v>
      </c>
      <c r="G171">
        <v>2015</v>
      </c>
      <c r="H171" s="1">
        <f t="shared" si="32"/>
        <v>664.43448943474016</v>
      </c>
      <c r="I171" s="10">
        <f t="shared" si="33"/>
        <v>3.0100785431856143E-2</v>
      </c>
      <c r="J171">
        <v>2000</v>
      </c>
      <c r="K171" s="1">
        <f t="shared" si="34"/>
        <v>712.0821625448765</v>
      </c>
      <c r="L171" s="10">
        <f t="shared" si="35"/>
        <v>2.8086646530398898E-2</v>
      </c>
      <c r="M171" s="1">
        <f t="shared" si="36"/>
        <v>748.24996514026861</v>
      </c>
      <c r="N171" s="10">
        <f t="shared" si="37"/>
        <v>2.6729035658893421E-2</v>
      </c>
      <c r="O171" s="1">
        <f t="shared" si="38"/>
        <v>775.66205919214531</v>
      </c>
      <c r="P171" s="10">
        <f t="shared" si="39"/>
        <v>2.5784424754293215E-2</v>
      </c>
      <c r="Q171" s="1">
        <f t="shared" si="40"/>
        <v>797.19535726035087</v>
      </c>
      <c r="R171" s="10">
        <f t="shared" si="41"/>
        <v>2.5087953433060861E-2</v>
      </c>
      <c r="S171" s="1">
        <f t="shared" si="42"/>
        <v>814.57456812362238</v>
      </c>
      <c r="T171" s="10">
        <f t="shared" si="43"/>
        <v>2.4552693863337919E-2</v>
      </c>
    </row>
    <row r="172" spans="1:20" x14ac:dyDescent="0.45">
      <c r="A172">
        <v>2100</v>
      </c>
      <c r="B172" s="1">
        <f t="shared" si="28"/>
        <v>459.18209665266141</v>
      </c>
      <c r="C172" s="10">
        <f t="shared" si="29"/>
        <v>4.3555705123949066E-2</v>
      </c>
      <c r="D172">
        <v>2075</v>
      </c>
      <c r="E172" s="1">
        <f t="shared" si="30"/>
        <v>595.7036161655468</v>
      </c>
      <c r="F172" s="10">
        <f t="shared" si="31"/>
        <v>3.3573742809783404E-2</v>
      </c>
      <c r="G172">
        <v>2065</v>
      </c>
      <c r="H172" s="1">
        <f t="shared" si="32"/>
        <v>672.58632684581903</v>
      </c>
      <c r="I172" s="10">
        <f t="shared" si="33"/>
        <v>2.9735959834022493E-2</v>
      </c>
      <c r="J172">
        <v>2050</v>
      </c>
      <c r="K172" s="1">
        <f t="shared" si="34"/>
        <v>722.13881105777705</v>
      </c>
      <c r="L172" s="10">
        <f t="shared" si="35"/>
        <v>2.769550631228964E-2</v>
      </c>
      <c r="M172" s="1">
        <f t="shared" si="36"/>
        <v>759.85896260783784</v>
      </c>
      <c r="N172" s="10">
        <f t="shared" si="37"/>
        <v>2.6320673946333344E-2</v>
      </c>
      <c r="O172" s="1">
        <f t="shared" si="38"/>
        <v>788.6584253219055</v>
      </c>
      <c r="P172" s="10">
        <f t="shared" si="39"/>
        <v>2.5359521128347332E-2</v>
      </c>
      <c r="Q172" s="1">
        <f t="shared" si="40"/>
        <v>811.44179876724832</v>
      </c>
      <c r="R172" s="10">
        <f t="shared" si="41"/>
        <v>2.4647485537945209E-2</v>
      </c>
      <c r="S172" s="1">
        <f t="shared" si="42"/>
        <v>829.95446630158153</v>
      </c>
      <c r="T172" s="10">
        <f t="shared" si="43"/>
        <v>2.4097707539455032E-2</v>
      </c>
    </row>
    <row r="173" spans="1:20" x14ac:dyDescent="0.45">
      <c r="A173">
        <v>2150</v>
      </c>
      <c r="B173" s="1">
        <f t="shared" si="28"/>
        <v>461.7122480941934</v>
      </c>
      <c r="C173" s="10">
        <f t="shared" si="29"/>
        <v>4.331702284822174E-2</v>
      </c>
      <c r="D173">
        <v>2125</v>
      </c>
      <c r="E173" s="1">
        <f t="shared" si="30"/>
        <v>601.32351702436665</v>
      </c>
      <c r="F173" s="10">
        <f t="shared" si="31"/>
        <v>3.3259966446962635E-2</v>
      </c>
      <c r="G173">
        <v>2015</v>
      </c>
      <c r="H173" s="1">
        <f t="shared" si="32"/>
        <v>664.43448943474016</v>
      </c>
      <c r="I173" s="10">
        <f t="shared" si="33"/>
        <v>3.0100785431856143E-2</v>
      </c>
      <c r="J173">
        <v>2100</v>
      </c>
      <c r="K173" s="1">
        <f t="shared" si="34"/>
        <v>731.68707176849375</v>
      </c>
      <c r="L173" s="10">
        <f t="shared" si="35"/>
        <v>2.7334089628862558E-2</v>
      </c>
      <c r="M173" s="1">
        <f t="shared" si="36"/>
        <v>770.94145069504225</v>
      </c>
      <c r="N173" s="10">
        <f t="shared" si="37"/>
        <v>2.5942307268559759E-2</v>
      </c>
      <c r="O173" s="1">
        <f t="shared" si="38"/>
        <v>801.12712155711847</v>
      </c>
      <c r="P173" s="10">
        <f t="shared" si="39"/>
        <v>2.4964827006638855E-2</v>
      </c>
      <c r="Q173" s="1">
        <f t="shared" si="40"/>
        <v>825.17101686712999</v>
      </c>
      <c r="R173" s="10">
        <f t="shared" si="41"/>
        <v>2.4237399994891513E-2</v>
      </c>
      <c r="S173" s="1">
        <f t="shared" si="42"/>
        <v>844.83559879511063</v>
      </c>
      <c r="T173" s="10">
        <f t="shared" si="43"/>
        <v>2.3673244863880786E-2</v>
      </c>
    </row>
    <row r="174" spans="1:20" x14ac:dyDescent="0.45">
      <c r="A174">
        <v>2200</v>
      </c>
      <c r="B174" s="1">
        <f t="shared" si="28"/>
        <v>464.03274760970265</v>
      </c>
      <c r="C174" s="10">
        <f t="shared" si="29"/>
        <v>4.3100406389468819E-2</v>
      </c>
      <c r="D174">
        <v>2175</v>
      </c>
      <c r="E174" s="1">
        <f t="shared" si="30"/>
        <v>606.58443511209578</v>
      </c>
      <c r="F174" s="10">
        <f t="shared" si="31"/>
        <v>3.2971502139358448E-2</v>
      </c>
      <c r="G174">
        <v>2165</v>
      </c>
      <c r="H174" s="1">
        <f t="shared" si="32"/>
        <v>687.5252233257786</v>
      </c>
      <c r="I174" s="10">
        <f t="shared" si="33"/>
        <v>2.9089841829007562E-2</v>
      </c>
      <c r="J174">
        <v>2150</v>
      </c>
      <c r="K174" s="1">
        <f t="shared" si="34"/>
        <v>740.7406609771831</v>
      </c>
      <c r="L174" s="10">
        <f t="shared" si="35"/>
        <v>2.7000002907381988E-2</v>
      </c>
      <c r="M174" s="1">
        <f t="shared" si="36"/>
        <v>781.50792951694484</v>
      </c>
      <c r="N174" s="10">
        <f t="shared" si="37"/>
        <v>2.5591550955039101E-2</v>
      </c>
      <c r="O174" s="1">
        <f t="shared" si="38"/>
        <v>813.07532440190175</v>
      </c>
      <c r="P174" s="10">
        <f t="shared" si="39"/>
        <v>2.4597967002272514E-2</v>
      </c>
      <c r="Q174" s="1">
        <f t="shared" si="40"/>
        <v>838.3870580419823</v>
      </c>
      <c r="R174" s="10">
        <f t="shared" si="41"/>
        <v>2.385533007476184E-2</v>
      </c>
      <c r="S174" s="1">
        <f t="shared" si="42"/>
        <v>859.21920752001097</v>
      </c>
      <c r="T174" s="10">
        <f t="shared" si="43"/>
        <v>2.327694705257646E-2</v>
      </c>
    </row>
    <row r="175" spans="1:20" x14ac:dyDescent="0.45">
      <c r="A175">
        <v>2250</v>
      </c>
      <c r="B175" s="1">
        <f t="shared" si="28"/>
        <v>466.15837791041707</v>
      </c>
      <c r="C175" s="10">
        <f t="shared" si="29"/>
        <v>4.290387333517677E-2</v>
      </c>
      <c r="D175">
        <v>2225</v>
      </c>
      <c r="E175" s="1">
        <f t="shared" si="30"/>
        <v>611.50328396644181</v>
      </c>
      <c r="F175" s="10">
        <f t="shared" si="31"/>
        <v>3.2706283881702852E-2</v>
      </c>
      <c r="G175">
        <v>2215</v>
      </c>
      <c r="H175" s="1">
        <f t="shared" si="32"/>
        <v>694.34537515267743</v>
      </c>
      <c r="I175" s="10">
        <f t="shared" si="33"/>
        <v>2.8804109187884001E-2</v>
      </c>
      <c r="J175">
        <v>2200</v>
      </c>
      <c r="K175" s="1">
        <f t="shared" si="34"/>
        <v>749.31407649738878</v>
      </c>
      <c r="L175" s="10">
        <f t="shared" si="35"/>
        <v>2.6691077383049398E-2</v>
      </c>
      <c r="M175" s="1">
        <f t="shared" si="36"/>
        <v>791.56993557830071</v>
      </c>
      <c r="N175" s="10">
        <f t="shared" si="37"/>
        <v>2.5266245092277931E-2</v>
      </c>
      <c r="O175" s="1">
        <f t="shared" si="38"/>
        <v>824.51140182176118</v>
      </c>
      <c r="P175" s="10">
        <f t="shared" si="39"/>
        <v>2.4256790089027175E-2</v>
      </c>
      <c r="Q175" s="1">
        <f t="shared" si="40"/>
        <v>851.09523749487653</v>
      </c>
      <c r="R175" s="10">
        <f t="shared" si="41"/>
        <v>2.349913278667641E-2</v>
      </c>
      <c r="S175" s="1">
        <f t="shared" si="42"/>
        <v>873.1078233732328</v>
      </c>
      <c r="T175" s="10">
        <f t="shared" si="43"/>
        <v>2.2906678264238249E-2</v>
      </c>
    </row>
    <row r="176" spans="1:20" x14ac:dyDescent="0.45">
      <c r="A176">
        <v>2300</v>
      </c>
      <c r="B176" s="1">
        <f t="shared" si="28"/>
        <v>468.10317890507417</v>
      </c>
      <c r="C176" s="10">
        <f t="shared" si="29"/>
        <v>4.2725623113223428E-2</v>
      </c>
      <c r="D176">
        <v>2275</v>
      </c>
      <c r="E176" s="1">
        <f t="shared" si="30"/>
        <v>616.09679171282278</v>
      </c>
      <c r="F176" s="10">
        <f t="shared" si="31"/>
        <v>3.2462431664994726E-2</v>
      </c>
      <c r="G176">
        <v>2265</v>
      </c>
      <c r="H176" s="1">
        <f t="shared" si="32"/>
        <v>700.75522051125085</v>
      </c>
      <c r="I176" s="10">
        <f t="shared" si="33"/>
        <v>2.8540636465624294E-2</v>
      </c>
      <c r="J176">
        <v>2250</v>
      </c>
      <c r="K176" s="1">
        <f t="shared" si="34"/>
        <v>757.42245422833389</v>
      </c>
      <c r="L176" s="10">
        <f t="shared" si="35"/>
        <v>2.6405343396342942E-2</v>
      </c>
      <c r="M176" s="1">
        <f t="shared" si="36"/>
        <v>801.13990051361191</v>
      </c>
      <c r="N176" s="10">
        <f t="shared" si="37"/>
        <v>2.4964428793495332E-2</v>
      </c>
      <c r="O176" s="1">
        <f t="shared" si="38"/>
        <v>835.44478248865209</v>
      </c>
      <c r="P176" s="10">
        <f t="shared" si="39"/>
        <v>2.3939343950923127E-2</v>
      </c>
      <c r="Q176" s="1">
        <f t="shared" si="40"/>
        <v>863.30202234430601</v>
      </c>
      <c r="R176" s="10">
        <f t="shared" si="41"/>
        <v>2.3166863371511377E-2</v>
      </c>
      <c r="S176" s="1">
        <f t="shared" si="42"/>
        <v>886.50516409739885</v>
      </c>
      <c r="T176" s="10">
        <f t="shared" si="43"/>
        <v>2.2560500276795493E-2</v>
      </c>
    </row>
    <row r="177" spans="1:20" x14ac:dyDescent="0.45">
      <c r="A177">
        <v>2350</v>
      </c>
      <c r="B177" s="1">
        <f t="shared" si="28"/>
        <v>469.88044808756098</v>
      </c>
      <c r="C177" s="10">
        <f t="shared" si="29"/>
        <v>4.2564018318704447E-2</v>
      </c>
      <c r="D177">
        <v>2325</v>
      </c>
      <c r="E177" s="1">
        <f t="shared" si="30"/>
        <v>620.38142779608313</v>
      </c>
      <c r="F177" s="10">
        <f t="shared" si="31"/>
        <v>3.2238231358811598E-2</v>
      </c>
      <c r="G177">
        <v>2315</v>
      </c>
      <c r="H177" s="1">
        <f t="shared" si="32"/>
        <v>706.77187231988785</v>
      </c>
      <c r="I177" s="10">
        <f t="shared" si="33"/>
        <v>2.8297673950086002E-2</v>
      </c>
      <c r="J177">
        <v>2300</v>
      </c>
      <c r="K177" s="1">
        <f t="shared" si="34"/>
        <v>765.08143471677238</v>
      </c>
      <c r="L177" s="10">
        <f t="shared" si="35"/>
        <v>2.614100812340827E-2</v>
      </c>
      <c r="M177" s="1">
        <f t="shared" si="36"/>
        <v>810.23101770862854</v>
      </c>
      <c r="N177" s="10">
        <f t="shared" si="37"/>
        <v>2.4684317883263644E-2</v>
      </c>
      <c r="O177" s="1">
        <f t="shared" si="38"/>
        <v>845.88583095546494</v>
      </c>
      <c r="P177" s="10">
        <f t="shared" si="39"/>
        <v>2.3643852714034855E-2</v>
      </c>
      <c r="Q177" s="1">
        <f t="shared" si="40"/>
        <v>875.01491918010584</v>
      </c>
      <c r="R177" s="10">
        <f t="shared" si="41"/>
        <v>2.2856753138266624E-2</v>
      </c>
      <c r="S177" s="1">
        <f t="shared" si="42"/>
        <v>899.41603533679222</v>
      </c>
      <c r="T177" s="10">
        <f t="shared" si="43"/>
        <v>2.2236650464554891E-2</v>
      </c>
    </row>
    <row r="178" spans="1:20" x14ac:dyDescent="0.45">
      <c r="A178">
        <v>2400</v>
      </c>
      <c r="B178" s="1">
        <f t="shared" si="28"/>
        <v>471.50274684881464</v>
      </c>
      <c r="C178" s="10">
        <f t="shared" si="29"/>
        <v>4.2417568367661952E-2</v>
      </c>
      <c r="D178">
        <v>2375</v>
      </c>
      <c r="E178" s="1">
        <f t="shared" si="30"/>
        <v>624.37333967441612</v>
      </c>
      <c r="F178" s="10">
        <f t="shared" si="31"/>
        <v>3.2032117211201139E-2</v>
      </c>
      <c r="G178">
        <v>2365</v>
      </c>
      <c r="H178" s="1">
        <f t="shared" si="32"/>
        <v>712.41247278584376</v>
      </c>
      <c r="I178" s="10">
        <f t="shared" si="33"/>
        <v>2.8073624148930561E-2</v>
      </c>
      <c r="J178">
        <v>2350</v>
      </c>
      <c r="K178" s="1">
        <f t="shared" si="34"/>
        <v>772.30703959040807</v>
      </c>
      <c r="L178" s="10">
        <f t="shared" si="35"/>
        <v>2.589643622905078E-2</v>
      </c>
      <c r="M178" s="1">
        <f t="shared" si="36"/>
        <v>818.85711686292109</v>
      </c>
      <c r="N178" s="10">
        <f t="shared" si="37"/>
        <v>2.4424285492713197E-2</v>
      </c>
      <c r="O178" s="1">
        <f t="shared" si="38"/>
        <v>855.84572890314234</v>
      </c>
      <c r="P178" s="10">
        <f t="shared" si="39"/>
        <v>2.336869756379124E-2</v>
      </c>
      <c r="Q178" s="1">
        <f t="shared" si="40"/>
        <v>886.24236614607094</v>
      </c>
      <c r="R178" s="10">
        <f t="shared" si="41"/>
        <v>2.2567190154734251E-2</v>
      </c>
      <c r="S178" s="1">
        <f t="shared" si="42"/>
        <v>911.84623503731223</v>
      </c>
      <c r="T178" s="10">
        <f t="shared" si="43"/>
        <v>2.1933522595705635E-2</v>
      </c>
    </row>
    <row r="179" spans="1:20" x14ac:dyDescent="0.45">
      <c r="A179">
        <v>2450</v>
      </c>
      <c r="B179" s="1">
        <f t="shared" si="28"/>
        <v>472.98191181215589</v>
      </c>
      <c r="C179" s="10">
        <f t="shared" si="29"/>
        <v>4.2284915132109691E-2</v>
      </c>
      <c r="D179">
        <v>2425</v>
      </c>
      <c r="E179" s="1">
        <f t="shared" si="30"/>
        <v>628.08829876932714</v>
      </c>
      <c r="F179" s="10">
        <f t="shared" si="31"/>
        <v>3.1842656580592078E-2</v>
      </c>
      <c r="G179">
        <v>2415</v>
      </c>
      <c r="H179" s="1">
        <f t="shared" si="32"/>
        <v>717.69410048762393</v>
      </c>
      <c r="I179" s="10">
        <f t="shared" si="33"/>
        <v>2.7867025779383405E-2</v>
      </c>
      <c r="J179">
        <v>2400</v>
      </c>
      <c r="K179" s="1">
        <f t="shared" si="34"/>
        <v>779.11555768908738</v>
      </c>
      <c r="L179" s="10">
        <f t="shared" si="35"/>
        <v>2.567013301508371E-2</v>
      </c>
      <c r="M179" s="1">
        <f t="shared" si="36"/>
        <v>827.03254649953408</v>
      </c>
      <c r="N179" s="10">
        <f t="shared" si="37"/>
        <v>2.4182845142734982E-2</v>
      </c>
      <c r="O179" s="1">
        <f t="shared" si="38"/>
        <v>865.33636255988711</v>
      </c>
      <c r="P179" s="10">
        <f t="shared" si="39"/>
        <v>2.3112399831245814E-2</v>
      </c>
      <c r="Q179" s="1">
        <f t="shared" si="40"/>
        <v>896.99362968209653</v>
      </c>
      <c r="R179" s="10">
        <f t="shared" si="41"/>
        <v>2.2296702382477565E-2</v>
      </c>
      <c r="S179" s="1">
        <f t="shared" si="42"/>
        <v>923.80246132101729</v>
      </c>
      <c r="T179" s="10">
        <f t="shared" si="43"/>
        <v>2.1649650046829751E-2</v>
      </c>
    </row>
    <row r="180" spans="1:20" x14ac:dyDescent="0.45">
      <c r="A180">
        <v>2500</v>
      </c>
      <c r="B180" s="1">
        <f t="shared" si="28"/>
        <v>474.32907037400719</v>
      </c>
      <c r="C180" s="10">
        <f t="shared" si="29"/>
        <v>4.2164820267562464E-2</v>
      </c>
      <c r="D180">
        <v>2475</v>
      </c>
      <c r="E180" s="1">
        <f t="shared" si="30"/>
        <v>631.54165497779491</v>
      </c>
      <c r="F180" s="10">
        <f t="shared" si="31"/>
        <v>3.1668536576107881E-2</v>
      </c>
      <c r="G180">
        <v>2465</v>
      </c>
      <c r="H180" s="1">
        <f t="shared" si="32"/>
        <v>722.63368752522399</v>
      </c>
      <c r="I180" s="10">
        <f t="shared" si="33"/>
        <v>2.7676539781162482E-2</v>
      </c>
      <c r="J180">
        <v>2450</v>
      </c>
      <c r="K180" s="1">
        <f t="shared" si="34"/>
        <v>785.52344067035358</v>
      </c>
      <c r="L180" s="10">
        <f t="shared" si="35"/>
        <v>2.5460729705191622E-2</v>
      </c>
      <c r="M180" s="1">
        <f t="shared" si="36"/>
        <v>834.77206437824782</v>
      </c>
      <c r="N180" s="10">
        <f t="shared" si="37"/>
        <v>2.3958635959980684E-2</v>
      </c>
      <c r="O180" s="1">
        <f t="shared" si="38"/>
        <v>874.37021635047654</v>
      </c>
      <c r="P180" s="10">
        <f t="shared" si="39"/>
        <v>2.2873606197930395E-2</v>
      </c>
      <c r="Q180" s="1">
        <f t="shared" si="40"/>
        <v>907.27870602731082</v>
      </c>
      <c r="R180" s="10">
        <f t="shared" si="41"/>
        <v>2.2043942910964738E-2</v>
      </c>
      <c r="S180" s="1">
        <f t="shared" si="42"/>
        <v>935.29222394401654</v>
      </c>
      <c r="T180" s="10">
        <f t="shared" si="43"/>
        <v>2.1383691094599686E-2</v>
      </c>
    </row>
    <row r="181" spans="1:20" x14ac:dyDescent="0.45">
      <c r="A181">
        <v>2550</v>
      </c>
      <c r="B181" s="1">
        <f t="shared" si="28"/>
        <v>475.5546597108314</v>
      </c>
      <c r="C181" s="10">
        <f t="shared" si="29"/>
        <v>4.2056153991133889E-2</v>
      </c>
      <c r="D181">
        <v>2525</v>
      </c>
      <c r="E181" s="1">
        <f t="shared" si="30"/>
        <v>634.74829906909974</v>
      </c>
      <c r="F181" s="10">
        <f t="shared" si="31"/>
        <v>3.1508552333785404E-2</v>
      </c>
      <c r="G181">
        <v>2515</v>
      </c>
      <c r="H181" s="1">
        <f t="shared" si="32"/>
        <v>727.24794623278342</v>
      </c>
      <c r="I181" s="10">
        <f t="shared" si="33"/>
        <v>2.7500937065002364E-2</v>
      </c>
      <c r="J181">
        <v>2500</v>
      </c>
      <c r="K181" s="1">
        <f t="shared" si="34"/>
        <v>791.5472078224501</v>
      </c>
      <c r="L181" s="10">
        <f t="shared" si="35"/>
        <v>2.526697056391632E-2</v>
      </c>
      <c r="M181" s="1">
        <f t="shared" si="36"/>
        <v>842.09073572374461</v>
      </c>
      <c r="N181" s="10">
        <f t="shared" si="37"/>
        <v>2.3750409726109586E-2</v>
      </c>
      <c r="O181" s="1">
        <f t="shared" si="38"/>
        <v>882.96027279477994</v>
      </c>
      <c r="P181" s="10">
        <f t="shared" si="39"/>
        <v>2.2651075723594254E-2</v>
      </c>
      <c r="Q181" s="1">
        <f t="shared" si="40"/>
        <v>917.10822755557069</v>
      </c>
      <c r="R181" s="10">
        <f t="shared" si="41"/>
        <v>2.18076769993737E-2</v>
      </c>
      <c r="S181" s="1">
        <f t="shared" si="42"/>
        <v>946.32375942496287</v>
      </c>
      <c r="T181" s="10">
        <f t="shared" si="43"/>
        <v>2.1134415997494424E-2</v>
      </c>
    </row>
    <row r="182" spans="1:20" x14ac:dyDescent="0.45">
      <c r="A182">
        <v>2600</v>
      </c>
      <c r="B182" s="1">
        <f t="shared" si="28"/>
        <v>476.66844858786305</v>
      </c>
      <c r="C182" s="10">
        <f t="shared" si="29"/>
        <v>4.1957885107038823E-2</v>
      </c>
      <c r="D182">
        <v>2575</v>
      </c>
      <c r="E182" s="1">
        <f t="shared" si="30"/>
        <v>637.72263230858653</v>
      </c>
      <c r="F182" s="10">
        <f t="shared" si="31"/>
        <v>3.1361596698550653E-2</v>
      </c>
      <c r="G182">
        <v>2565</v>
      </c>
      <c r="H182" s="1">
        <f t="shared" si="32"/>
        <v>731.55330493128474</v>
      </c>
      <c r="I182" s="10">
        <f t="shared" si="33"/>
        <v>2.7339087753664941E-2</v>
      </c>
      <c r="J182">
        <v>2550</v>
      </c>
      <c r="K182" s="1">
        <f t="shared" si="34"/>
        <v>797.20335978034132</v>
      </c>
      <c r="L182" s="10">
        <f t="shared" si="35"/>
        <v>2.5087701594121142E-2</v>
      </c>
      <c r="M182" s="1">
        <f t="shared" si="36"/>
        <v>849.00383913908865</v>
      </c>
      <c r="N182" s="10">
        <f t="shared" si="37"/>
        <v>2.3557019506861718E-2</v>
      </c>
      <c r="O182" s="1">
        <f t="shared" si="38"/>
        <v>891.11991863834885</v>
      </c>
      <c r="P182" s="10">
        <f t="shared" si="39"/>
        <v>2.2443668446509923E-2</v>
      </c>
      <c r="Q182" s="1">
        <f t="shared" si="40"/>
        <v>926.49337398602029</v>
      </c>
      <c r="R182" s="10">
        <f t="shared" si="41"/>
        <v>2.1586770679162759E-2</v>
      </c>
      <c r="S182" s="1">
        <f t="shared" si="42"/>
        <v>956.90594991049159</v>
      </c>
      <c r="T182" s="10">
        <f t="shared" si="43"/>
        <v>2.090069562413191E-2</v>
      </c>
    </row>
    <row r="183" spans="1:20" x14ac:dyDescent="0.45">
      <c r="A183">
        <v>2650</v>
      </c>
      <c r="B183" s="1">
        <f t="shared" si="28"/>
        <v>477.67956137562902</v>
      </c>
      <c r="C183" s="10">
        <f t="shared" si="29"/>
        <v>4.186907210851494E-2</v>
      </c>
      <c r="D183">
        <v>2625</v>
      </c>
      <c r="E183" s="1">
        <f t="shared" si="30"/>
        <v>640.47854267334492</v>
      </c>
      <c r="F183" s="10">
        <f t="shared" si="31"/>
        <v>3.1226651117023205E-2</v>
      </c>
      <c r="G183">
        <v>2615</v>
      </c>
      <c r="H183" s="1">
        <f t="shared" si="32"/>
        <v>735.56585218792509</v>
      </c>
      <c r="I183" s="10">
        <f t="shared" si="33"/>
        <v>2.7189951709300293E-2</v>
      </c>
      <c r="J183">
        <v>2600</v>
      </c>
      <c r="K183" s="1">
        <f t="shared" si="34"/>
        <v>802.50830080863807</v>
      </c>
      <c r="L183" s="10">
        <f t="shared" si="35"/>
        <v>2.4921860596142414E-2</v>
      </c>
      <c r="M183" s="1">
        <f t="shared" si="36"/>
        <v>855.52678003839367</v>
      </c>
      <c r="N183" s="10">
        <f t="shared" si="37"/>
        <v>2.337740964590548E-2</v>
      </c>
      <c r="O183" s="1">
        <f t="shared" si="38"/>
        <v>898.86285716457405</v>
      </c>
      <c r="P183" s="10">
        <f t="shared" si="39"/>
        <v>2.2250335343802254E-2</v>
      </c>
      <c r="Q183" s="1">
        <f t="shared" si="40"/>
        <v>935.44578848433798</v>
      </c>
      <c r="R183" s="10">
        <f t="shared" si="41"/>
        <v>2.1380180707644351E-2</v>
      </c>
      <c r="S183" s="1">
        <f t="shared" si="42"/>
        <v>967.04824582374022</v>
      </c>
      <c r="T183" s="10">
        <f t="shared" si="43"/>
        <v>2.068149142131355E-2</v>
      </c>
    </row>
    <row r="184" spans="1:20" x14ac:dyDescent="0.45">
      <c r="A184">
        <v>2700</v>
      </c>
      <c r="B184" s="1">
        <f t="shared" si="28"/>
        <v>478.59650374628023</v>
      </c>
      <c r="C184" s="10">
        <f t="shared" si="29"/>
        <v>4.1788855211952525E-2</v>
      </c>
      <c r="D184">
        <v>2675</v>
      </c>
      <c r="E184" s="1">
        <f t="shared" si="30"/>
        <v>643.02938704996734</v>
      </c>
      <c r="F184" s="10">
        <f t="shared" si="31"/>
        <v>3.1102777575616272E-2</v>
      </c>
      <c r="G184">
        <v>2665</v>
      </c>
      <c r="H184" s="1">
        <f t="shared" si="32"/>
        <v>739.30128904317621</v>
      </c>
      <c r="I184" s="10">
        <f t="shared" si="33"/>
        <v>2.7052570171877479E-2</v>
      </c>
      <c r="J184">
        <v>2650</v>
      </c>
      <c r="K184" s="1">
        <f t="shared" si="34"/>
        <v>807.47826928915663</v>
      </c>
      <c r="L184" s="10">
        <f t="shared" si="35"/>
        <v>2.4768468404241396E-2</v>
      </c>
      <c r="M184" s="1">
        <f t="shared" si="36"/>
        <v>861.67501140034187</v>
      </c>
      <c r="N184" s="10">
        <f t="shared" si="37"/>
        <v>2.3210606940425503E-2</v>
      </c>
      <c r="O184" s="1">
        <f t="shared" si="38"/>
        <v>906.20302660739935</v>
      </c>
      <c r="P184" s="10">
        <f t="shared" si="39"/>
        <v>2.2070109470804868E-2</v>
      </c>
      <c r="Q184" s="1">
        <f t="shared" si="40"/>
        <v>943.97749864499951</v>
      </c>
      <c r="R184" s="10">
        <f t="shared" si="41"/>
        <v>2.1186945693841559E-2</v>
      </c>
      <c r="S184" s="1">
        <f t="shared" si="42"/>
        <v>976.76059232279158</v>
      </c>
      <c r="T184" s="10">
        <f t="shared" si="43"/>
        <v>2.0475846545404616E-2</v>
      </c>
    </row>
    <row r="185" spans="1:20" x14ac:dyDescent="0.45">
      <c r="A185">
        <v>2750</v>
      </c>
      <c r="B185" s="1">
        <f t="shared" si="28"/>
        <v>479.42718958332546</v>
      </c>
      <c r="C185" s="10">
        <f t="shared" si="29"/>
        <v>4.1716449201352521E-2</v>
      </c>
      <c r="D185">
        <v>2725</v>
      </c>
      <c r="E185" s="1">
        <f t="shared" si="30"/>
        <v>645.38797883162806</v>
      </c>
      <c r="F185" s="10">
        <f t="shared" si="31"/>
        <v>3.0989111443021928E-2</v>
      </c>
      <c r="G185">
        <v>2715</v>
      </c>
      <c r="H185" s="1">
        <f t="shared" si="32"/>
        <v>742.77488866586123</v>
      </c>
      <c r="I185" s="10">
        <f t="shared" si="33"/>
        <v>2.6926058359246767E-2</v>
      </c>
      <c r="J185">
        <v>2700</v>
      </c>
      <c r="K185" s="1">
        <f t="shared" si="34"/>
        <v>812.12927602998514</v>
      </c>
      <c r="L185" s="10">
        <f t="shared" si="35"/>
        <v>2.4626621143087037E-2</v>
      </c>
      <c r="M185" s="1">
        <f t="shared" si="36"/>
        <v>867.46396161619452</v>
      </c>
      <c r="N185" s="10">
        <f t="shared" si="37"/>
        <v>2.3055712842222843E-2</v>
      </c>
      <c r="O185" s="1">
        <f t="shared" si="38"/>
        <v>913.15452455603236</v>
      </c>
      <c r="P185" s="10">
        <f t="shared" si="39"/>
        <v>2.190209812487522E-2</v>
      </c>
      <c r="Q185" s="1">
        <f t="shared" si="40"/>
        <v>952.10084232137365</v>
      </c>
      <c r="R185" s="10">
        <f t="shared" si="41"/>
        <v>2.10061782439314E-2</v>
      </c>
      <c r="S185" s="1">
        <f t="shared" si="42"/>
        <v>986.0533595776044</v>
      </c>
      <c r="T185" s="10">
        <f t="shared" si="43"/>
        <v>2.0282878006284973E-2</v>
      </c>
    </row>
    <row r="186" spans="1:20" x14ac:dyDescent="0.45">
      <c r="A186">
        <v>2800</v>
      </c>
      <c r="B186" s="1">
        <f t="shared" ref="B186:B249" si="44">$Y$195 - $Z$195*EXP(-$AA$195*A186^$AB$195)</f>
        <v>480.17896869549151</v>
      </c>
      <c r="C186" s="10">
        <f t="shared" ref="C186:C249" si="45">20/B186</f>
        <v>4.1651136979893685E-2</v>
      </c>
      <c r="D186">
        <v>2775</v>
      </c>
      <c r="E186" s="1">
        <f t="shared" si="30"/>
        <v>647.56658036035378</v>
      </c>
      <c r="F186" s="10">
        <f t="shared" si="31"/>
        <v>3.0884855096862049E-2</v>
      </c>
      <c r="G186">
        <v>2765</v>
      </c>
      <c r="H186" s="1">
        <f t="shared" si="32"/>
        <v>746.00146290029591</v>
      </c>
      <c r="I186" s="10">
        <f t="shared" si="33"/>
        <v>2.680959890111238E-2</v>
      </c>
      <c r="J186">
        <v>2750</v>
      </c>
      <c r="K186" s="1">
        <f t="shared" si="34"/>
        <v>816.4770499970266</v>
      </c>
      <c r="L186" s="10">
        <f t="shared" si="35"/>
        <v>2.4495483369768735E-2</v>
      </c>
      <c r="M186" s="1">
        <f t="shared" si="36"/>
        <v>872.90896918204157</v>
      </c>
      <c r="N186" s="10">
        <f t="shared" si="37"/>
        <v>2.2911896550611661E-2</v>
      </c>
      <c r="O186" s="1">
        <f t="shared" si="38"/>
        <v>919.73153821843914</v>
      </c>
      <c r="P186" s="10">
        <f t="shared" si="39"/>
        <v>2.1745475901305818E-2</v>
      </c>
      <c r="Q186" s="1">
        <f t="shared" si="40"/>
        <v>959.82839824885821</v>
      </c>
      <c r="R186" s="10">
        <f t="shared" si="41"/>
        <v>2.0837057995459023E-2</v>
      </c>
      <c r="S186" s="1">
        <f t="shared" si="42"/>
        <v>994.93727685677322</v>
      </c>
      <c r="T186" s="10">
        <f t="shared" si="43"/>
        <v>2.0101769694652934E-2</v>
      </c>
    </row>
    <row r="187" spans="1:20" x14ac:dyDescent="0.45">
      <c r="A187">
        <v>2850</v>
      </c>
      <c r="B187" s="1">
        <f t="shared" si="44"/>
        <v>480.85865497819486</v>
      </c>
      <c r="C187" s="10">
        <f t="shared" si="45"/>
        <v>4.159226374100914E-2</v>
      </c>
      <c r="D187">
        <v>2825</v>
      </c>
      <c r="E187" s="1">
        <f t="shared" si="30"/>
        <v>649.57689969003866</v>
      </c>
      <c r="F187" s="10">
        <f t="shared" si="31"/>
        <v>3.0789272231730353E-2</v>
      </c>
      <c r="G187">
        <v>2815</v>
      </c>
      <c r="H187" s="1">
        <f t="shared" si="32"/>
        <v>748.99533517718123</v>
      </c>
      <c r="I187" s="10">
        <f t="shared" si="33"/>
        <v>2.6702435997507021E-2</v>
      </c>
      <c r="J187">
        <v>2800</v>
      </c>
      <c r="K187" s="1">
        <f t="shared" si="34"/>
        <v>820.53699105769374</v>
      </c>
      <c r="L187" s="10">
        <f t="shared" si="35"/>
        <v>2.4374281986019271E-2</v>
      </c>
      <c r="M187" s="1">
        <f t="shared" si="36"/>
        <v>878.02522396501536</v>
      </c>
      <c r="N187" s="10">
        <f t="shared" si="37"/>
        <v>2.2778388882364151E-2</v>
      </c>
      <c r="O187" s="1">
        <f t="shared" si="38"/>
        <v>925.9482803886483</v>
      </c>
      <c r="P187" s="10">
        <f t="shared" si="39"/>
        <v>2.1599478527683423E-2</v>
      </c>
      <c r="Q187" s="1">
        <f t="shared" si="40"/>
        <v>967.1729213865558</v>
      </c>
      <c r="R187" s="10">
        <f t="shared" si="41"/>
        <v>2.067882542795724E-2</v>
      </c>
      <c r="S187" s="1">
        <f t="shared" si="42"/>
        <v>1003.4233703994139</v>
      </c>
      <c r="T187" s="10">
        <f t="shared" si="43"/>
        <v>1.9931766181645716E-2</v>
      </c>
    </row>
    <row r="188" spans="1:20" x14ac:dyDescent="0.45">
      <c r="A188">
        <v>2900</v>
      </c>
      <c r="B188" s="1">
        <f t="shared" si="44"/>
        <v>481.47255471457817</v>
      </c>
      <c r="C188" s="10">
        <f t="shared" si="45"/>
        <v>4.1539231684464765E-2</v>
      </c>
      <c r="D188">
        <v>2875</v>
      </c>
      <c r="E188" s="1">
        <f t="shared" si="30"/>
        <v>651.43009117614679</v>
      </c>
      <c r="F188" s="10">
        <f t="shared" si="31"/>
        <v>3.0701682760601853E-2</v>
      </c>
      <c r="G188">
        <v>2865</v>
      </c>
      <c r="H188" s="1">
        <f t="shared" si="32"/>
        <v>751.77031927100643</v>
      </c>
      <c r="I188" s="10">
        <f t="shared" si="33"/>
        <v>2.6603870207850253E-2</v>
      </c>
      <c r="J188">
        <v>2850</v>
      </c>
      <c r="K188" s="1">
        <f t="shared" si="34"/>
        <v>824.32412931942349</v>
      </c>
      <c r="L188" s="10">
        <f t="shared" si="35"/>
        <v>2.4262300821537703E-2</v>
      </c>
      <c r="M188" s="1">
        <f t="shared" si="36"/>
        <v>882.82771475696165</v>
      </c>
      <c r="N188" s="10">
        <f t="shared" si="37"/>
        <v>2.2654476819982828E-2</v>
      </c>
      <c r="O188" s="1">
        <f t="shared" si="38"/>
        <v>931.81893094392092</v>
      </c>
      <c r="P188" s="10">
        <f t="shared" si="39"/>
        <v>2.1463397378866569E-2</v>
      </c>
      <c r="Q188" s="1">
        <f t="shared" si="40"/>
        <v>974.14728288518893</v>
      </c>
      <c r="R188" s="10">
        <f t="shared" si="41"/>
        <v>2.0530776353206912E-2</v>
      </c>
      <c r="S188" s="1">
        <f t="shared" si="42"/>
        <v>1011.5229050326178</v>
      </c>
      <c r="T188" s="10">
        <f t="shared" si="43"/>
        <v>1.9772167195121572E-2</v>
      </c>
    </row>
    <row r="189" spans="1:20" x14ac:dyDescent="0.45">
      <c r="A189">
        <v>2950</v>
      </c>
      <c r="B189" s="1">
        <f t="shared" si="44"/>
        <v>482.02649475238769</v>
      </c>
      <c r="C189" s="10">
        <f t="shared" si="45"/>
        <v>4.1491495213917248E-2</v>
      </c>
      <c r="D189">
        <v>2925</v>
      </c>
      <c r="E189" s="1">
        <f t="shared" si="30"/>
        <v>653.13675942880241</v>
      </c>
      <c r="F189" s="10">
        <f t="shared" si="31"/>
        <v>3.0621458234093121E-2</v>
      </c>
      <c r="G189">
        <v>2915</v>
      </c>
      <c r="H189" s="1">
        <f t="shared" si="32"/>
        <v>754.33970340075291</v>
      </c>
      <c r="I189" s="10">
        <f t="shared" si="33"/>
        <v>2.6513253789817736E-2</v>
      </c>
      <c r="J189">
        <v>2900</v>
      </c>
      <c r="K189" s="1">
        <f t="shared" si="34"/>
        <v>827.85309064255421</v>
      </c>
      <c r="L189" s="10">
        <f t="shared" si="35"/>
        <v>2.4158875803044492E-2</v>
      </c>
      <c r="M189" s="1">
        <f t="shared" si="36"/>
        <v>887.33118281631141</v>
      </c>
      <c r="N189" s="10">
        <f t="shared" si="37"/>
        <v>2.2539498653165499E-2</v>
      </c>
      <c r="O189" s="1">
        <f t="shared" si="38"/>
        <v>937.35758368161055</v>
      </c>
      <c r="P189" s="10">
        <f t="shared" si="39"/>
        <v>2.1336574588159879E-2</v>
      </c>
      <c r="Q189" s="1">
        <f t="shared" si="40"/>
        <v>980.7644145730751</v>
      </c>
      <c r="R189" s="10">
        <f t="shared" si="41"/>
        <v>2.0392257001602125E-2</v>
      </c>
      <c r="S189" s="1">
        <f t="shared" si="42"/>
        <v>1019.247329481258</v>
      </c>
      <c r="T189" s="10">
        <f t="shared" si="43"/>
        <v>1.9622322689998042E-2</v>
      </c>
    </row>
    <row r="190" spans="1:20" x14ac:dyDescent="0.45">
      <c r="A190">
        <v>3000</v>
      </c>
      <c r="B190" s="1">
        <f t="shared" si="44"/>
        <v>482.52585033328586</v>
      </c>
      <c r="C190" s="10">
        <f t="shared" si="45"/>
        <v>4.1448556561655261E-2</v>
      </c>
      <c r="D190">
        <v>2975</v>
      </c>
      <c r="E190" s="1">
        <f t="shared" si="30"/>
        <v>654.70696619676005</v>
      </c>
      <c r="F190" s="10">
        <f t="shared" si="31"/>
        <v>3.0548017712689758E-2</v>
      </c>
      <c r="G190">
        <v>2965</v>
      </c>
      <c r="H190" s="1">
        <f t="shared" si="32"/>
        <v>756.71623918723515</v>
      </c>
      <c r="I190" s="10">
        <f t="shared" si="33"/>
        <v>2.6429986518435714E-2</v>
      </c>
      <c r="J190">
        <v>2950</v>
      </c>
      <c r="K190" s="1">
        <f t="shared" si="34"/>
        <v>831.13806790753267</v>
      </c>
      <c r="L190" s="10">
        <f t="shared" si="35"/>
        <v>2.4063390635387281E-2</v>
      </c>
      <c r="M190" s="1">
        <f t="shared" si="36"/>
        <v>891.55008108946754</v>
      </c>
      <c r="N190" s="10">
        <f t="shared" si="37"/>
        <v>2.2432839639877716E-2</v>
      </c>
      <c r="O190" s="1">
        <f t="shared" si="38"/>
        <v>942.57819829189611</v>
      </c>
      <c r="P190" s="10">
        <f t="shared" si="39"/>
        <v>2.1218398681661883E-2</v>
      </c>
      <c r="Q190" s="1">
        <f t="shared" si="40"/>
        <v>987.03725783790867</v>
      </c>
      <c r="R190" s="10">
        <f t="shared" si="41"/>
        <v>2.0262659632332137E-2</v>
      </c>
      <c r="S190" s="1">
        <f t="shared" si="42"/>
        <v>1026.6082253045247</v>
      </c>
      <c r="T190" s="10">
        <f t="shared" si="43"/>
        <v>1.9481628441139133E-2</v>
      </c>
    </row>
    <row r="191" spans="1:20" x14ac:dyDescent="0.45">
      <c r="A191">
        <v>3050</v>
      </c>
      <c r="B191" s="1">
        <f t="shared" si="44"/>
        <v>482.97557238768906</v>
      </c>
      <c r="C191" s="10">
        <f t="shared" si="45"/>
        <v>4.1409961793980363E-2</v>
      </c>
      <c r="D191">
        <v>3025</v>
      </c>
      <c r="E191" s="1">
        <f t="shared" ref="E191:E251" si="46">$AC$195 - $AD$195*EXP(-$AE$195*D191^$AF$195)</f>
        <v>656.15023978032298</v>
      </c>
      <c r="F191" s="10">
        <f t="shared" ref="F191:F251" si="47">20/E191</f>
        <v>3.0480824036116998E-2</v>
      </c>
      <c r="G191">
        <v>3015</v>
      </c>
      <c r="H191" s="1">
        <f t="shared" si="32"/>
        <v>758.9121349990653</v>
      </c>
      <c r="I191" s="10">
        <f t="shared" si="33"/>
        <v>2.6353511925362259E-2</v>
      </c>
      <c r="J191">
        <v>3000</v>
      </c>
      <c r="K191" s="1">
        <f t="shared" si="34"/>
        <v>834.19279762001929</v>
      </c>
      <c r="L191" s="10">
        <f t="shared" si="35"/>
        <v>2.3975272930982727E-2</v>
      </c>
      <c r="M191" s="1">
        <f t="shared" si="36"/>
        <v>895.49853879667126</v>
      </c>
      <c r="N191" s="10">
        <f t="shared" si="37"/>
        <v>2.2333928123294381E-2</v>
      </c>
      <c r="O191" s="1">
        <f t="shared" si="38"/>
        <v>947.49455725143105</v>
      </c>
      <c r="P191" s="10">
        <f t="shared" si="39"/>
        <v>2.1108300672478392E-2</v>
      </c>
      <c r="Q191" s="1">
        <f t="shared" si="40"/>
        <v>992.97871676991917</v>
      </c>
      <c r="R191" s="10">
        <f t="shared" si="41"/>
        <v>2.0141418604679072E-2</v>
      </c>
      <c r="S191" s="1">
        <f t="shared" si="42"/>
        <v>1033.6172593823701</v>
      </c>
      <c r="T191" s="10">
        <f t="shared" si="43"/>
        <v>1.9349522096748697E-2</v>
      </c>
    </row>
    <row r="192" spans="1:20" x14ac:dyDescent="0.45">
      <c r="A192">
        <v>3100</v>
      </c>
      <c r="B192" s="1">
        <f t="shared" si="44"/>
        <v>483.38021414108636</v>
      </c>
      <c r="C192" s="10">
        <f t="shared" si="45"/>
        <v>4.1375297157203277E-2</v>
      </c>
      <c r="D192">
        <v>3075</v>
      </c>
      <c r="E192" s="1">
        <f t="shared" si="46"/>
        <v>657.4755866013769</v>
      </c>
      <c r="F192" s="10">
        <f t="shared" si="47"/>
        <v>3.0419380441765159E-2</v>
      </c>
      <c r="G192">
        <v>3065</v>
      </c>
      <c r="H192" s="1">
        <f t="shared" si="32"/>
        <v>760.93905323954175</v>
      </c>
      <c r="I192" s="10">
        <f t="shared" si="33"/>
        <v>2.6283313906487131E-2</v>
      </c>
      <c r="J192">
        <v>3050</v>
      </c>
      <c r="K192" s="1">
        <f t="shared" si="34"/>
        <v>837.03054144386624</v>
      </c>
      <c r="L192" s="10">
        <f t="shared" si="35"/>
        <v>2.3893990732405383E-2</v>
      </c>
      <c r="M192" s="1">
        <f t="shared" si="36"/>
        <v>899.19033106375889</v>
      </c>
      <c r="N192" s="10">
        <f t="shared" si="37"/>
        <v>2.2242232049292199E-2</v>
      </c>
      <c r="O192" s="1">
        <f t="shared" si="38"/>
        <v>952.12022741415763</v>
      </c>
      <c r="P192" s="10">
        <f t="shared" si="39"/>
        <v>2.1005750559798062E-2</v>
      </c>
      <c r="Q192" s="1">
        <f t="shared" si="40"/>
        <v>998.60161542146409</v>
      </c>
      <c r="R192" s="10">
        <f t="shared" si="41"/>
        <v>2.002800685592614E-2</v>
      </c>
      <c r="S192" s="1">
        <f t="shared" si="42"/>
        <v>1040.2861398650309</v>
      </c>
      <c r="T192" s="10">
        <f t="shared" si="43"/>
        <v>1.9225479638318402E-2</v>
      </c>
    </row>
    <row r="193" spans="1:56" x14ac:dyDescent="0.45">
      <c r="A193">
        <v>3150</v>
      </c>
      <c r="B193" s="1">
        <f t="shared" si="44"/>
        <v>483.7439569072298</v>
      </c>
      <c r="C193" s="10">
        <f t="shared" si="45"/>
        <v>4.1344185729715502E-2</v>
      </c>
      <c r="D193">
        <v>3125</v>
      </c>
      <c r="E193" s="1">
        <f t="shared" si="46"/>
        <v>658.69150458815068</v>
      </c>
      <c r="F193" s="10">
        <f t="shared" si="47"/>
        <v>3.0363227490697749E-2</v>
      </c>
      <c r="G193">
        <v>3115</v>
      </c>
      <c r="H193" s="1">
        <f t="shared" ref="H193:H251" si="48">$AG$195 - $AH$195*EXP(-$AI$195*G193^$AJ$195)</f>
        <v>762.80811114843641</v>
      </c>
      <c r="I193" s="10">
        <f t="shared" ref="I193:I251" si="49">20/H193</f>
        <v>2.6218913652988358E-2</v>
      </c>
      <c r="J193">
        <v>3100</v>
      </c>
      <c r="K193" s="1">
        <f t="shared" si="34"/>
        <v>839.66407226083084</v>
      </c>
      <c r="L193" s="10">
        <f t="shared" si="35"/>
        <v>2.3819049380246982E-2</v>
      </c>
      <c r="M193" s="1">
        <f t="shared" si="36"/>
        <v>902.63885328028766</v>
      </c>
      <c r="N193" s="10">
        <f t="shared" si="37"/>
        <v>2.2157255836393289E-2</v>
      </c>
      <c r="O193" s="1">
        <f t="shared" si="38"/>
        <v>956.46852606894265</v>
      </c>
      <c r="P193" s="10">
        <f t="shared" si="39"/>
        <v>2.0910254184943657E-2</v>
      </c>
      <c r="Q193" s="1">
        <f t="shared" si="40"/>
        <v>1003.9186590293535</v>
      </c>
      <c r="R193" s="10">
        <f t="shared" si="41"/>
        <v>1.9921932738392524E-2</v>
      </c>
      <c r="S193" s="1">
        <f t="shared" si="42"/>
        <v>1046.6265754900194</v>
      </c>
      <c r="T193" s="10">
        <f t="shared" si="43"/>
        <v>1.9109012200111786E-2</v>
      </c>
    </row>
    <row r="194" spans="1:56" x14ac:dyDescent="0.45">
      <c r="A194">
        <v>3200</v>
      </c>
      <c r="B194" s="1">
        <f t="shared" si="44"/>
        <v>484.07063496980447</v>
      </c>
      <c r="C194" s="10">
        <f t="shared" si="45"/>
        <v>4.1316284350211757E-2</v>
      </c>
      <c r="D194">
        <v>3175</v>
      </c>
      <c r="E194" s="1">
        <f t="shared" si="46"/>
        <v>659.80599806089151</v>
      </c>
      <c r="F194" s="10">
        <f t="shared" si="47"/>
        <v>3.0311940265438844E-2</v>
      </c>
      <c r="G194">
        <v>3165</v>
      </c>
      <c r="H194" s="1">
        <f t="shared" si="48"/>
        <v>764.52988471526749</v>
      </c>
      <c r="I194" s="10">
        <f t="shared" si="49"/>
        <v>2.6159866867007515E-2</v>
      </c>
      <c r="J194">
        <v>3150</v>
      </c>
      <c r="K194" s="1">
        <f t="shared" si="34"/>
        <v>842.10566436690556</v>
      </c>
      <c r="L194" s="10">
        <f t="shared" si="35"/>
        <v>2.3749988684657507E-2</v>
      </c>
      <c r="M194" s="1">
        <f t="shared" si="36"/>
        <v>905.85709986589177</v>
      </c>
      <c r="N194" s="10">
        <f t="shared" si="37"/>
        <v>2.2078537556266781E-2</v>
      </c>
      <c r="O194" s="1">
        <f t="shared" si="38"/>
        <v>960.55249122917951</v>
      </c>
      <c r="P194" s="10">
        <f t="shared" si="39"/>
        <v>2.0821350402627996E-2</v>
      </c>
      <c r="Q194" s="1">
        <f t="shared" si="40"/>
        <v>1008.9423990390084</v>
      </c>
      <c r="R194" s="10">
        <f t="shared" si="41"/>
        <v>1.9822737174143425E-2</v>
      </c>
      <c r="S194" s="1">
        <f t="shared" si="42"/>
        <v>1052.6502381632781</v>
      </c>
      <c r="T194" s="10">
        <f t="shared" si="43"/>
        <v>1.8999663207122906E-2</v>
      </c>
    </row>
    <row r="195" spans="1:56" x14ac:dyDescent="0.45">
      <c r="A195">
        <v>3250</v>
      </c>
      <c r="B195" s="1">
        <f t="shared" si="44"/>
        <v>484.36375947739941</v>
      </c>
      <c r="C195" s="10">
        <f t="shared" si="45"/>
        <v>4.1291280796025794E-2</v>
      </c>
      <c r="D195">
        <v>3225</v>
      </c>
      <c r="E195" s="1">
        <f t="shared" si="46"/>
        <v>660.82659383223938</v>
      </c>
      <c r="F195" s="10">
        <f t="shared" si="47"/>
        <v>3.0265125808597977E-2</v>
      </c>
      <c r="G195">
        <v>3215</v>
      </c>
      <c r="H195" s="1">
        <f t="shared" si="48"/>
        <v>766.11441532395668</v>
      </c>
      <c r="I195" s="10">
        <f t="shared" si="49"/>
        <v>2.6105761228292335E-2</v>
      </c>
      <c r="J195">
        <v>3200</v>
      </c>
      <c r="K195" s="1">
        <f t="shared" si="34"/>
        <v>844.3670874279768</v>
      </c>
      <c r="L195" s="10">
        <f t="shared" si="35"/>
        <v>2.3686380364400416E-2</v>
      </c>
      <c r="M195" s="1">
        <f t="shared" si="36"/>
        <v>908.85764713022252</v>
      </c>
      <c r="N195" s="10">
        <f t="shared" si="37"/>
        <v>2.2005646388244968E-2</v>
      </c>
      <c r="O195" s="1">
        <f t="shared" si="38"/>
        <v>964.38485591686265</v>
      </c>
      <c r="P195" s="10">
        <f t="shared" si="39"/>
        <v>2.0738608530912219E-2</v>
      </c>
      <c r="Q195" s="1">
        <f t="shared" si="40"/>
        <v>1013.6852017638862</v>
      </c>
      <c r="R195" s="10">
        <f t="shared" si="41"/>
        <v>1.9729991091118369E-2</v>
      </c>
      <c r="S195" s="1">
        <f t="shared" si="42"/>
        <v>1058.3687286946629</v>
      </c>
      <c r="T195" s="10">
        <f t="shared" si="43"/>
        <v>1.8897005795576523E-2</v>
      </c>
      <c r="Y195" s="8">
        <v>486.754314380724</v>
      </c>
      <c r="Z195" s="8">
        <v>449.80353176085902</v>
      </c>
      <c r="AA195" s="8">
        <v>4.5774105510725E-5</v>
      </c>
      <c r="AB195" s="8">
        <v>1.4403913378064801</v>
      </c>
      <c r="AC195" s="8">
        <v>670.89679426079294</v>
      </c>
      <c r="AD195" s="8">
        <v>622.39534781356394</v>
      </c>
      <c r="AE195" s="8">
        <v>1.98030447788197E-5</v>
      </c>
      <c r="AF195" s="8">
        <v>1.51590169523971</v>
      </c>
      <c r="AG195" s="8">
        <v>782.44830558911804</v>
      </c>
      <c r="AH195" s="8">
        <v>726.70347216293396</v>
      </c>
      <c r="AI195" s="8">
        <v>1.1298152080691399E-5</v>
      </c>
      <c r="AJ195" s="8">
        <v>1.57569171092681</v>
      </c>
      <c r="AK195" s="8">
        <v>869.35636717521504</v>
      </c>
      <c r="AL195" s="8">
        <v>808.72825440118504</v>
      </c>
      <c r="AM195" s="8">
        <v>8.4216525818714106E-6</v>
      </c>
      <c r="AN195" s="8">
        <v>1.60215951006769</v>
      </c>
      <c r="AO195" s="8">
        <v>944.81946487024402</v>
      </c>
      <c r="AP195" s="8">
        <v>880.695195242566</v>
      </c>
      <c r="AQ195" s="8">
        <v>7.1923476798656503E-6</v>
      </c>
      <c r="AR195" s="8">
        <v>1.6113553744729601</v>
      </c>
      <c r="AS195" s="8">
        <v>1014.52616406734</v>
      </c>
      <c r="AT195" s="8">
        <v>947.79739350981697</v>
      </c>
      <c r="AU195" s="8">
        <v>6.6082423727662002E-6</v>
      </c>
      <c r="AV195" s="8">
        <v>1.6113881952892199</v>
      </c>
      <c r="AW195" s="8">
        <v>1081.6079393668099</v>
      </c>
      <c r="AX195" s="8">
        <v>1012.8871936133201</v>
      </c>
      <c r="AY195" s="8">
        <v>6.3327956653487298E-6</v>
      </c>
      <c r="AZ195" s="8">
        <v>1.6062423371902099</v>
      </c>
      <c r="BA195" s="8">
        <v>1148.1043799213501</v>
      </c>
      <c r="BB195" s="8">
        <v>1077.8330237770101</v>
      </c>
      <c r="BC195" s="8">
        <v>6.2263906758801303E-6</v>
      </c>
      <c r="BD195" s="8">
        <v>1.59800202220133</v>
      </c>
    </row>
    <row r="196" spans="1:56" x14ac:dyDescent="0.45">
      <c r="A196">
        <v>3300</v>
      </c>
      <c r="B196" s="1">
        <f t="shared" si="44"/>
        <v>484.6265412970244</v>
      </c>
      <c r="C196" s="10">
        <f t="shared" si="45"/>
        <v>4.1268891188817769E-2</v>
      </c>
      <c r="D196">
        <v>3275</v>
      </c>
      <c r="E196" s="1">
        <f t="shared" si="46"/>
        <v>661.76035826256793</v>
      </c>
      <c r="F196" s="10">
        <f t="shared" si="47"/>
        <v>3.0222420775565046E-2</v>
      </c>
      <c r="G196">
        <v>3265</v>
      </c>
      <c r="H196" s="1">
        <f t="shared" si="48"/>
        <v>767.5712187724497</v>
      </c>
      <c r="I196" s="10">
        <f t="shared" si="49"/>
        <v>2.6056214082629769E-2</v>
      </c>
      <c r="J196">
        <v>3250</v>
      </c>
      <c r="K196" s="1">
        <f t="shared" ref="K196:K251" si="50">$AK$195 - $AL$195*EXP(-$AM$195*J196^$AN$195)</f>
        <v>846.4596038318756</v>
      </c>
      <c r="L196" s="10">
        <f t="shared" ref="L196:L251" si="51">20/K196</f>
        <v>2.3627825721937716E-2</v>
      </c>
      <c r="M196" s="1">
        <f t="shared" ref="M196:M251" si="52">$AO$195 - $AP$195*EXP(-$AQ$195*J196^$AR$195)</f>
        <v>911.65263991718336</v>
      </c>
      <c r="N196" s="10">
        <f t="shared" ref="N196:N251" si="53">20/M196</f>
        <v>2.1938180315933541E-2</v>
      </c>
      <c r="O196" s="1">
        <f t="shared" ref="O196:O251" si="54">$AS$195 - $AT$195*EXP(-$AU$195*J196^$AV$195)</f>
        <v>967.97802620278435</v>
      </c>
      <c r="P196" s="10">
        <f t="shared" ref="P196:P251" si="55">20/O196</f>
        <v>2.0661626047914175E-2</v>
      </c>
      <c r="Q196" s="1">
        <f t="shared" ref="Q196:Q251" si="56">$AW$195 - $AX$195*EXP(-$AY$195*J196^$AZ$195)</f>
        <v>1018.1592205093739</v>
      </c>
      <c r="R196" s="10">
        <f t="shared" ref="R196:R251" si="57">20/Q196</f>
        <v>1.9643293108905127E-2</v>
      </c>
      <c r="S196" s="1">
        <f t="shared" ref="S196:S251" si="58">$BA$195 - $BB$195*EXP(-$BC$195*J196^$BD$195)</f>
        <v>1063.7935455724082</v>
      </c>
      <c r="T196" s="10">
        <f t="shared" ref="T196:T251" si="59">20/S196</f>
        <v>1.880064048446389E-2</v>
      </c>
    </row>
    <row r="197" spans="1:56" x14ac:dyDescent="0.45">
      <c r="A197">
        <v>3350</v>
      </c>
      <c r="B197" s="1">
        <f t="shared" si="44"/>
        <v>484.86191278926367</v>
      </c>
      <c r="C197" s="10">
        <f t="shared" si="45"/>
        <v>4.1248857607614632E-2</v>
      </c>
      <c r="D197">
        <v>3325</v>
      </c>
      <c r="E197" s="1">
        <f t="shared" si="46"/>
        <v>662.61391503582945</v>
      </c>
      <c r="F197" s="10">
        <f t="shared" si="47"/>
        <v>3.0183489278094233E-2</v>
      </c>
      <c r="G197">
        <v>3315</v>
      </c>
      <c r="H197" s="1">
        <f t="shared" si="48"/>
        <v>768.90929633468954</v>
      </c>
      <c r="I197" s="10">
        <f t="shared" si="49"/>
        <v>2.6010870326757543E-2</v>
      </c>
      <c r="J197">
        <v>3300</v>
      </c>
      <c r="K197" s="1">
        <f t="shared" si="50"/>
        <v>848.39396908945935</v>
      </c>
      <c r="L197" s="10">
        <f t="shared" si="51"/>
        <v>2.3573953527115526E-2</v>
      </c>
      <c r="M197" s="1">
        <f t="shared" si="52"/>
        <v>914.25378173117679</v>
      </c>
      <c r="N197" s="10">
        <f t="shared" si="53"/>
        <v>2.1875764037999585E-2</v>
      </c>
      <c r="O197" s="1">
        <f t="shared" si="54"/>
        <v>971.34406276523089</v>
      </c>
      <c r="P197" s="10">
        <f t="shared" si="55"/>
        <v>2.0590026507254108E-2</v>
      </c>
      <c r="Q197" s="1">
        <f t="shared" si="56"/>
        <v>1022.3763709874418</v>
      </c>
      <c r="R197" s="10">
        <f t="shared" si="57"/>
        <v>1.9562267446266778E-2</v>
      </c>
      <c r="S197" s="1">
        <f t="shared" si="58"/>
        <v>1068.9360566567755</v>
      </c>
      <c r="T197" s="10">
        <f t="shared" si="59"/>
        <v>1.8710193070437139E-2</v>
      </c>
    </row>
    <row r="198" spans="1:56" x14ac:dyDescent="0.45">
      <c r="A198">
        <v>3400</v>
      </c>
      <c r="B198" s="1">
        <f t="shared" si="44"/>
        <v>485.07254848363823</v>
      </c>
      <c r="C198" s="10">
        <f t="shared" si="45"/>
        <v>4.1230945891539382E-2</v>
      </c>
      <c r="D198">
        <v>3375</v>
      </c>
      <c r="E198" s="1">
        <f t="shared" si="46"/>
        <v>663.39346344544595</v>
      </c>
      <c r="F198" s="10">
        <f t="shared" si="47"/>
        <v>3.0148020898678476E-2</v>
      </c>
      <c r="G198">
        <v>3365</v>
      </c>
      <c r="H198" s="1">
        <f t="shared" si="48"/>
        <v>770.13714755604803</v>
      </c>
      <c r="I198" s="10">
        <f t="shared" si="49"/>
        <v>2.5969400467784169E-2</v>
      </c>
      <c r="J198">
        <v>3350</v>
      </c>
      <c r="K198" s="1">
        <f t="shared" si="50"/>
        <v>850.18043495389827</v>
      </c>
      <c r="L198" s="10">
        <f t="shared" si="51"/>
        <v>2.3524418085537943E-2</v>
      </c>
      <c r="M198" s="1">
        <f t="shared" si="52"/>
        <v>916.67232805147319</v>
      </c>
      <c r="N198" s="10">
        <f t="shared" si="53"/>
        <v>2.1818047068697981E-2</v>
      </c>
      <c r="O198" s="1">
        <f t="shared" si="54"/>
        <v>974.49466573169718</v>
      </c>
      <c r="P198" s="10">
        <f t="shared" si="55"/>
        <v>2.052345764764453E-2</v>
      </c>
      <c r="Q198" s="1">
        <f t="shared" si="56"/>
        <v>1026.3483098466731</v>
      </c>
      <c r="R198" s="10">
        <f t="shared" si="57"/>
        <v>1.9486562025895295E-2</v>
      </c>
      <c r="S198" s="1">
        <f t="shared" si="58"/>
        <v>1073.8074736695312</v>
      </c>
      <c r="T198" s="10">
        <f t="shared" si="59"/>
        <v>1.8625312721705908E-2</v>
      </c>
    </row>
    <row r="199" spans="1:56" x14ac:dyDescent="0.45">
      <c r="A199">
        <v>3450</v>
      </c>
      <c r="B199" s="1">
        <f t="shared" si="44"/>
        <v>485.26088464606107</v>
      </c>
      <c r="C199" s="10">
        <f t="shared" si="45"/>
        <v>4.1214943616540559E-2</v>
      </c>
      <c r="D199">
        <v>3425</v>
      </c>
      <c r="E199" s="1">
        <f t="shared" si="46"/>
        <v>664.10479700246174</v>
      </c>
      <c r="F199" s="10">
        <f t="shared" si="47"/>
        <v>3.0115728858266119E-2</v>
      </c>
      <c r="G199">
        <v>3415</v>
      </c>
      <c r="H199" s="1">
        <f t="shared" si="48"/>
        <v>771.26278449674601</v>
      </c>
      <c r="I199" s="10">
        <f t="shared" si="49"/>
        <v>2.5931498838038879E-2</v>
      </c>
      <c r="J199">
        <v>3400</v>
      </c>
      <c r="K199" s="1">
        <f t="shared" si="50"/>
        <v>851.82875494461382</v>
      </c>
      <c r="L199" s="10">
        <f t="shared" si="51"/>
        <v>2.3478897470772052E-2</v>
      </c>
      <c r="M199" s="1">
        <f t="shared" si="52"/>
        <v>918.91908255045746</v>
      </c>
      <c r="N199" s="10">
        <f t="shared" si="53"/>
        <v>2.1764702006720826E-2</v>
      </c>
      <c r="O199" s="1">
        <f t="shared" si="54"/>
        <v>977.44116257164001</v>
      </c>
      <c r="P199" s="10">
        <f t="shared" si="55"/>
        <v>2.0461589675004228E-2</v>
      </c>
      <c r="Q199" s="1">
        <f t="shared" si="56"/>
        <v>1030.0864161417894</v>
      </c>
      <c r="R199" s="10">
        <f t="shared" si="57"/>
        <v>1.9415846754790172E-2</v>
      </c>
      <c r="S199" s="1">
        <f t="shared" si="58"/>
        <v>1078.4188293533393</v>
      </c>
      <c r="T199" s="10">
        <f t="shared" si="59"/>
        <v>1.8545670249463981E-2</v>
      </c>
    </row>
    <row r="200" spans="1:56" x14ac:dyDescent="0.45">
      <c r="A200">
        <v>3500</v>
      </c>
      <c r="B200" s="1">
        <f t="shared" si="44"/>
        <v>485.42913774161599</v>
      </c>
      <c r="C200" s="10">
        <f t="shared" si="45"/>
        <v>4.1200658232109652E-2</v>
      </c>
      <c r="D200">
        <v>3475</v>
      </c>
      <c r="E200" s="1">
        <f t="shared" si="46"/>
        <v>664.75332219949098</v>
      </c>
      <c r="F200" s="10">
        <f t="shared" si="47"/>
        <v>3.0086348322149559E-2</v>
      </c>
      <c r="G200">
        <v>3465</v>
      </c>
      <c r="H200" s="1">
        <f t="shared" si="48"/>
        <v>772.29374716074813</v>
      </c>
      <c r="I200" s="10">
        <f t="shared" si="49"/>
        <v>2.5896881948776318E-2</v>
      </c>
      <c r="J200">
        <v>3450</v>
      </c>
      <c r="K200" s="1">
        <f t="shared" si="50"/>
        <v>853.3481919800555</v>
      </c>
      <c r="L200" s="10">
        <f t="shared" si="51"/>
        <v>2.3437091902185035E-2</v>
      </c>
      <c r="M200" s="1">
        <f t="shared" si="52"/>
        <v>921.00439594212514</v>
      </c>
      <c r="N200" s="10">
        <f t="shared" si="53"/>
        <v>2.1715422953591176E-2</v>
      </c>
      <c r="O200" s="1">
        <f t="shared" si="54"/>
        <v>980.19449881284652</v>
      </c>
      <c r="P200" s="10">
        <f t="shared" si="55"/>
        <v>2.040411369806994E-2</v>
      </c>
      <c r="Q200" s="1">
        <f t="shared" si="56"/>
        <v>1033.6017755672763</v>
      </c>
      <c r="R200" s="10">
        <f t="shared" si="57"/>
        <v>1.9349811961210411E-2</v>
      </c>
      <c r="S200" s="1">
        <f t="shared" si="58"/>
        <v>1082.7809571733392</v>
      </c>
      <c r="T200" s="10">
        <f t="shared" si="59"/>
        <v>1.84709565378866E-2</v>
      </c>
    </row>
    <row r="201" spans="1:56" x14ac:dyDescent="0.45">
      <c r="A201">
        <v>3550</v>
      </c>
      <c r="B201" s="1">
        <f t="shared" si="44"/>
        <v>485.57932180545168</v>
      </c>
      <c r="C201" s="10">
        <f t="shared" si="45"/>
        <v>4.1187915345400644E-2</v>
      </c>
      <c r="D201">
        <v>3525</v>
      </c>
      <c r="E201" s="1">
        <f t="shared" si="46"/>
        <v>665.34407728394956</v>
      </c>
      <c r="F201" s="10">
        <f t="shared" si="47"/>
        <v>3.0059634830813382E-2</v>
      </c>
      <c r="G201">
        <v>3515</v>
      </c>
      <c r="H201" s="1">
        <f t="shared" si="48"/>
        <v>773.23711986995818</v>
      </c>
      <c r="I201" s="10">
        <f t="shared" si="49"/>
        <v>2.5865286968328124E-2</v>
      </c>
      <c r="J201">
        <v>3500</v>
      </c>
      <c r="K201" s="1">
        <f t="shared" si="50"/>
        <v>854.74752784156533</v>
      </c>
      <c r="L201" s="10">
        <f t="shared" si="51"/>
        <v>2.3398722252528315E-2</v>
      </c>
      <c r="M201" s="1">
        <f t="shared" si="52"/>
        <v>922.93816719866413</v>
      </c>
      <c r="N201" s="10">
        <f t="shared" si="53"/>
        <v>2.166992406512425E-2</v>
      </c>
      <c r="O201" s="1">
        <f t="shared" si="54"/>
        <v>982.76523135963521</v>
      </c>
      <c r="P201" s="10">
        <f t="shared" si="55"/>
        <v>2.035074030074346E-2</v>
      </c>
      <c r="Q201" s="1">
        <f t="shared" si="56"/>
        <v>1036.9051672812195</v>
      </c>
      <c r="R201" s="10">
        <f t="shared" si="57"/>
        <v>1.9288166971373373E-2</v>
      </c>
      <c r="S201" s="1">
        <f t="shared" si="58"/>
        <v>1086.9044734322397</v>
      </c>
      <c r="T201" s="10">
        <f t="shared" si="59"/>
        <v>1.840088111593079E-2</v>
      </c>
    </row>
    <row r="202" spans="1:56" x14ac:dyDescent="0.45">
      <c r="A202">
        <v>3600</v>
      </c>
      <c r="B202" s="1">
        <f t="shared" si="44"/>
        <v>485.71326474254107</v>
      </c>
      <c r="C202" s="10">
        <f t="shared" si="45"/>
        <v>4.1176557141385198E-2</v>
      </c>
      <c r="D202">
        <v>3575</v>
      </c>
      <c r="E202" s="1">
        <f t="shared" si="46"/>
        <v>665.88175091263804</v>
      </c>
      <c r="F202" s="10">
        <f t="shared" si="47"/>
        <v>3.0035362844211582E-2</v>
      </c>
      <c r="G202">
        <v>3565</v>
      </c>
      <c r="H202" s="1">
        <f t="shared" si="48"/>
        <v>774.09954836515351</v>
      </c>
      <c r="I202" s="10">
        <f t="shared" si="49"/>
        <v>2.5836470312169364E-2</v>
      </c>
      <c r="J202">
        <v>3550</v>
      </c>
      <c r="K202" s="1">
        <f t="shared" si="50"/>
        <v>856.03507420871915</v>
      </c>
      <c r="L202" s="10">
        <f t="shared" si="51"/>
        <v>2.3363528671400659E-2</v>
      </c>
      <c r="M202" s="1">
        <f t="shared" si="52"/>
        <v>924.72984688506392</v>
      </c>
      <c r="N202" s="10">
        <f t="shared" si="53"/>
        <v>2.1627938221492088E-2</v>
      </c>
      <c r="O202" s="1">
        <f t="shared" si="54"/>
        <v>985.16352419755606</v>
      </c>
      <c r="P202" s="10">
        <f t="shared" si="55"/>
        <v>2.0301198236394889E-2</v>
      </c>
      <c r="Q202" s="1">
        <f t="shared" si="56"/>
        <v>1040.0070531477681</v>
      </c>
      <c r="R202" s="10">
        <f t="shared" si="57"/>
        <v>1.9230638811021914E-2</v>
      </c>
      <c r="S202" s="1">
        <f t="shared" si="58"/>
        <v>1090.7997616700022</v>
      </c>
      <c r="T202" s="10">
        <f t="shared" si="59"/>
        <v>1.8335170856088403E-2</v>
      </c>
    </row>
    <row r="203" spans="1:56" x14ac:dyDescent="0.45">
      <c r="A203">
        <v>3650</v>
      </c>
      <c r="B203" s="1">
        <f t="shared" si="44"/>
        <v>485.83262358357507</v>
      </c>
      <c r="C203" s="10">
        <f t="shared" si="45"/>
        <v>4.1166440928723493E-2</v>
      </c>
      <c r="D203">
        <v>3625</v>
      </c>
      <c r="E203" s="1">
        <f t="shared" si="46"/>
        <v>666.3707005769752</v>
      </c>
      <c r="F203" s="10">
        <f t="shared" si="47"/>
        <v>3.0013324389387253E-2</v>
      </c>
      <c r="G203">
        <v>3615</v>
      </c>
      <c r="H203" s="1">
        <f t="shared" si="48"/>
        <v>774.88725743586133</v>
      </c>
      <c r="I203" s="10">
        <f t="shared" si="49"/>
        <v>2.5810206333991021E-2</v>
      </c>
      <c r="J203">
        <v>3600</v>
      </c>
      <c r="K203" s="1">
        <f t="shared" si="50"/>
        <v>857.21868502464417</v>
      </c>
      <c r="L203" s="10">
        <f t="shared" si="51"/>
        <v>2.3331269312480071E-2</v>
      </c>
      <c r="M203" s="1">
        <f t="shared" si="52"/>
        <v>926.38844237428577</v>
      </c>
      <c r="N203" s="10">
        <f t="shared" si="53"/>
        <v>2.158921580319054E-2</v>
      </c>
      <c r="O203" s="1">
        <f t="shared" si="54"/>
        <v>987.39914627647477</v>
      </c>
      <c r="P203" s="10">
        <f t="shared" si="55"/>
        <v>2.0255233231080735E-2</v>
      </c>
      <c r="Q203" s="1">
        <f t="shared" si="56"/>
        <v>1042.9175692297438</v>
      </c>
      <c r="R203" s="10">
        <f t="shared" si="57"/>
        <v>1.9176971018688642E-2</v>
      </c>
      <c r="S203" s="1">
        <f t="shared" si="58"/>
        <v>1094.4769592196133</v>
      </c>
      <c r="T203" s="10">
        <f t="shared" si="59"/>
        <v>1.8273568786921244E-2</v>
      </c>
    </row>
    <row r="204" spans="1:56" x14ac:dyDescent="0.45">
      <c r="A204">
        <v>3700</v>
      </c>
      <c r="B204" s="1">
        <f t="shared" si="44"/>
        <v>485.93889872950001</v>
      </c>
      <c r="C204" s="10">
        <f t="shared" si="45"/>
        <v>4.1157437801934614E-2</v>
      </c>
      <c r="D204">
        <v>3675</v>
      </c>
      <c r="E204" s="1">
        <f t="shared" si="46"/>
        <v>666.81497070408022</v>
      </c>
      <c r="F204" s="10">
        <f t="shared" si="47"/>
        <v>2.9993327802587112E-2</v>
      </c>
      <c r="G204">
        <v>3665</v>
      </c>
      <c r="H204" s="1">
        <f t="shared" si="48"/>
        <v>775.60606890123927</v>
      </c>
      <c r="I204" s="10">
        <f t="shared" si="49"/>
        <v>2.5786286108272667E-2</v>
      </c>
      <c r="J204">
        <v>3650</v>
      </c>
      <c r="K204" s="1">
        <f t="shared" si="50"/>
        <v>858.30576996770128</v>
      </c>
      <c r="L204" s="10">
        <f t="shared" si="51"/>
        <v>2.3301719153947451E-2</v>
      </c>
      <c r="M204" s="1">
        <f t="shared" si="52"/>
        <v>927.92252471846609</v>
      </c>
      <c r="N204" s="10">
        <f t="shared" si="53"/>
        <v>2.155352356175215E-2</v>
      </c>
      <c r="O204" s="1">
        <f t="shared" si="54"/>
        <v>989.48147137174442</v>
      </c>
      <c r="P204" s="10">
        <f t="shared" si="55"/>
        <v>2.0212606884162741E-2</v>
      </c>
      <c r="Q204" s="1">
        <f t="shared" si="56"/>
        <v>1045.6465193666802</v>
      </c>
      <c r="R204" s="10">
        <f t="shared" si="57"/>
        <v>1.9126922558986244E-2</v>
      </c>
      <c r="S204" s="1">
        <f t="shared" si="58"/>
        <v>1097.9459457914879</v>
      </c>
      <c r="T204" s="10">
        <f t="shared" si="59"/>
        <v>1.8215833007682713E-2</v>
      </c>
    </row>
    <row r="205" spans="1:56" x14ac:dyDescent="0.45">
      <c r="A205">
        <v>3750</v>
      </c>
      <c r="B205" s="1">
        <f t="shared" si="44"/>
        <v>486.03344722131368</v>
      </c>
      <c r="C205" s="10">
        <f t="shared" si="45"/>
        <v>4.1149431411235921E-2</v>
      </c>
      <c r="D205">
        <v>3725</v>
      </c>
      <c r="E205" s="1">
        <f t="shared" si="46"/>
        <v>667.21831035350317</v>
      </c>
      <c r="F205" s="10">
        <f t="shared" si="47"/>
        <v>2.9975196558085573E-2</v>
      </c>
      <c r="G205">
        <v>3715</v>
      </c>
      <c r="H205" s="1">
        <f t="shared" si="48"/>
        <v>776.26141978288501</v>
      </c>
      <c r="I205" s="10">
        <f t="shared" si="49"/>
        <v>2.5764516296061527E-2</v>
      </c>
      <c r="J205">
        <v>3700</v>
      </c>
      <c r="K205" s="1">
        <f t="shared" si="50"/>
        <v>859.30330882348983</v>
      </c>
      <c r="L205" s="10">
        <f t="shared" si="51"/>
        <v>2.3274668902861419E-2</v>
      </c>
      <c r="M205" s="1">
        <f t="shared" si="52"/>
        <v>929.34023696475867</v>
      </c>
      <c r="N205" s="10">
        <f t="shared" si="53"/>
        <v>2.1520643575403932E-2</v>
      </c>
      <c r="O205" s="1">
        <f t="shared" si="54"/>
        <v>991.41947973149183</v>
      </c>
      <c r="P205" s="10">
        <f t="shared" si="55"/>
        <v>2.0173095656156201E-2</v>
      </c>
      <c r="Q205" s="1">
        <f t="shared" si="56"/>
        <v>1048.2033706779428</v>
      </c>
      <c r="R205" s="10">
        <f t="shared" si="57"/>
        <v>1.9080266825572859E-2</v>
      </c>
      <c r="S205" s="1">
        <f t="shared" si="58"/>
        <v>1101.2163339606436</v>
      </c>
      <c r="T205" s="10">
        <f t="shared" si="59"/>
        <v>1.8161735694627628E-2</v>
      </c>
    </row>
    <row r="206" spans="1:56" x14ac:dyDescent="0.45">
      <c r="A206">
        <v>3800</v>
      </c>
      <c r="B206" s="1">
        <f t="shared" si="44"/>
        <v>486.11749507484166</v>
      </c>
      <c r="C206" s="10">
        <f t="shared" si="45"/>
        <v>4.1142316832108339E-2</v>
      </c>
      <c r="D206">
        <v>3775</v>
      </c>
      <c r="E206" s="1">
        <f t="shared" si="46"/>
        <v>667.58419044275945</v>
      </c>
      <c r="F206" s="10">
        <f t="shared" si="47"/>
        <v>2.9958768176842943E-2</v>
      </c>
      <c r="G206">
        <v>3765</v>
      </c>
      <c r="H206" s="1">
        <f t="shared" si="48"/>
        <v>776.85838052835516</v>
      </c>
      <c r="I206" s="10">
        <f t="shared" si="49"/>
        <v>2.5744718086709247E-2</v>
      </c>
      <c r="J206">
        <v>3750</v>
      </c>
      <c r="K206" s="1">
        <f t="shared" si="50"/>
        <v>860.21786656827067</v>
      </c>
      <c r="L206" s="10">
        <f t="shared" si="51"/>
        <v>2.3249923975408052E-2</v>
      </c>
      <c r="M206" s="1">
        <f t="shared" si="52"/>
        <v>930.64930371764535</v>
      </c>
      <c r="N206" s="10">
        <f t="shared" si="53"/>
        <v>2.1490372281058417E-2</v>
      </c>
      <c r="O206" s="1">
        <f t="shared" si="54"/>
        <v>993.22176132676145</v>
      </c>
      <c r="P206" s="10">
        <f t="shared" si="55"/>
        <v>2.0136489934819472E-2</v>
      </c>
      <c r="Q206" s="1">
        <f t="shared" si="56"/>
        <v>1050.5972508354382</v>
      </c>
      <c r="R206" s="10">
        <f t="shared" si="57"/>
        <v>1.9036790724605398E-2</v>
      </c>
      <c r="S206" s="1">
        <f t="shared" si="58"/>
        <v>1104.2974614328762</v>
      </c>
      <c r="T206" s="10">
        <f t="shared" si="59"/>
        <v>1.8111062189755549E-2</v>
      </c>
    </row>
    <row r="207" spans="1:56" x14ac:dyDescent="0.45">
      <c r="A207">
        <v>3850</v>
      </c>
      <c r="B207" s="1">
        <f t="shared" si="44"/>
        <v>486.19214872245249</v>
      </c>
      <c r="C207" s="10">
        <f t="shared" si="45"/>
        <v>4.1135999527251096E-2</v>
      </c>
      <c r="D207">
        <v>3825</v>
      </c>
      <c r="E207" s="1">
        <f t="shared" si="46"/>
        <v>667.91582044696236</v>
      </c>
      <c r="F207" s="10">
        <f t="shared" si="47"/>
        <v>2.9943893208901996E-2</v>
      </c>
      <c r="G207">
        <v>3815</v>
      </c>
      <c r="H207" s="1">
        <f t="shared" si="48"/>
        <v>777.40167316095744</v>
      </c>
      <c r="I207" s="10">
        <f t="shared" si="49"/>
        <v>2.5726726209218093E-2</v>
      </c>
      <c r="J207">
        <v>3800</v>
      </c>
      <c r="K207" s="1">
        <f t="shared" si="50"/>
        <v>861.055608991496</v>
      </c>
      <c r="L207" s="10">
        <f t="shared" si="51"/>
        <v>2.3227303545963574E-2</v>
      </c>
      <c r="M207" s="1">
        <f t="shared" si="52"/>
        <v>931.8570417627318</v>
      </c>
      <c r="N207" s="10">
        <f t="shared" si="53"/>
        <v>2.1462519575070588E-2</v>
      </c>
      <c r="O207" s="1">
        <f t="shared" si="54"/>
        <v>994.89652053025748</v>
      </c>
      <c r="P207" s="10">
        <f t="shared" si="55"/>
        <v>2.0102593171539538E-2</v>
      </c>
      <c r="Q207" s="1">
        <f t="shared" si="56"/>
        <v>1052.8369469557304</v>
      </c>
      <c r="R207" s="10">
        <f t="shared" si="57"/>
        <v>1.8996293830521278E-2</v>
      </c>
      <c r="S207" s="1">
        <f t="shared" si="58"/>
        <v>1107.1983849687063</v>
      </c>
      <c r="T207" s="10">
        <f t="shared" si="59"/>
        <v>1.8063610163742496E-2</v>
      </c>
    </row>
    <row r="208" spans="1:56" x14ac:dyDescent="0.45">
      <c r="A208">
        <v>3900</v>
      </c>
      <c r="B208" s="1">
        <f t="shared" si="44"/>
        <v>486.25840560514575</v>
      </c>
      <c r="C208" s="10">
        <f t="shared" si="45"/>
        <v>4.1130394394129015E-2</v>
      </c>
      <c r="D208">
        <v>3875</v>
      </c>
      <c r="E208" s="1">
        <f t="shared" si="46"/>
        <v>668.21616452884655</v>
      </c>
      <c r="F208" s="10">
        <f t="shared" si="47"/>
        <v>2.9930434284094021E-2</v>
      </c>
      <c r="G208">
        <v>3865</v>
      </c>
      <c r="H208" s="1">
        <f t="shared" si="48"/>
        <v>777.89568924710295</v>
      </c>
      <c r="I208" s="10">
        <f t="shared" si="49"/>
        <v>2.571038800762256E-2</v>
      </c>
      <c r="J208">
        <v>3850</v>
      </c>
      <c r="K208" s="1">
        <f t="shared" si="50"/>
        <v>861.82231870114151</v>
      </c>
      <c r="L208" s="10">
        <f t="shared" si="51"/>
        <v>2.3206639658789691E-2</v>
      </c>
      <c r="M208" s="1">
        <f t="shared" si="52"/>
        <v>932.97037158011028</v>
      </c>
      <c r="N208" s="10">
        <f t="shared" si="53"/>
        <v>2.1436907976110024E-2</v>
      </c>
      <c r="O208" s="1">
        <f t="shared" si="54"/>
        <v>996.45158205863925</v>
      </c>
      <c r="P208" s="10">
        <f t="shared" si="55"/>
        <v>2.0071221080988799E-2</v>
      </c>
      <c r="Q208" s="1">
        <f t="shared" si="56"/>
        <v>1054.9309059670347</v>
      </c>
      <c r="R208" s="10">
        <f t="shared" si="57"/>
        <v>1.8958587606897712E-2</v>
      </c>
      <c r="S208" s="1">
        <f t="shared" si="58"/>
        <v>1109.9278758468081</v>
      </c>
      <c r="T208" s="10">
        <f t="shared" si="59"/>
        <v>1.8019188845708741E-2</v>
      </c>
    </row>
    <row r="209" spans="1:20" x14ac:dyDescent="0.45">
      <c r="A209">
        <v>3950</v>
      </c>
      <c r="B209" s="1">
        <f t="shared" si="44"/>
        <v>486.31716395927333</v>
      </c>
      <c r="C209" s="10">
        <f t="shared" si="45"/>
        <v>4.112542489179942E-2</v>
      </c>
      <c r="D209">
        <v>3925</v>
      </c>
      <c r="E209" s="1">
        <f t="shared" si="46"/>
        <v>668.4879570653693</v>
      </c>
      <c r="F209" s="10">
        <f t="shared" si="47"/>
        <v>2.9918265226196533E-2</v>
      </c>
      <c r="G209">
        <v>3915</v>
      </c>
      <c r="H209" s="1">
        <f t="shared" si="48"/>
        <v>778.34450758714968</v>
      </c>
      <c r="I209" s="10">
        <f t="shared" si="49"/>
        <v>2.5695562575496995E-2</v>
      </c>
      <c r="J209">
        <v>3900</v>
      </c>
      <c r="K209" s="1">
        <f t="shared" si="50"/>
        <v>862.52341137085944</v>
      </c>
      <c r="L209" s="10">
        <f t="shared" si="51"/>
        <v>2.3187776396947669E-2</v>
      </c>
      <c r="M209" s="1">
        <f t="shared" si="52"/>
        <v>933.99582958822134</v>
      </c>
      <c r="N209" s="10">
        <f t="shared" si="53"/>
        <v>2.1413371844302097E-2</v>
      </c>
      <c r="O209" s="1">
        <f t="shared" si="54"/>
        <v>997.89439802263962</v>
      </c>
      <c r="P209" s="10">
        <f t="shared" si="55"/>
        <v>2.0042200897841148E-2</v>
      </c>
      <c r="Q209" s="1">
        <f t="shared" si="56"/>
        <v>1056.8872363125065</v>
      </c>
      <c r="R209" s="10">
        <f t="shared" si="57"/>
        <v>1.8923494685942337E-2</v>
      </c>
      <c r="S209" s="1">
        <f t="shared" si="58"/>
        <v>1112.4944167518893</v>
      </c>
      <c r="T209" s="10">
        <f t="shared" si="59"/>
        <v>1.7977618313261556E-2</v>
      </c>
    </row>
    <row r="210" spans="1:20" x14ac:dyDescent="0.45">
      <c r="A210">
        <v>4000</v>
      </c>
      <c r="B210" s="1">
        <f t="shared" si="44"/>
        <v>486.3692318424213</v>
      </c>
      <c r="C210" s="10">
        <f t="shared" si="45"/>
        <v>4.1121022241143321E-2</v>
      </c>
      <c r="D210">
        <v>3975</v>
      </c>
      <c r="E210" s="1">
        <f t="shared" si="46"/>
        <v>668.73371754594075</v>
      </c>
      <c r="F210" s="10">
        <f t="shared" si="47"/>
        <v>2.9907270226173451E-2</v>
      </c>
      <c r="G210">
        <v>3965</v>
      </c>
      <c r="H210" s="1">
        <f t="shared" si="48"/>
        <v>778.75191154924335</v>
      </c>
      <c r="I210" s="10">
        <f t="shared" si="49"/>
        <v>2.5682119945249503E-2</v>
      </c>
      <c r="J210">
        <v>3950</v>
      </c>
      <c r="K210" s="1">
        <f t="shared" si="50"/>
        <v>863.16395210258304</v>
      </c>
      <c r="L210" s="10">
        <f t="shared" si="51"/>
        <v>2.3170569103681815E-2</v>
      </c>
      <c r="M210" s="1">
        <f t="shared" si="52"/>
        <v>934.93958097170889</v>
      </c>
      <c r="N210" s="10">
        <f t="shared" si="53"/>
        <v>2.1391756651497673E-2</v>
      </c>
      <c r="O210" s="1">
        <f t="shared" si="54"/>
        <v>999.23205593864111</v>
      </c>
      <c r="P210" s="10">
        <f t="shared" si="55"/>
        <v>2.0015370685053484E-2</v>
      </c>
      <c r="Q210" s="1">
        <f t="shared" si="56"/>
        <v>1058.7137108574177</v>
      </c>
      <c r="R210" s="10">
        <f t="shared" si="57"/>
        <v>1.8890848200882042E-2</v>
      </c>
      <c r="S210" s="1">
        <f t="shared" si="58"/>
        <v>1114.9061999755786</v>
      </c>
      <c r="T210" s="10">
        <f t="shared" si="59"/>
        <v>1.7938728836953358E-2</v>
      </c>
    </row>
    <row r="211" spans="1:20" x14ac:dyDescent="0.45">
      <c r="A211">
        <v>4050</v>
      </c>
      <c r="B211" s="1">
        <f t="shared" si="44"/>
        <v>486.4153354427757</v>
      </c>
      <c r="C211" s="10">
        <f t="shared" si="45"/>
        <v>4.1117124693024608E-2</v>
      </c>
      <c r="D211">
        <v>4025</v>
      </c>
      <c r="E211" s="1">
        <f t="shared" si="46"/>
        <v>668.95576482521631</v>
      </c>
      <c r="F211" s="10">
        <f t="shared" si="47"/>
        <v>2.9897343070547523E-2</v>
      </c>
      <c r="G211">
        <v>4015</v>
      </c>
      <c r="H211" s="1">
        <f t="shared" si="48"/>
        <v>779.12140597818302</v>
      </c>
      <c r="I211" s="10">
        <f t="shared" si="49"/>
        <v>2.5669940328349856E-2</v>
      </c>
      <c r="J211">
        <v>4000</v>
      </c>
      <c r="K211" s="1">
        <f t="shared" si="50"/>
        <v>863.74867179207399</v>
      </c>
      <c r="L211" s="10">
        <f t="shared" si="51"/>
        <v>2.3154883652098401E-2</v>
      </c>
      <c r="M211" s="1">
        <f t="shared" si="52"/>
        <v>935.80743295896934</v>
      </c>
      <c r="N211" s="10">
        <f t="shared" si="53"/>
        <v>2.1371918298149384E-2</v>
      </c>
      <c r="O211" s="1">
        <f t="shared" si="54"/>
        <v>1000.4712875646659</v>
      </c>
      <c r="P211" s="10">
        <f t="shared" si="55"/>
        <v>1.9990578688853469E-2</v>
      </c>
      <c r="Q211" s="1">
        <f t="shared" si="56"/>
        <v>1060.4177708741413</v>
      </c>
      <c r="R211" s="10">
        <f t="shared" si="57"/>
        <v>1.8860491166149795E-2</v>
      </c>
      <c r="S211" s="1">
        <f t="shared" si="58"/>
        <v>1117.1711268226711</v>
      </c>
      <c r="T211" s="10">
        <f t="shared" si="59"/>
        <v>1.7902360273919435E-2</v>
      </c>
    </row>
    <row r="212" spans="1:20" x14ac:dyDescent="0.45">
      <c r="A212">
        <v>4100</v>
      </c>
      <c r="B212" s="1">
        <f t="shared" si="44"/>
        <v>486.45612671569921</v>
      </c>
      <c r="C212" s="10">
        <f t="shared" si="45"/>
        <v>4.1113676859267208E-2</v>
      </c>
      <c r="D212">
        <v>4075</v>
      </c>
      <c r="E212" s="1">
        <f t="shared" si="46"/>
        <v>669.15623072036681</v>
      </c>
      <c r="F212" s="10">
        <f t="shared" si="47"/>
        <v>2.9888386421313598E-2</v>
      </c>
      <c r="G212">
        <v>4065</v>
      </c>
      <c r="H212" s="1">
        <f t="shared" si="48"/>
        <v>779.45623362283845</v>
      </c>
      <c r="I212" s="10">
        <f t="shared" si="49"/>
        <v>2.5658913403055233E-2</v>
      </c>
      <c r="J212">
        <v>4050</v>
      </c>
      <c r="K212" s="1">
        <f t="shared" si="50"/>
        <v>864.28198339797905</v>
      </c>
      <c r="L212" s="10">
        <f t="shared" si="51"/>
        <v>2.3140595759463527E-2</v>
      </c>
      <c r="M212" s="1">
        <f t="shared" si="52"/>
        <v>936.60484842690255</v>
      </c>
      <c r="N212" s="10">
        <f t="shared" si="53"/>
        <v>2.1353722472813894E-2</v>
      </c>
      <c r="O212" s="1">
        <f t="shared" si="54"/>
        <v>1001.6184784329869</v>
      </c>
      <c r="P212" s="10">
        <f t="shared" si="55"/>
        <v>1.9967682736134841E-2</v>
      </c>
      <c r="Q212" s="1">
        <f t="shared" si="56"/>
        <v>1062.0065309853205</v>
      </c>
      <c r="R212" s="10">
        <f t="shared" si="57"/>
        <v>1.8832275900831016E-2</v>
      </c>
      <c r="S212" s="1">
        <f t="shared" si="58"/>
        <v>1119.2968081191229</v>
      </c>
      <c r="T212" s="10">
        <f t="shared" si="59"/>
        <v>1.7868361506013935E-2</v>
      </c>
    </row>
    <row r="213" spans="1:20" x14ac:dyDescent="0.45">
      <c r="A213">
        <v>4150</v>
      </c>
      <c r="B213" s="1">
        <f t="shared" si="44"/>
        <v>486.49219039032346</v>
      </c>
      <c r="C213" s="10">
        <f t="shared" si="45"/>
        <v>4.1110629101679015E-2</v>
      </c>
      <c r="D213">
        <v>4125</v>
      </c>
      <c r="E213" s="1">
        <f t="shared" si="46"/>
        <v>669.33707294885778</v>
      </c>
      <c r="F213" s="10">
        <f t="shared" si="47"/>
        <v>2.9880311144110414E-2</v>
      </c>
      <c r="G213">
        <v>4115</v>
      </c>
      <c r="H213" s="1">
        <f t="shared" si="48"/>
        <v>779.75939103613825</v>
      </c>
      <c r="I213" s="10">
        <f t="shared" si="49"/>
        <v>2.5648937646552936E-2</v>
      </c>
      <c r="J213">
        <v>4100</v>
      </c>
      <c r="K213" s="1">
        <f t="shared" si="50"/>
        <v>864.76799802725122</v>
      </c>
      <c r="L213" s="10">
        <f t="shared" si="51"/>
        <v>2.312759034287222E-2</v>
      </c>
      <c r="M213" s="1">
        <f t="shared" si="52"/>
        <v>937.33695972172006</v>
      </c>
      <c r="N213" s="10">
        <f t="shared" si="53"/>
        <v>2.1337044050773024E-2</v>
      </c>
      <c r="O213" s="1">
        <f t="shared" si="54"/>
        <v>1002.679677960652</v>
      </c>
      <c r="P213" s="10">
        <f t="shared" si="55"/>
        <v>1.9946549670457024E-2</v>
      </c>
      <c r="Q213" s="1">
        <f t="shared" si="56"/>
        <v>1063.4867849520917</v>
      </c>
      <c r="R213" s="10">
        <f t="shared" si="57"/>
        <v>1.8806063491330516E-2</v>
      </c>
      <c r="S213" s="1">
        <f t="shared" si="58"/>
        <v>1121.2905657223575</v>
      </c>
      <c r="T213" s="10">
        <f t="shared" si="59"/>
        <v>1.7836589918256918E-2</v>
      </c>
    </row>
    <row r="214" spans="1:20" x14ac:dyDescent="0.45">
      <c r="A214">
        <v>4200</v>
      </c>
      <c r="B214" s="1">
        <f t="shared" si="44"/>
        <v>486.52405038777829</v>
      </c>
      <c r="C214" s="10">
        <f t="shared" si="45"/>
        <v>4.1107936974665971E-2</v>
      </c>
      <c r="D214">
        <v>4175</v>
      </c>
      <c r="E214" s="1">
        <f t="shared" si="46"/>
        <v>669.50008740810904</v>
      </c>
      <c r="F214" s="10">
        <f t="shared" si="47"/>
        <v>2.9873035681634713E-2</v>
      </c>
      <c r="G214">
        <v>4165</v>
      </c>
      <c r="H214" s="1">
        <f t="shared" si="48"/>
        <v>780.0336439111876</v>
      </c>
      <c r="I214" s="10">
        <f t="shared" si="49"/>
        <v>2.5639919708741618E-2</v>
      </c>
      <c r="J214">
        <v>4150</v>
      </c>
      <c r="K214" s="1">
        <f t="shared" si="50"/>
        <v>865.21054076126916</v>
      </c>
      <c r="L214" s="10">
        <f t="shared" si="51"/>
        <v>2.3115760913410374E-2</v>
      </c>
      <c r="M214" s="1">
        <f t="shared" si="52"/>
        <v>938.00858259552888</v>
      </c>
      <c r="N214" s="10">
        <f t="shared" si="53"/>
        <v>2.1321766528680088E-2</v>
      </c>
      <c r="O214" s="1">
        <f t="shared" si="54"/>
        <v>1003.6606100281131</v>
      </c>
      <c r="P214" s="10">
        <f t="shared" si="55"/>
        <v>1.9927054823283132E-2</v>
      </c>
      <c r="Q214" s="1">
        <f t="shared" si="56"/>
        <v>1064.8650122007593</v>
      </c>
      <c r="R214" s="10">
        <f t="shared" si="57"/>
        <v>1.8781723289664619E-2</v>
      </c>
      <c r="S214" s="1">
        <f t="shared" si="58"/>
        <v>1123.1594349387581</v>
      </c>
      <c r="T214" s="10">
        <f t="shared" si="59"/>
        <v>1.7806910913845932E-2</v>
      </c>
    </row>
    <row r="215" spans="1:20" x14ac:dyDescent="0.45">
      <c r="A215">
        <v>4250</v>
      </c>
      <c r="B215" s="1">
        <f t="shared" si="44"/>
        <v>486.55217569128507</v>
      </c>
      <c r="C215" s="10">
        <f t="shared" si="45"/>
        <v>4.1105560717274232E-2</v>
      </c>
      <c r="D215">
        <v>4225</v>
      </c>
      <c r="E215" s="1">
        <f t="shared" si="46"/>
        <v>669.6469198030162</v>
      </c>
      <c r="F215" s="10">
        <f t="shared" si="47"/>
        <v>2.9866485469511626E-2</v>
      </c>
      <c r="G215">
        <v>4215</v>
      </c>
      <c r="H215" s="1">
        <f t="shared" si="48"/>
        <v>780.28154182568255</v>
      </c>
      <c r="I215" s="10">
        <f t="shared" si="49"/>
        <v>2.5631773825130502E-2</v>
      </c>
      <c r="J215">
        <v>4200</v>
      </c>
      <c r="K215" s="1">
        <f t="shared" si="50"/>
        <v>865.61316615767419</v>
      </c>
      <c r="L215" s="10">
        <f t="shared" si="51"/>
        <v>2.3105009006248105E-2</v>
      </c>
      <c r="M215" s="1">
        <f t="shared" si="52"/>
        <v>938.62423016875903</v>
      </c>
      <c r="N215" s="10">
        <f t="shared" si="53"/>
        <v>2.1307781492497929E-2</v>
      </c>
      <c r="O215" s="1">
        <f t="shared" si="54"/>
        <v>1004.5666839248206</v>
      </c>
      <c r="P215" s="10">
        <f t="shared" si="55"/>
        <v>1.9909081517476199E-2</v>
      </c>
      <c r="Q215" s="1">
        <f t="shared" si="56"/>
        <v>1066.1473849877943</v>
      </c>
      <c r="R215" s="10">
        <f t="shared" si="57"/>
        <v>1.8759132444177939E-2</v>
      </c>
      <c r="S215" s="1">
        <f t="shared" si="58"/>
        <v>1124.9101677576284</v>
      </c>
      <c r="T215" s="10">
        <f t="shared" si="59"/>
        <v>1.7779197462378323E-2</v>
      </c>
    </row>
    <row r="216" spans="1:20" x14ac:dyDescent="0.45">
      <c r="A216">
        <v>4300</v>
      </c>
      <c r="B216" s="1">
        <f t="shared" si="44"/>
        <v>486.57698570679139</v>
      </c>
      <c r="C216" s="10">
        <f t="shared" si="45"/>
        <v>4.1103464790773911E-2</v>
      </c>
      <c r="D216">
        <v>4275</v>
      </c>
      <c r="E216" s="1">
        <f t="shared" si="46"/>
        <v>669.77907663124608</v>
      </c>
      <c r="F216" s="10">
        <f t="shared" si="47"/>
        <v>2.9860592392036173E-2</v>
      </c>
      <c r="G216">
        <v>4265</v>
      </c>
      <c r="H216" s="1">
        <f t="shared" si="48"/>
        <v>780.50543237453132</v>
      </c>
      <c r="I216" s="10">
        <f t="shared" si="49"/>
        <v>2.5624421266555453E-2</v>
      </c>
      <c r="J216">
        <v>4250</v>
      </c>
      <c r="K216" s="1">
        <f t="shared" si="50"/>
        <v>865.97917337283968</v>
      </c>
      <c r="L216" s="10">
        <f t="shared" si="51"/>
        <v>2.3095243644374777E-2</v>
      </c>
      <c r="M216" s="1">
        <f t="shared" si="52"/>
        <v>939.18812683831334</v>
      </c>
      <c r="N216" s="10">
        <f t="shared" si="53"/>
        <v>2.1294988116308582E-2</v>
      </c>
      <c r="O216" s="1">
        <f t="shared" si="54"/>
        <v>1005.4030055690394</v>
      </c>
      <c r="P216" s="10">
        <f t="shared" si="55"/>
        <v>1.9892520600413733E-2</v>
      </c>
      <c r="Q216" s="1">
        <f t="shared" si="56"/>
        <v>1067.3397761094668</v>
      </c>
      <c r="R216" s="10">
        <f t="shared" si="57"/>
        <v>1.8738175459834819E-2</v>
      </c>
      <c r="S216" s="1">
        <f t="shared" si="58"/>
        <v>1126.5492368153573</v>
      </c>
      <c r="T216" s="10">
        <f t="shared" si="59"/>
        <v>1.7753329678281981E-2</v>
      </c>
    </row>
    <row r="217" spans="1:20" x14ac:dyDescent="0.45">
      <c r="A217">
        <v>4350</v>
      </c>
      <c r="B217" s="1">
        <f t="shared" si="44"/>
        <v>486.59885515114888</v>
      </c>
      <c r="C217" s="10">
        <f t="shared" si="45"/>
        <v>4.1101617458157678E-2</v>
      </c>
      <c r="D217">
        <v>4325</v>
      </c>
      <c r="E217" s="1">
        <f t="shared" si="46"/>
        <v>669.89793553955519</v>
      </c>
      <c r="F217" s="10">
        <f t="shared" si="47"/>
        <v>2.9855294275375577E-2</v>
      </c>
      <c r="G217">
        <v>4315</v>
      </c>
      <c r="H217" s="1">
        <f t="shared" si="48"/>
        <v>780.70747467749379</v>
      </c>
      <c r="I217" s="10">
        <f t="shared" si="49"/>
        <v>2.5617789823598008E-2</v>
      </c>
      <c r="J217">
        <v>4300</v>
      </c>
      <c r="K217" s="1">
        <f t="shared" si="50"/>
        <v>866.31162085899757</v>
      </c>
      <c r="L217" s="10">
        <f t="shared" si="51"/>
        <v>2.3086380833918462E-2</v>
      </c>
      <c r="M217" s="1">
        <f t="shared" si="52"/>
        <v>939.70422206057958</v>
      </c>
      <c r="N217" s="10">
        <f t="shared" si="53"/>
        <v>2.1283292689846686E-2</v>
      </c>
      <c r="O217" s="1">
        <f t="shared" si="54"/>
        <v>1006.1743889172312</v>
      </c>
      <c r="P217" s="10">
        <f t="shared" si="55"/>
        <v>1.9877270004380141E-2</v>
      </c>
      <c r="Q217" s="1">
        <f t="shared" si="56"/>
        <v>1068.4477670687295</v>
      </c>
      <c r="R217" s="10">
        <f t="shared" si="57"/>
        <v>1.8718743785547609E-2</v>
      </c>
      <c r="S217" s="1">
        <f t="shared" si="58"/>
        <v>1128.0828400080111</v>
      </c>
      <c r="T217" s="10">
        <f t="shared" si="59"/>
        <v>1.7729194426765654E-2</v>
      </c>
    </row>
    <row r="218" spans="1:20" x14ac:dyDescent="0.45">
      <c r="A218">
        <v>4400</v>
      </c>
      <c r="B218" s="1">
        <f t="shared" si="44"/>
        <v>486.61811850308669</v>
      </c>
      <c r="C218" s="10">
        <f t="shared" si="45"/>
        <v>4.1099990402172284E-2</v>
      </c>
      <c r="D218">
        <v>4375</v>
      </c>
      <c r="E218" s="1">
        <f t="shared" si="46"/>
        <v>670.00475506714542</v>
      </c>
      <c r="F218" s="10">
        <f t="shared" si="47"/>
        <v>2.9850534415976904E-2</v>
      </c>
      <c r="G218">
        <v>4365</v>
      </c>
      <c r="H218" s="1">
        <f t="shared" si="48"/>
        <v>780.88965225477295</v>
      </c>
      <c r="I218" s="10">
        <f t="shared" si="49"/>
        <v>2.5611813323753459E-2</v>
      </c>
      <c r="J218">
        <v>4350</v>
      </c>
      <c r="K218" s="1">
        <f t="shared" si="50"/>
        <v>866.61334059841408</v>
      </c>
      <c r="L218" s="10">
        <f t="shared" si="51"/>
        <v>2.3078343089190843E-2</v>
      </c>
      <c r="M218" s="1">
        <f t="shared" si="52"/>
        <v>940.17620394715084</v>
      </c>
      <c r="N218" s="10">
        <f t="shared" si="53"/>
        <v>2.1272608172844418E-2</v>
      </c>
      <c r="O218" s="1">
        <f t="shared" si="54"/>
        <v>1006.8853674861322</v>
      </c>
      <c r="P218" s="10">
        <f t="shared" si="55"/>
        <v>1.9863234332159922E-2</v>
      </c>
      <c r="Q218" s="1">
        <f t="shared" si="56"/>
        <v>1069.4766566181709</v>
      </c>
      <c r="R218" s="10">
        <f t="shared" si="57"/>
        <v>1.870073542628101E-2</v>
      </c>
      <c r="S218" s="1">
        <f t="shared" si="58"/>
        <v>1129.5169056750708</v>
      </c>
      <c r="T218" s="10">
        <f t="shared" si="59"/>
        <v>1.7706684954880543E-2</v>
      </c>
    </row>
    <row r="219" spans="1:20" x14ac:dyDescent="0.45">
      <c r="A219">
        <v>4450</v>
      </c>
      <c r="B219" s="1">
        <f t="shared" si="44"/>
        <v>486.63507405042463</v>
      </c>
      <c r="C219" s="10">
        <f t="shared" si="45"/>
        <v>4.1098558378732108E-2</v>
      </c>
      <c r="D219">
        <v>4425</v>
      </c>
      <c r="E219" s="1">
        <f t="shared" si="46"/>
        <v>670.10068379433915</v>
      </c>
      <c r="F219" s="10">
        <f t="shared" si="47"/>
        <v>2.9846261142061761E-2</v>
      </c>
      <c r="G219">
        <v>4415</v>
      </c>
      <c r="H219" s="1">
        <f t="shared" si="48"/>
        <v>781.05378526888512</v>
      </c>
      <c r="I219" s="10">
        <f t="shared" si="49"/>
        <v>2.5606431179531139E-2</v>
      </c>
      <c r="J219">
        <v>4400</v>
      </c>
      <c r="K219" s="1">
        <f t="shared" si="50"/>
        <v>866.88695184462642</v>
      </c>
      <c r="L219" s="10">
        <f t="shared" si="51"/>
        <v>2.3071058985768E-2</v>
      </c>
      <c r="M219" s="1">
        <f t="shared" si="52"/>
        <v>940.60751261924463</v>
      </c>
      <c r="N219" s="10">
        <f t="shared" si="53"/>
        <v>2.1262853774479628E-2</v>
      </c>
      <c r="O219" s="1">
        <f t="shared" si="54"/>
        <v>1007.5402059180755</v>
      </c>
      <c r="P219" s="10">
        <f t="shared" si="55"/>
        <v>1.9850324465985857E-2</v>
      </c>
      <c r="Q219" s="1">
        <f t="shared" si="56"/>
        <v>1070.4314696038962</v>
      </c>
      <c r="R219" s="10">
        <f t="shared" si="57"/>
        <v>1.8684054577917841E-2</v>
      </c>
      <c r="S219" s="1">
        <f t="shared" si="58"/>
        <v>1130.8570982814877</v>
      </c>
      <c r="T219" s="10">
        <f t="shared" si="59"/>
        <v>1.7685700545535855E-2</v>
      </c>
    </row>
    <row r="220" spans="1:20" x14ac:dyDescent="0.45">
      <c r="A220">
        <v>4500</v>
      </c>
      <c r="B220" s="1">
        <f t="shared" si="44"/>
        <v>486.64998756514399</v>
      </c>
      <c r="C220" s="10">
        <f t="shared" si="45"/>
        <v>4.1097298902782277E-2</v>
      </c>
      <c r="D220">
        <v>4475</v>
      </c>
      <c r="E220" s="1">
        <f t="shared" si="46"/>
        <v>670.18676891667121</v>
      </c>
      <c r="F220" s="10">
        <f t="shared" si="47"/>
        <v>2.984242740621269E-2</v>
      </c>
      <c r="G220">
        <v>4465</v>
      </c>
      <c r="H220" s="1">
        <f t="shared" si="48"/>
        <v>781.20154213583623</v>
      </c>
      <c r="I220" s="10">
        <f t="shared" si="49"/>
        <v>2.5601587965788188E-2</v>
      </c>
      <c r="J220">
        <v>4450</v>
      </c>
      <c r="K220" s="1">
        <f t="shared" si="50"/>
        <v>867.13487434768138</v>
      </c>
      <c r="L220" s="10">
        <f t="shared" si="51"/>
        <v>2.3064462740061492E-2</v>
      </c>
      <c r="M220" s="1">
        <f t="shared" si="52"/>
        <v>941.00135327440012</v>
      </c>
      <c r="N220" s="10">
        <f t="shared" si="53"/>
        <v>2.1253954556394682E-2</v>
      </c>
      <c r="O220" s="1">
        <f t="shared" si="54"/>
        <v>1008.1429115271923</v>
      </c>
      <c r="P220" s="10">
        <f t="shared" si="55"/>
        <v>1.9838457198199076E-2</v>
      </c>
      <c r="Q220" s="1">
        <f t="shared" si="56"/>
        <v>1071.3169660410501</v>
      </c>
      <c r="R220" s="10">
        <f t="shared" si="57"/>
        <v>1.8668611283090285E-2</v>
      </c>
      <c r="S220" s="1">
        <f t="shared" si="58"/>
        <v>1132.1088245296576</v>
      </c>
      <c r="T220" s="10">
        <f t="shared" si="59"/>
        <v>1.7666146192535103E-2</v>
      </c>
    </row>
    <row r="221" spans="1:20" x14ac:dyDescent="0.45">
      <c r="A221">
        <v>4550</v>
      </c>
      <c r="B221" s="1">
        <f t="shared" si="44"/>
        <v>486.66309563610042</v>
      </c>
      <c r="C221" s="10">
        <f t="shared" si="45"/>
        <v>4.10961919638856E-2</v>
      </c>
      <c r="D221">
        <v>4525</v>
      </c>
      <c r="E221" s="1">
        <f t="shared" si="46"/>
        <v>670.26396426589895</v>
      </c>
      <c r="F221" s="10">
        <f t="shared" si="47"/>
        <v>2.9838990407167174E-2</v>
      </c>
      <c r="G221">
        <v>4515</v>
      </c>
      <c r="H221" s="1">
        <f t="shared" si="48"/>
        <v>781.33445051270292</v>
      </c>
      <c r="I221" s="10">
        <f t="shared" si="49"/>
        <v>2.559723302470053E-2</v>
      </c>
      <c r="J221">
        <v>4500</v>
      </c>
      <c r="K221" s="1">
        <f t="shared" si="50"/>
        <v>867.35934104655621</v>
      </c>
      <c r="L221" s="10">
        <f t="shared" si="51"/>
        <v>2.3058493813957189E-2</v>
      </c>
      <c r="M221" s="1">
        <f t="shared" si="52"/>
        <v>941.36070892607302</v>
      </c>
      <c r="N221" s="10">
        <f t="shared" si="53"/>
        <v>2.1245841057904873E-2</v>
      </c>
      <c r="O221" s="1">
        <f t="shared" si="54"/>
        <v>1008.697245770825</v>
      </c>
      <c r="P221" s="10">
        <f t="shared" si="55"/>
        <v>1.9827554882155374E-2</v>
      </c>
      <c r="Q221" s="1">
        <f t="shared" si="56"/>
        <v>1072.137650357372</v>
      </c>
      <c r="R221" s="10">
        <f t="shared" si="57"/>
        <v>1.865432110637423E-2</v>
      </c>
      <c r="S221" s="1">
        <f t="shared" si="58"/>
        <v>1133.2772398372599</v>
      </c>
      <c r="T221" s="10">
        <f t="shared" si="59"/>
        <v>1.7647932294900782E-2</v>
      </c>
    </row>
    <row r="222" spans="1:20" x14ac:dyDescent="0.45">
      <c r="A222">
        <v>4600</v>
      </c>
      <c r="B222" s="1">
        <f t="shared" si="44"/>
        <v>486.67460868735219</v>
      </c>
      <c r="C222" s="10">
        <f t="shared" si="45"/>
        <v>4.1095219769002433E-2</v>
      </c>
      <c r="D222">
        <v>4575</v>
      </c>
      <c r="E222" s="1">
        <f t="shared" si="46"/>
        <v>670.33313780047808</v>
      </c>
      <c r="F222" s="10">
        <f t="shared" si="47"/>
        <v>2.9835911239036669E-2</v>
      </c>
      <c r="G222">
        <v>4565</v>
      </c>
      <c r="H222" s="1">
        <f t="shared" si="48"/>
        <v>781.45390767220215</v>
      </c>
      <c r="I222" s="10">
        <f t="shared" si="49"/>
        <v>2.5593320096864158E-2</v>
      </c>
      <c r="J222">
        <v>4550</v>
      </c>
      <c r="K222" s="1">
        <f t="shared" si="50"/>
        <v>867.56241021755591</v>
      </c>
      <c r="L222" s="10">
        <f t="shared" si="51"/>
        <v>2.3053096543203921E-2</v>
      </c>
      <c r="M222" s="1">
        <f t="shared" si="52"/>
        <v>941.68835278324582</v>
      </c>
      <c r="N222" s="10">
        <f t="shared" si="53"/>
        <v>2.1238448942145431E-2</v>
      </c>
      <c r="O222" s="1">
        <f t="shared" si="54"/>
        <v>1009.2067355968288</v>
      </c>
      <c r="P222" s="10">
        <f t="shared" si="55"/>
        <v>1.9817545102067038E-2</v>
      </c>
      <c r="Q222" s="1">
        <f t="shared" si="56"/>
        <v>1072.8977807466242</v>
      </c>
      <c r="R222" s="10">
        <f t="shared" si="57"/>
        <v>1.8641104827416176E-2</v>
      </c>
      <c r="S222" s="1">
        <f t="shared" si="58"/>
        <v>1134.3672551211732</v>
      </c>
      <c r="T222" s="10">
        <f t="shared" si="59"/>
        <v>1.7630974368934512E-2</v>
      </c>
    </row>
    <row r="223" spans="1:20" x14ac:dyDescent="0.45">
      <c r="A223">
        <v>4650</v>
      </c>
      <c r="B223" s="1">
        <f t="shared" si="44"/>
        <v>486.68471370829224</v>
      </c>
      <c r="C223" s="10">
        <f t="shared" si="45"/>
        <v>4.1094366510117157E-2</v>
      </c>
      <c r="D223">
        <v>4625</v>
      </c>
      <c r="E223" s="1">
        <f t="shared" si="46"/>
        <v>670.39507858877221</v>
      </c>
      <c r="F223" s="10">
        <f t="shared" si="47"/>
        <v>2.9833154566261698E-2</v>
      </c>
      <c r="G223">
        <v>4615</v>
      </c>
      <c r="H223" s="1">
        <f t="shared" si="48"/>
        <v>781.56119027777629</v>
      </c>
      <c r="I223" s="10">
        <f t="shared" si="49"/>
        <v>2.558980697709895E-2</v>
      </c>
      <c r="J223">
        <v>4600</v>
      </c>
      <c r="K223" s="1">
        <f t="shared" si="50"/>
        <v>867.74597707247085</v>
      </c>
      <c r="L223" s="10">
        <f t="shared" si="51"/>
        <v>2.3048219788323693E-2</v>
      </c>
      <c r="M223" s="1">
        <f t="shared" si="52"/>
        <v>941.98686024314748</v>
      </c>
      <c r="N223" s="10">
        <f t="shared" si="53"/>
        <v>2.1231718662017812E-2</v>
      </c>
      <c r="O223" s="1">
        <f t="shared" si="54"/>
        <v>1009.6746846233927</v>
      </c>
      <c r="P223" s="10">
        <f t="shared" si="55"/>
        <v>1.9808360360604637E-2</v>
      </c>
      <c r="Q223" s="1">
        <f t="shared" si="56"/>
        <v>1073.601378578976</v>
      </c>
      <c r="R223" s="10">
        <f t="shared" si="57"/>
        <v>1.8628888150713906E-2</v>
      </c>
      <c r="S223" s="1">
        <f t="shared" si="58"/>
        <v>1135.3835438318549</v>
      </c>
      <c r="T223" s="10">
        <f t="shared" si="59"/>
        <v>1.7615192776619906E-2</v>
      </c>
    </row>
    <row r="224" spans="1:20" x14ac:dyDescent="0.45">
      <c r="A224">
        <v>4700</v>
      </c>
      <c r="B224" s="1">
        <f t="shared" si="44"/>
        <v>486.69357672003974</v>
      </c>
      <c r="C224" s="10">
        <f t="shared" si="45"/>
        <v>4.10936181545387E-2</v>
      </c>
      <c r="D224">
        <v>4675</v>
      </c>
      <c r="E224" s="1">
        <f t="shared" si="46"/>
        <v>670.45050330870788</v>
      </c>
      <c r="F224" s="10">
        <f t="shared" si="47"/>
        <v>2.9830688322700881E-2</v>
      </c>
      <c r="G224">
        <v>4665</v>
      </c>
      <c r="H224" s="1">
        <f t="shared" si="48"/>
        <v>781.65746357517492</v>
      </c>
      <c r="I224" s="10">
        <f t="shared" si="49"/>
        <v>2.5586655193597502E-2</v>
      </c>
      <c r="J224">
        <v>4650</v>
      </c>
      <c r="K224" s="1">
        <f t="shared" si="50"/>
        <v>867.91178480470933</v>
      </c>
      <c r="L224" s="10">
        <f t="shared" si="51"/>
        <v>2.3043816606891959E-2</v>
      </c>
      <c r="M224" s="1">
        <f t="shared" si="52"/>
        <v>942.25862047564351</v>
      </c>
      <c r="N224" s="10">
        <f t="shared" si="53"/>
        <v>2.1225595144891519E-2</v>
      </c>
      <c r="O224" s="1">
        <f t="shared" si="54"/>
        <v>1010.1041841136</v>
      </c>
      <c r="P224" s="10">
        <f t="shared" si="55"/>
        <v>1.9799937783200716E-2</v>
      </c>
      <c r="Q224" s="1">
        <f t="shared" si="56"/>
        <v>1074.2522378204251</v>
      </c>
      <c r="R224" s="10">
        <f t="shared" si="57"/>
        <v>1.8617601430906447E-2</v>
      </c>
      <c r="S224" s="1">
        <f t="shared" si="58"/>
        <v>1136.3305491866167</v>
      </c>
      <c r="T224" s="10">
        <f t="shared" si="59"/>
        <v>1.7600512469119096E-2</v>
      </c>
    </row>
    <row r="225" spans="1:20" x14ac:dyDescent="0.45">
      <c r="A225">
        <v>4750</v>
      </c>
      <c r="B225" s="1">
        <f t="shared" si="44"/>
        <v>486.70134500086192</v>
      </c>
      <c r="C225" s="10">
        <f t="shared" si="45"/>
        <v>4.1092962255866748E-2</v>
      </c>
      <c r="D225">
        <v>4725</v>
      </c>
      <c r="E225" s="1">
        <f t="shared" si="46"/>
        <v>670.50006228777886</v>
      </c>
      <c r="F225" s="10">
        <f t="shared" si="47"/>
        <v>2.9828483433333365E-2</v>
      </c>
      <c r="G225">
        <v>4715</v>
      </c>
      <c r="H225" s="1">
        <f t="shared" si="48"/>
        <v>781.74379001851912</v>
      </c>
      <c r="I225" s="10">
        <f t="shared" si="49"/>
        <v>2.5583829709125299E-2</v>
      </c>
      <c r="J225">
        <v>4700</v>
      </c>
      <c r="K225" s="1">
        <f t="shared" si="50"/>
        <v>868.06143508550485</v>
      </c>
      <c r="L225" s="10">
        <f t="shared" si="51"/>
        <v>2.3039843946102711E-2</v>
      </c>
      <c r="M225" s="1">
        <f t="shared" si="52"/>
        <v>942.50584758283298</v>
      </c>
      <c r="N225" s="10">
        <f t="shared" si="53"/>
        <v>2.1220027495099738E-2</v>
      </c>
      <c r="O225" s="1">
        <f t="shared" si="54"/>
        <v>1010.498123712156</v>
      </c>
      <c r="P225" s="10">
        <f t="shared" si="55"/>
        <v>1.9792218838099566E-2</v>
      </c>
      <c r="Q225" s="1">
        <f t="shared" si="56"/>
        <v>1074.8539344181077</v>
      </c>
      <c r="R225" s="10">
        <f t="shared" si="57"/>
        <v>1.8607179412547227E-2</v>
      </c>
      <c r="S225" s="1">
        <f t="shared" si="58"/>
        <v>1137.212491554166</v>
      </c>
      <c r="T225" s="10">
        <f t="shared" si="59"/>
        <v>1.7586862744241486E-2</v>
      </c>
    </row>
    <row r="226" spans="1:20" x14ac:dyDescent="0.45">
      <c r="A226">
        <v>4800</v>
      </c>
      <c r="B226" s="1">
        <f t="shared" si="44"/>
        <v>486.70814909178193</v>
      </c>
      <c r="C226" s="10">
        <f t="shared" si="45"/>
        <v>4.1092387783769078E-2</v>
      </c>
      <c r="D226">
        <v>4775</v>
      </c>
      <c r="E226" s="1">
        <f t="shared" si="46"/>
        <v>670.54434510728356</v>
      </c>
      <c r="F226" s="10">
        <f t="shared" si="47"/>
        <v>2.9826513557131118E-2</v>
      </c>
      <c r="G226">
        <v>4765</v>
      </c>
      <c r="H226" s="1">
        <f t="shared" si="48"/>
        <v>781.8211373504364</v>
      </c>
      <c r="I226" s="10">
        <f t="shared" si="49"/>
        <v>2.5581298643036536E-2</v>
      </c>
      <c r="J226">
        <v>4750</v>
      </c>
      <c r="K226" s="1">
        <f t="shared" si="50"/>
        <v>868.19639801568667</v>
      </c>
      <c r="L226" s="10">
        <f t="shared" si="51"/>
        <v>2.3036262354590692E-2</v>
      </c>
      <c r="M226" s="1">
        <f t="shared" si="52"/>
        <v>942.73059132189633</v>
      </c>
      <c r="N226" s="10">
        <f t="shared" si="53"/>
        <v>2.1214968713337296E-2</v>
      </c>
      <c r="O226" s="1">
        <f t="shared" si="54"/>
        <v>1010.8592019165635</v>
      </c>
      <c r="P226" s="10">
        <f t="shared" si="55"/>
        <v>1.9785149071285601E-2</v>
      </c>
      <c r="Q226" s="1">
        <f t="shared" si="56"/>
        <v>1075.4098356128641</v>
      </c>
      <c r="R226" s="10">
        <f t="shared" si="57"/>
        <v>1.8597560983438673E-2</v>
      </c>
      <c r="S226" s="1">
        <f t="shared" si="58"/>
        <v>1138.0333759465711</v>
      </c>
      <c r="T226" s="10">
        <f t="shared" si="59"/>
        <v>1.7574177016877728E-2</v>
      </c>
    </row>
    <row r="227" spans="1:20" x14ac:dyDescent="0.45">
      <c r="A227">
        <v>4850</v>
      </c>
      <c r="B227" s="1">
        <f t="shared" si="44"/>
        <v>486.71410460197535</v>
      </c>
      <c r="C227" s="10">
        <f t="shared" si="45"/>
        <v>4.109188497086104E-2</v>
      </c>
      <c r="D227">
        <v>4825</v>
      </c>
      <c r="E227" s="1">
        <f t="shared" si="46"/>
        <v>670.5838857944791</v>
      </c>
      <c r="F227" s="10">
        <f t="shared" si="47"/>
        <v>2.9824754849730479E-2</v>
      </c>
      <c r="G227">
        <v>4815</v>
      </c>
      <c r="H227" s="1">
        <f t="shared" si="48"/>
        <v>781.89038615708739</v>
      </c>
      <c r="I227" s="10">
        <f t="shared" si="49"/>
        <v>2.5579033012923958E-2</v>
      </c>
      <c r="J227">
        <v>4800</v>
      </c>
      <c r="K227" s="1">
        <f t="shared" si="50"/>
        <v>868.31802154142576</v>
      </c>
      <c r="L227" s="10">
        <f t="shared" si="51"/>
        <v>2.3033035712533394E-2</v>
      </c>
      <c r="M227" s="1">
        <f t="shared" si="52"/>
        <v>942.93474738329814</v>
      </c>
      <c r="N227" s="10">
        <f t="shared" si="53"/>
        <v>2.1210375432129561E-2</v>
      </c>
      <c r="O227" s="1">
        <f t="shared" si="54"/>
        <v>1011.189936259503</v>
      </c>
      <c r="P227" s="10">
        <f t="shared" si="55"/>
        <v>1.9778677855499714E-2</v>
      </c>
      <c r="Q227" s="1">
        <f t="shared" si="56"/>
        <v>1075.9231091447045</v>
      </c>
      <c r="R227" s="10">
        <f t="shared" si="57"/>
        <v>1.8588688940698393E-2</v>
      </c>
      <c r="S227" s="1">
        <f t="shared" si="58"/>
        <v>1138.7969995784661</v>
      </c>
      <c r="T227" s="10">
        <f t="shared" si="59"/>
        <v>1.7562392601493632E-2</v>
      </c>
    </row>
    <row r="228" spans="1:20" x14ac:dyDescent="0.45">
      <c r="A228">
        <v>4900</v>
      </c>
      <c r="B228" s="1">
        <f t="shared" si="44"/>
        <v>486.7193138320842</v>
      </c>
      <c r="C228" s="10">
        <f t="shared" si="45"/>
        <v>4.1091445175113601E-2</v>
      </c>
      <c r="D228">
        <v>4875</v>
      </c>
      <c r="E228" s="1">
        <f t="shared" si="46"/>
        <v>670.61916762597377</v>
      </c>
      <c r="F228" s="10">
        <f t="shared" si="47"/>
        <v>2.9823185744602299E-2</v>
      </c>
      <c r="G228">
        <v>4865</v>
      </c>
      <c r="H228" s="1">
        <f t="shared" si="48"/>
        <v>781.95233691982071</v>
      </c>
      <c r="I228" s="10">
        <f t="shared" si="49"/>
        <v>2.557700649477149E-2</v>
      </c>
      <c r="J228">
        <v>4850</v>
      </c>
      <c r="K228" s="1">
        <f t="shared" si="50"/>
        <v>868.42754034486097</v>
      </c>
      <c r="L228" s="10">
        <f t="shared" si="51"/>
        <v>2.3030130979100234E-2</v>
      </c>
      <c r="M228" s="1">
        <f t="shared" si="52"/>
        <v>943.12006722008471</v>
      </c>
      <c r="N228" s="10">
        <f t="shared" si="53"/>
        <v>2.120620766659272E-2</v>
      </c>
      <c r="O228" s="1">
        <f t="shared" si="54"/>
        <v>1011.4926731833228</v>
      </c>
      <c r="P228" s="10">
        <f t="shared" si="55"/>
        <v>1.9772758152619068E-2</v>
      </c>
      <c r="Q228" s="1">
        <f t="shared" si="56"/>
        <v>1076.3967323208501</v>
      </c>
      <c r="R228" s="10">
        <f t="shared" si="57"/>
        <v>1.8580509768807475E-2</v>
      </c>
      <c r="S228" s="1">
        <f t="shared" si="58"/>
        <v>1139.506959456814</v>
      </c>
      <c r="T228" s="10">
        <f t="shared" si="59"/>
        <v>1.7551450505869402E-2</v>
      </c>
    </row>
    <row r="229" spans="1:20" x14ac:dyDescent="0.45">
      <c r="A229">
        <v>4950</v>
      </c>
      <c r="B229" s="1">
        <f t="shared" si="44"/>
        <v>486.72386723217267</v>
      </c>
      <c r="C229" s="10">
        <f t="shared" si="45"/>
        <v>4.1091060756344167E-2</v>
      </c>
      <c r="D229">
        <v>4925</v>
      </c>
      <c r="E229" s="1">
        <f t="shared" si="46"/>
        <v>670.65062756519148</v>
      </c>
      <c r="F229" s="10">
        <f t="shared" si="47"/>
        <v>2.9821786751486896E-2</v>
      </c>
      <c r="G229">
        <v>4915</v>
      </c>
      <c r="H229" s="1">
        <f t="shared" si="48"/>
        <v>782.00771658580845</v>
      </c>
      <c r="I229" s="10">
        <f t="shared" si="49"/>
        <v>2.5575195200526427E-2</v>
      </c>
      <c r="J229">
        <v>4900</v>
      </c>
      <c r="K229" s="1">
        <f t="shared" si="50"/>
        <v>868.5260842226096</v>
      </c>
      <c r="L229" s="10">
        <f t="shared" si="51"/>
        <v>2.3027517956356339E-2</v>
      </c>
      <c r="M229" s="1">
        <f t="shared" si="52"/>
        <v>943.28816742724746</v>
      </c>
      <c r="N229" s="10">
        <f t="shared" si="53"/>
        <v>2.1202428579750555E-2</v>
      </c>
      <c r="O229" s="1">
        <f t="shared" si="54"/>
        <v>1011.7695975913322</v>
      </c>
      <c r="P229" s="10">
        <f t="shared" si="55"/>
        <v>1.9767346288733098E-2</v>
      </c>
      <c r="Q229" s="1">
        <f t="shared" si="56"/>
        <v>1076.8335009198013</v>
      </c>
      <c r="R229" s="10">
        <f t="shared" si="57"/>
        <v>1.8572973428962376E-2</v>
      </c>
      <c r="S229" s="1">
        <f t="shared" si="58"/>
        <v>1140.1666599678981</v>
      </c>
      <c r="T229" s="10">
        <f t="shared" si="59"/>
        <v>1.7541295235350161E-2</v>
      </c>
    </row>
    <row r="230" spans="1:20" x14ac:dyDescent="0.45">
      <c r="A230">
        <v>5000</v>
      </c>
      <c r="B230" s="1">
        <f t="shared" si="44"/>
        <v>486.72784470972664</v>
      </c>
      <c r="C230" s="10">
        <f t="shared" si="45"/>
        <v>4.109072496546308E-2</v>
      </c>
      <c r="D230">
        <v>4975</v>
      </c>
      <c r="E230" s="1">
        <f t="shared" si="46"/>
        <v>670.67866035614452</v>
      </c>
      <c r="F230" s="10">
        <f t="shared" si="47"/>
        <v>2.9820540270924348E-2</v>
      </c>
      <c r="G230">
        <v>4965</v>
      </c>
      <c r="H230" s="1">
        <f t="shared" si="48"/>
        <v>782.05718468038685</v>
      </c>
      <c r="I230" s="10">
        <f t="shared" si="49"/>
        <v>2.5573577472053598E-2</v>
      </c>
      <c r="J230">
        <v>4950</v>
      </c>
      <c r="K230" s="1">
        <f t="shared" si="50"/>
        <v>868.61468596690645</v>
      </c>
      <c r="L230" s="10">
        <f t="shared" si="51"/>
        <v>2.3025169068764725E-2</v>
      </c>
      <c r="M230" s="1">
        <f t="shared" si="52"/>
        <v>943.44053867298487</v>
      </c>
      <c r="N230" s="10">
        <f t="shared" si="53"/>
        <v>2.11990042617115E-2</v>
      </c>
      <c r="O230" s="1">
        <f t="shared" si="54"/>
        <v>1012.0227420640674</v>
      </c>
      <c r="P230" s="10">
        <f t="shared" si="55"/>
        <v>1.9762401741297897E-2</v>
      </c>
      <c r="Q230" s="1">
        <f t="shared" si="56"/>
        <v>1077.2360379084257</v>
      </c>
      <c r="R230" s="10">
        <f t="shared" si="57"/>
        <v>1.8566033159113614E-2</v>
      </c>
      <c r="S230" s="1">
        <f t="shared" si="58"/>
        <v>1140.7793204314032</v>
      </c>
      <c r="T230" s="10">
        <f t="shared" si="59"/>
        <v>1.7531874606945622E-2</v>
      </c>
    </row>
    <row r="231" spans="1:20" x14ac:dyDescent="0.45">
      <c r="A231">
        <v>5050</v>
      </c>
      <c r="B231" s="1">
        <f t="shared" si="44"/>
        <v>486.73131680184895</v>
      </c>
      <c r="C231" s="10">
        <f t="shared" si="45"/>
        <v>4.1090431845259942E-2</v>
      </c>
      <c r="D231">
        <v>5025</v>
      </c>
      <c r="E231" s="1">
        <f t="shared" si="46"/>
        <v>670.70362229506452</v>
      </c>
      <c r="F231" s="10">
        <f t="shared" si="47"/>
        <v>2.9819430423772698E-2</v>
      </c>
      <c r="G231">
        <v>5015</v>
      </c>
      <c r="H231" s="1">
        <f t="shared" si="48"/>
        <v>782.10133898396271</v>
      </c>
      <c r="I231" s="10">
        <f t="shared" si="49"/>
        <v>2.5572133690478324E-2</v>
      </c>
      <c r="J231">
        <v>5000</v>
      </c>
      <c r="K231" s="1">
        <f t="shared" si="50"/>
        <v>868.69428876551967</v>
      </c>
      <c r="L231" s="10">
        <f t="shared" si="51"/>
        <v>2.3023059157464377E-2</v>
      </c>
      <c r="M231" s="1">
        <f t="shared" si="52"/>
        <v>943.57855418619476</v>
      </c>
      <c r="N231" s="10">
        <f t="shared" si="53"/>
        <v>2.1195903522043629E-2</v>
      </c>
      <c r="O231" s="1">
        <f t="shared" si="54"/>
        <v>1012.2539957318569</v>
      </c>
      <c r="P231" s="10">
        <f t="shared" si="55"/>
        <v>1.9757886937793765E-2</v>
      </c>
      <c r="Q231" s="1">
        <f t="shared" si="56"/>
        <v>1077.6068019523618</v>
      </c>
      <c r="R231" s="10">
        <f t="shared" si="57"/>
        <v>1.855964528412855E-2</v>
      </c>
      <c r="S231" s="1">
        <f t="shared" si="58"/>
        <v>1141.3479825944878</v>
      </c>
      <c r="T231" s="10">
        <f t="shared" si="59"/>
        <v>1.7523139572680042E-2</v>
      </c>
    </row>
    <row r="232" spans="1:20" x14ac:dyDescent="0.45">
      <c r="A232">
        <v>5100</v>
      </c>
      <c r="B232" s="1">
        <f t="shared" si="44"/>
        <v>486.73434572463259</v>
      </c>
      <c r="C232" s="10">
        <f t="shared" si="45"/>
        <v>4.1090176141617293E-2</v>
      </c>
      <c r="D232">
        <v>5075</v>
      </c>
      <c r="E232" s="1">
        <f t="shared" si="46"/>
        <v>670.72583470068889</v>
      </c>
      <c r="F232" s="10">
        <f t="shared" si="47"/>
        <v>2.981844289466648E-2</v>
      </c>
      <c r="G232">
        <v>5065</v>
      </c>
      <c r="H232" s="1">
        <f t="shared" si="48"/>
        <v>782.14072079629784</v>
      </c>
      <c r="I232" s="10">
        <f t="shared" si="49"/>
        <v>2.5570846099967778E-2</v>
      </c>
      <c r="J232">
        <v>5050</v>
      </c>
      <c r="K232" s="1">
        <f t="shared" si="50"/>
        <v>868.76575313770957</v>
      </c>
      <c r="L232" s="10">
        <f t="shared" si="51"/>
        <v>2.3021165288532919E-2</v>
      </c>
      <c r="M232" s="1">
        <f t="shared" si="52"/>
        <v>943.70347780670761</v>
      </c>
      <c r="N232" s="10">
        <f t="shared" si="53"/>
        <v>2.1193097694715144E-2</v>
      </c>
      <c r="O232" s="1">
        <f t="shared" si="54"/>
        <v>1012.4651127978675</v>
      </c>
      <c r="P232" s="10">
        <f t="shared" si="55"/>
        <v>1.9753767065347642E-2</v>
      </c>
      <c r="Q232" s="1">
        <f t="shared" si="56"/>
        <v>1077.9480957030889</v>
      </c>
      <c r="R232" s="10">
        <f t="shared" si="57"/>
        <v>1.8553769035562932E-2</v>
      </c>
      <c r="S232" s="1">
        <f t="shared" si="58"/>
        <v>1141.8755180416192</v>
      </c>
      <c r="T232" s="10">
        <f t="shared" si="59"/>
        <v>1.7515044051650327E-2</v>
      </c>
    </row>
    <row r="233" spans="1:20" x14ac:dyDescent="0.45">
      <c r="A233">
        <v>5150</v>
      </c>
      <c r="B233" s="1">
        <f t="shared" si="44"/>
        <v>486.73698631159817</v>
      </c>
      <c r="C233" s="10">
        <f t="shared" si="45"/>
        <v>4.1089953224134987E-2</v>
      </c>
      <c r="D233">
        <v>5125</v>
      </c>
      <c r="E233" s="1">
        <f t="shared" si="46"/>
        <v>670.74558710318831</v>
      </c>
      <c r="F233" s="10">
        <f t="shared" si="47"/>
        <v>2.9817564788425774E-2</v>
      </c>
      <c r="G233">
        <v>5115</v>
      </c>
      <c r="H233" s="1">
        <f t="shared" si="48"/>
        <v>782.17581981076466</v>
      </c>
      <c r="I233" s="10">
        <f t="shared" si="49"/>
        <v>2.5569698645042094E-2</v>
      </c>
      <c r="J233">
        <v>5100</v>
      </c>
      <c r="K233" s="1">
        <f t="shared" si="50"/>
        <v>868.82986342433492</v>
      </c>
      <c r="L233" s="10">
        <f t="shared" si="51"/>
        <v>2.3019466574472517E-2</v>
      </c>
      <c r="M233" s="1">
        <f t="shared" si="52"/>
        <v>943.81647160664033</v>
      </c>
      <c r="N233" s="10">
        <f t="shared" si="53"/>
        <v>2.119056045499438E-2</v>
      </c>
      <c r="O233" s="1">
        <f t="shared" si="54"/>
        <v>1012.657720708392</v>
      </c>
      <c r="P233" s="10">
        <f t="shared" si="55"/>
        <v>1.9750009890814095E-2</v>
      </c>
      <c r="Q233" s="1">
        <f t="shared" si="56"/>
        <v>1078.2620738478618</v>
      </c>
      <c r="R233" s="10">
        <f t="shared" si="57"/>
        <v>1.854836638056688E-2</v>
      </c>
      <c r="S233" s="1">
        <f t="shared" si="58"/>
        <v>1142.3646354986645</v>
      </c>
      <c r="T233" s="10">
        <f t="shared" si="59"/>
        <v>1.750754477029973E-2</v>
      </c>
    </row>
    <row r="234" spans="1:20" x14ac:dyDescent="0.45">
      <c r="A234">
        <v>5200</v>
      </c>
      <c r="B234" s="1">
        <f t="shared" si="44"/>
        <v>486.73928685205834</v>
      </c>
      <c r="C234" s="10">
        <f t="shared" si="45"/>
        <v>4.1089759015238252E-2</v>
      </c>
      <c r="D234">
        <v>5175</v>
      </c>
      <c r="E234" s="1">
        <f t="shared" si="46"/>
        <v>670.76314017087975</v>
      </c>
      <c r="F234" s="10">
        <f t="shared" si="47"/>
        <v>2.9816784498481706E-2</v>
      </c>
      <c r="G234">
        <v>5165</v>
      </c>
      <c r="H234" s="1">
        <f t="shared" si="48"/>
        <v>782.20707862079985</v>
      </c>
      <c r="I234" s="10">
        <f t="shared" si="49"/>
        <v>2.5568676820547729E-2</v>
      </c>
      <c r="J234">
        <v>5150</v>
      </c>
      <c r="K234" s="1">
        <f t="shared" si="50"/>
        <v>868.88733385081605</v>
      </c>
      <c r="L234" s="10">
        <f t="shared" si="51"/>
        <v>2.3017944008185885E-2</v>
      </c>
      <c r="M234" s="1">
        <f t="shared" si="52"/>
        <v>943.91860309283823</v>
      </c>
      <c r="N234" s="10">
        <f t="shared" si="53"/>
        <v>2.1188267647727375E-2</v>
      </c>
      <c r="O234" s="1">
        <f t="shared" si="54"/>
        <v>1012.8333279694341</v>
      </c>
      <c r="P234" s="10">
        <f t="shared" si="55"/>
        <v>1.9746585590836297E-2</v>
      </c>
      <c r="Q234" s="1">
        <f t="shared" si="56"/>
        <v>1078.5507509113174</v>
      </c>
      <c r="R234" s="10">
        <f t="shared" si="57"/>
        <v>1.8543401859486979E-2</v>
      </c>
      <c r="S234" s="1">
        <f t="shared" si="58"/>
        <v>1142.8178880122782</v>
      </c>
      <c r="T234" s="10">
        <f t="shared" si="59"/>
        <v>1.7500601110458924E-2</v>
      </c>
    </row>
    <row r="235" spans="1:20" x14ac:dyDescent="0.45">
      <c r="A235">
        <v>5250</v>
      </c>
      <c r="B235" s="1">
        <f t="shared" si="44"/>
        <v>486.74128983932235</v>
      </c>
      <c r="C235" s="10">
        <f t="shared" si="45"/>
        <v>4.108958992692438E-2</v>
      </c>
      <c r="D235">
        <v>5225</v>
      </c>
      <c r="E235" s="1">
        <f t="shared" si="46"/>
        <v>670.77872839299209</v>
      </c>
      <c r="F235" s="10">
        <f t="shared" si="47"/>
        <v>2.9816091586438193E-2</v>
      </c>
      <c r="G235">
        <v>5215</v>
      </c>
      <c r="H235" s="1">
        <f t="shared" si="48"/>
        <v>782.23489688030577</v>
      </c>
      <c r="I235" s="10">
        <f t="shared" si="49"/>
        <v>2.5567767533465482E-2</v>
      </c>
      <c r="J235">
        <v>5200</v>
      </c>
      <c r="K235" s="1">
        <f t="shared" si="50"/>
        <v>868.9388141820566</v>
      </c>
      <c r="L235" s="10">
        <f t="shared" si="51"/>
        <v>2.3016580308736996E-2</v>
      </c>
      <c r="M235" s="1">
        <f t="shared" si="52"/>
        <v>944.01085200170121</v>
      </c>
      <c r="N235" s="10">
        <f t="shared" si="53"/>
        <v>2.1186197126432989E-2</v>
      </c>
      <c r="O235" s="1">
        <f t="shared" si="54"/>
        <v>1012.9933316107044</v>
      </c>
      <c r="P235" s="10">
        <f t="shared" si="55"/>
        <v>1.9743466591432651E-2</v>
      </c>
      <c r="Q235" s="1">
        <f t="shared" si="56"/>
        <v>1078.8160087999615</v>
      </c>
      <c r="R235" s="10">
        <f t="shared" si="57"/>
        <v>1.8538842431757501E-2</v>
      </c>
      <c r="S235" s="1">
        <f t="shared" si="58"/>
        <v>1143.2376799880392</v>
      </c>
      <c r="T235" s="10">
        <f t="shared" si="59"/>
        <v>1.7494174964745077E-2</v>
      </c>
    </row>
    <row r="236" spans="1:20" x14ac:dyDescent="0.45">
      <c r="A236">
        <v>5300</v>
      </c>
      <c r="B236" s="1">
        <f t="shared" si="44"/>
        <v>486.74303263777017</v>
      </c>
      <c r="C236" s="10">
        <f t="shared" si="45"/>
        <v>4.108944280437974E-2</v>
      </c>
      <c r="D236">
        <v>5275</v>
      </c>
      <c r="E236" s="1">
        <f t="shared" si="46"/>
        <v>670.79256253586618</v>
      </c>
      <c r="F236" s="10">
        <f t="shared" si="47"/>
        <v>2.9815476671941534E-2</v>
      </c>
      <c r="G236">
        <v>5265</v>
      </c>
      <c r="H236" s="1">
        <f t="shared" si="48"/>
        <v>782.25963513916474</v>
      </c>
      <c r="I236" s="10">
        <f t="shared" si="49"/>
        <v>2.5566958975765101E-2</v>
      </c>
      <c r="J236">
        <v>5250</v>
      </c>
      <c r="K236" s="1">
        <f t="shared" si="50"/>
        <v>868.98489498862239</v>
      </c>
      <c r="L236" s="10">
        <f t="shared" si="51"/>
        <v>2.3015359778217847E-2</v>
      </c>
      <c r="M236" s="1">
        <f t="shared" si="52"/>
        <v>944.09411669878466</v>
      </c>
      <c r="N236" s="10">
        <f t="shared" si="53"/>
        <v>2.118432860267579E-2</v>
      </c>
      <c r="O236" s="1">
        <f t="shared" si="54"/>
        <v>1013.139024299944</v>
      </c>
      <c r="P236" s="10">
        <f t="shared" si="55"/>
        <v>1.9740627416676152E-2</v>
      </c>
      <c r="Q236" s="1">
        <f t="shared" si="56"/>
        <v>1079.0596040829423</v>
      </c>
      <c r="R236" s="10">
        <f t="shared" si="57"/>
        <v>1.8534657329700846E-2</v>
      </c>
      <c r="S236" s="1">
        <f t="shared" si="58"/>
        <v>1143.6262740730194</v>
      </c>
      <c r="T236" s="10">
        <f t="shared" si="59"/>
        <v>1.7488230598943916E-2</v>
      </c>
    </row>
    <row r="237" spans="1:20" x14ac:dyDescent="0.45">
      <c r="A237">
        <v>5350</v>
      </c>
      <c r="B237" s="1">
        <f t="shared" si="44"/>
        <v>486.74454807700801</v>
      </c>
      <c r="C237" s="10">
        <f t="shared" si="45"/>
        <v>4.1089314875768869E-2</v>
      </c>
      <c r="D237">
        <v>5325</v>
      </c>
      <c r="E237" s="1">
        <f t="shared" si="46"/>
        <v>670.80483188907738</v>
      </c>
      <c r="F237" s="10">
        <f t="shared" si="47"/>
        <v>2.9814931332079537E-2</v>
      </c>
      <c r="G237">
        <v>5315</v>
      </c>
      <c r="H237" s="1">
        <f t="shared" si="48"/>
        <v>782.28161837437187</v>
      </c>
      <c r="I237" s="10">
        <f t="shared" si="49"/>
        <v>2.5566240507556855E-2</v>
      </c>
      <c r="J237">
        <v>5300</v>
      </c>
      <c r="K237" s="1">
        <f t="shared" si="50"/>
        <v>869.02611254351439</v>
      </c>
      <c r="L237" s="10">
        <f t="shared" si="51"/>
        <v>2.3014268169069027E-2</v>
      </c>
      <c r="M237" s="1">
        <f t="shared" si="52"/>
        <v>944.16922019643903</v>
      </c>
      <c r="N237" s="10">
        <f t="shared" si="53"/>
        <v>2.1182643505195924E-2</v>
      </c>
      <c r="O237" s="1">
        <f t="shared" si="54"/>
        <v>1013.2716011120802</v>
      </c>
      <c r="P237" s="10">
        <f t="shared" si="55"/>
        <v>1.9738044546052321E-2</v>
      </c>
      <c r="Q237" s="1">
        <f t="shared" si="56"/>
        <v>1079.2831750045159</v>
      </c>
      <c r="R237" s="10">
        <f t="shared" si="57"/>
        <v>1.8530817919881235E-2</v>
      </c>
      <c r="S237" s="1">
        <f t="shared" si="58"/>
        <v>1143.9857978705759</v>
      </c>
      <c r="T237" s="10">
        <f t="shared" si="59"/>
        <v>1.7482734521030031E-2</v>
      </c>
    </row>
    <row r="238" spans="1:20" x14ac:dyDescent="0.45">
      <c r="A238">
        <v>5400</v>
      </c>
      <c r="B238" s="1">
        <f t="shared" si="44"/>
        <v>486.74586498056453</v>
      </c>
      <c r="C238" s="10">
        <f t="shared" si="45"/>
        <v>4.1089203707562236E-2</v>
      </c>
      <c r="D238">
        <v>5375</v>
      </c>
      <c r="E238" s="1">
        <f t="shared" si="46"/>
        <v>670.81570631707825</v>
      </c>
      <c r="F238" s="10">
        <f t="shared" si="47"/>
        <v>2.9814448009579678E-2</v>
      </c>
      <c r="G238">
        <v>5365</v>
      </c>
      <c r="H238" s="1">
        <f t="shared" si="48"/>
        <v>782.30113923656347</v>
      </c>
      <c r="I238" s="10">
        <f t="shared" si="49"/>
        <v>2.5565602549828464E-2</v>
      </c>
      <c r="J238">
        <v>5350</v>
      </c>
      <c r="K238" s="1">
        <f t="shared" si="50"/>
        <v>869.06295336876531</v>
      </c>
      <c r="L238" s="10">
        <f t="shared" si="51"/>
        <v>2.3013292561227722E-2</v>
      </c>
      <c r="M238" s="1">
        <f t="shared" si="52"/>
        <v>944.23691580343336</v>
      </c>
      <c r="N238" s="10">
        <f t="shared" si="53"/>
        <v>2.1181124848293372E-2</v>
      </c>
      <c r="O238" s="1">
        <f t="shared" si="54"/>
        <v>1013.3921659590983</v>
      </c>
      <c r="P238" s="10">
        <f t="shared" si="55"/>
        <v>1.9735696280098563E-2</v>
      </c>
      <c r="Q238" s="1">
        <f t="shared" si="56"/>
        <v>1079.4882482254204</v>
      </c>
      <c r="R238" s="10">
        <f t="shared" si="57"/>
        <v>1.8527297571676361E-2</v>
      </c>
      <c r="S238" s="1">
        <f t="shared" si="58"/>
        <v>1144.3182504770921</v>
      </c>
      <c r="T238" s="10">
        <f t="shared" si="59"/>
        <v>1.7477655356507291E-2</v>
      </c>
    </row>
    <row r="239" spans="1:20" x14ac:dyDescent="0.45">
      <c r="A239">
        <v>5450</v>
      </c>
      <c r="B239" s="1">
        <f t="shared" si="44"/>
        <v>486.7470086358893</v>
      </c>
      <c r="C239" s="10">
        <f t="shared" si="45"/>
        <v>4.1089107164828997E-2</v>
      </c>
      <c r="D239">
        <v>5425</v>
      </c>
      <c r="E239" s="1">
        <f t="shared" si="46"/>
        <v>670.8253381310775</v>
      </c>
      <c r="F239" s="10">
        <f t="shared" si="47"/>
        <v>2.9814019929122075E-2</v>
      </c>
      <c r="G239">
        <v>5415</v>
      </c>
      <c r="H239" s="1">
        <f t="shared" si="48"/>
        <v>782.31846103094722</v>
      </c>
      <c r="I239" s="10">
        <f t="shared" si="49"/>
        <v>2.5565036486092627E-2</v>
      </c>
      <c r="J239">
        <v>5400</v>
      </c>
      <c r="K239" s="1">
        <f t="shared" si="50"/>
        <v>869.09585845085178</v>
      </c>
      <c r="L239" s="10">
        <f t="shared" si="51"/>
        <v>2.3012421248502613E-2</v>
      </c>
      <c r="M239" s="1">
        <f t="shared" si="52"/>
        <v>944.29789242101288</v>
      </c>
      <c r="N239" s="10">
        <f t="shared" si="53"/>
        <v>2.1179757108981293E-2</v>
      </c>
      <c r="O239" s="1">
        <f t="shared" si="54"/>
        <v>1013.5017376876925</v>
      </c>
      <c r="P239" s="10">
        <f t="shared" si="55"/>
        <v>1.9733562613942886E-2</v>
      </c>
      <c r="Q239" s="1">
        <f t="shared" si="56"/>
        <v>1079.6762452920086</v>
      </c>
      <c r="R239" s="10">
        <f t="shared" si="57"/>
        <v>1.8524071532749906E-2</v>
      </c>
      <c r="S239" s="1">
        <f t="shared" si="58"/>
        <v>1144.6255088322048</v>
      </c>
      <c r="T239" s="10">
        <f t="shared" si="59"/>
        <v>1.7472963729774679E-2</v>
      </c>
    </row>
    <row r="240" spans="1:20" x14ac:dyDescent="0.45">
      <c r="A240">
        <v>5500</v>
      </c>
      <c r="B240" s="1">
        <f t="shared" si="44"/>
        <v>486.74800121177719</v>
      </c>
      <c r="C240" s="10">
        <f t="shared" si="45"/>
        <v>4.1089023375975371E-2</v>
      </c>
      <c r="D240">
        <v>5475</v>
      </c>
      <c r="E240" s="1">
        <f t="shared" si="46"/>
        <v>670.83386379500837</v>
      </c>
      <c r="F240" s="10">
        <f t="shared" si="47"/>
        <v>2.9813641021127022E-2</v>
      </c>
      <c r="G240">
        <v>5465</v>
      </c>
      <c r="H240" s="1">
        <f t="shared" si="48"/>
        <v>782.3338204508251</v>
      </c>
      <c r="I240" s="10">
        <f t="shared" si="49"/>
        <v>2.5564534572306827E-2</v>
      </c>
      <c r="J240">
        <v>5450</v>
      </c>
      <c r="K240" s="1">
        <f t="shared" si="50"/>
        <v>869.1252271435834</v>
      </c>
      <c r="L240" s="10">
        <f t="shared" si="51"/>
        <v>2.3011643633600237E-2</v>
      </c>
      <c r="M240" s="1">
        <f t="shared" si="52"/>
        <v>944.35277950018428</v>
      </c>
      <c r="N240" s="10">
        <f t="shared" si="53"/>
        <v>2.1178526112440057E-2</v>
      </c>
      <c r="O240" s="1">
        <f t="shared" si="54"/>
        <v>1013.6012558527701</v>
      </c>
      <c r="P240" s="10">
        <f t="shared" si="55"/>
        <v>1.9731625118374049E-2</v>
      </c>
      <c r="Q240" s="1">
        <f t="shared" si="56"/>
        <v>1079.8484888334535</v>
      </c>
      <c r="R240" s="10">
        <f t="shared" si="57"/>
        <v>1.8521116811123887E-2</v>
      </c>
      <c r="S240" s="1">
        <f t="shared" si="58"/>
        <v>1144.9093338757152</v>
      </c>
      <c r="T240" s="10">
        <f t="shared" si="59"/>
        <v>1.7468632151243415E-2</v>
      </c>
    </row>
    <row r="241" spans="1:20" x14ac:dyDescent="0.45">
      <c r="A241">
        <v>5550</v>
      </c>
      <c r="B241" s="1">
        <f t="shared" si="44"/>
        <v>486.74886212875526</v>
      </c>
      <c r="C241" s="10">
        <f t="shared" si="45"/>
        <v>4.1088950701459639E-2</v>
      </c>
      <c r="D241">
        <v>5525</v>
      </c>
      <c r="E241" s="1">
        <f t="shared" si="46"/>
        <v>670.84140547859033</v>
      </c>
      <c r="F241" s="10">
        <f t="shared" si="47"/>
        <v>2.9813305852419231E-2</v>
      </c>
      <c r="G241">
        <v>5515</v>
      </c>
      <c r="H241" s="1">
        <f t="shared" si="48"/>
        <v>782.34743008107034</v>
      </c>
      <c r="I241" s="10">
        <f t="shared" si="49"/>
        <v>2.5564089854462117E-2</v>
      </c>
      <c r="J241">
        <v>5500</v>
      </c>
      <c r="K241" s="1">
        <f t="shared" si="50"/>
        <v>869.15142077669429</v>
      </c>
      <c r="L241" s="10">
        <f t="shared" si="51"/>
        <v>2.3010950131252764E-2</v>
      </c>
      <c r="M241" s="1">
        <f t="shared" si="52"/>
        <v>944.40215167522842</v>
      </c>
      <c r="N241" s="10">
        <f t="shared" si="53"/>
        <v>2.1177418925320095E-2</v>
      </c>
      <c r="O241" s="1">
        <f t="shared" si="54"/>
        <v>1013.6915861757136</v>
      </c>
      <c r="P241" s="10">
        <f t="shared" si="55"/>
        <v>1.9729866828087882E-2</v>
      </c>
      <c r="Q241" s="1">
        <f t="shared" si="56"/>
        <v>1080.0062084886442</v>
      </c>
      <c r="R241" s="10">
        <f t="shared" si="57"/>
        <v>1.8518412063563885E-2</v>
      </c>
      <c r="S241" s="1">
        <f t="shared" si="58"/>
        <v>1145.1713765059119</v>
      </c>
      <c r="T241" s="10">
        <f t="shared" si="59"/>
        <v>1.7464634909949438E-2</v>
      </c>
    </row>
    <row r="242" spans="1:20" x14ac:dyDescent="0.45">
      <c r="A242">
        <v>5600</v>
      </c>
      <c r="B242" s="1">
        <f t="shared" si="44"/>
        <v>486.74960838743112</v>
      </c>
      <c r="C242" s="10">
        <f t="shared" si="45"/>
        <v>4.1088887706060333E-2</v>
      </c>
      <c r="D242">
        <v>5575</v>
      </c>
      <c r="E242" s="1">
        <f t="shared" si="46"/>
        <v>670.84807246967432</v>
      </c>
      <c r="F242" s="10">
        <f t="shared" si="47"/>
        <v>2.9813009563210899E-2</v>
      </c>
      <c r="G242">
        <v>5565</v>
      </c>
      <c r="H242" s="1">
        <f t="shared" si="48"/>
        <v>782.35948068806795</v>
      </c>
      <c r="I242" s="10">
        <f t="shared" si="49"/>
        <v>2.5563696093272161E-2</v>
      </c>
      <c r="J242">
        <v>5550</v>
      </c>
      <c r="K242" s="1">
        <f t="shared" si="50"/>
        <v>869.174765987868</v>
      </c>
      <c r="L242" s="10">
        <f t="shared" si="51"/>
        <v>2.3010332078921815E-2</v>
      </c>
      <c r="M242" s="1">
        <f t="shared" si="52"/>
        <v>944.44653308852025</v>
      </c>
      <c r="N242" s="10">
        <f t="shared" si="53"/>
        <v>2.1176423756457854E-2</v>
      </c>
      <c r="O242" s="1">
        <f t="shared" si="54"/>
        <v>1013.7735256970034</v>
      </c>
      <c r="P242" s="10">
        <f t="shared" si="55"/>
        <v>1.9728272136766766E-2</v>
      </c>
      <c r="Q242" s="1">
        <f t="shared" si="56"/>
        <v>1080.1505465655523</v>
      </c>
      <c r="R242" s="10">
        <f t="shared" si="57"/>
        <v>1.8515937490002684E-2</v>
      </c>
      <c r="S242" s="1">
        <f t="shared" si="58"/>
        <v>1145.4131833354436</v>
      </c>
      <c r="T242" s="10">
        <f t="shared" si="59"/>
        <v>1.7460947971421101E-2</v>
      </c>
    </row>
    <row r="243" spans="1:20" x14ac:dyDescent="0.45">
      <c r="A243">
        <v>5650</v>
      </c>
      <c r="B243" s="1">
        <f t="shared" si="44"/>
        <v>486.75025485931093</v>
      </c>
      <c r="C243" s="10">
        <f t="shared" si="45"/>
        <v>4.1088833134315973E-2</v>
      </c>
      <c r="D243">
        <v>5625</v>
      </c>
      <c r="E243" s="1">
        <f t="shared" si="46"/>
        <v>670.85396245726088</v>
      </c>
      <c r="F243" s="10">
        <f t="shared" si="47"/>
        <v>2.9812747809884438E-2</v>
      </c>
      <c r="G243">
        <v>5615</v>
      </c>
      <c r="H243" s="1">
        <f t="shared" si="48"/>
        <v>782.37014331177716</v>
      </c>
      <c r="I243" s="10">
        <f t="shared" si="49"/>
        <v>2.5563347695426987E-2</v>
      </c>
      <c r="J243">
        <v>5600</v>
      </c>
      <c r="K243" s="1">
        <f t="shared" si="50"/>
        <v>869.19555779536188</v>
      </c>
      <c r="L243" s="10">
        <f t="shared" si="51"/>
        <v>2.3009781654577528E-2</v>
      </c>
      <c r="M243" s="1">
        <f t="shared" si="52"/>
        <v>944.48640142170495</v>
      </c>
      <c r="N243" s="10">
        <f t="shared" si="53"/>
        <v>2.1175529864585287E-2</v>
      </c>
      <c r="O243" s="1">
        <f t="shared" si="54"/>
        <v>1013.8478076333472</v>
      </c>
      <c r="P243" s="10">
        <f t="shared" si="55"/>
        <v>1.972682669866057E-2</v>
      </c>
      <c r="Q243" s="1">
        <f t="shared" si="56"/>
        <v>1080.2825634368503</v>
      </c>
      <c r="R243" s="10">
        <f t="shared" si="57"/>
        <v>1.8513674733739358E-2</v>
      </c>
      <c r="S243" s="1">
        <f t="shared" si="58"/>
        <v>1145.6362022421488</v>
      </c>
      <c r="T243" s="10">
        <f t="shared" si="59"/>
        <v>1.7457548880576206E-2</v>
      </c>
    </row>
    <row r="244" spans="1:20" x14ac:dyDescent="0.45">
      <c r="A244">
        <v>5700</v>
      </c>
      <c r="B244" s="1">
        <f t="shared" si="44"/>
        <v>486.75081454414646</v>
      </c>
      <c r="C244" s="10">
        <f t="shared" si="45"/>
        <v>4.1088785888792952E-2</v>
      </c>
      <c r="D244">
        <v>5675</v>
      </c>
      <c r="E244" s="1">
        <f t="shared" si="46"/>
        <v>670.85916269582503</v>
      </c>
      <c r="F244" s="10">
        <f t="shared" si="47"/>
        <v>2.9812516713091718E-2</v>
      </c>
      <c r="G244">
        <v>5665</v>
      </c>
      <c r="H244" s="1">
        <f t="shared" si="48"/>
        <v>782.3795711747249</v>
      </c>
      <c r="I244" s="10">
        <f t="shared" si="49"/>
        <v>2.5563039650908139E-2</v>
      </c>
      <c r="J244">
        <v>5650</v>
      </c>
      <c r="K244" s="1">
        <f t="shared" si="50"/>
        <v>869.21406242778903</v>
      </c>
      <c r="L244" s="10">
        <f t="shared" si="51"/>
        <v>2.3009291801076359E-2</v>
      </c>
      <c r="M244" s="1">
        <f t="shared" si="52"/>
        <v>944.52219164815438</v>
      </c>
      <c r="N244" s="10">
        <f t="shared" si="53"/>
        <v>2.1174727472629076E-2</v>
      </c>
      <c r="O244" s="1">
        <f t="shared" si="54"/>
        <v>1013.9151059498914</v>
      </c>
      <c r="P244" s="10">
        <f t="shared" si="55"/>
        <v>1.9725517336348294E-2</v>
      </c>
      <c r="Q244" s="1">
        <f t="shared" si="56"/>
        <v>1080.403242676465</v>
      </c>
      <c r="R244" s="10">
        <f t="shared" si="57"/>
        <v>1.8511606787160628E-2</v>
      </c>
      <c r="S244" s="1">
        <f t="shared" si="58"/>
        <v>1145.8417877134277</v>
      </c>
      <c r="T244" s="10">
        <f t="shared" si="59"/>
        <v>1.7454416669434605E-2</v>
      </c>
    </row>
    <row r="245" spans="1:20" x14ac:dyDescent="0.45">
      <c r="A245">
        <v>5750</v>
      </c>
      <c r="B245" s="1">
        <f t="shared" si="44"/>
        <v>486.75129879746243</v>
      </c>
      <c r="C245" s="10">
        <f t="shared" si="45"/>
        <v>4.1088745010872618E-2</v>
      </c>
      <c r="D245">
        <v>5725</v>
      </c>
      <c r="E245" s="1">
        <f t="shared" si="46"/>
        <v>670.8637510608462</v>
      </c>
      <c r="F245" s="10">
        <f t="shared" si="47"/>
        <v>2.9812312810721584E-2</v>
      </c>
      <c r="G245">
        <v>5715</v>
      </c>
      <c r="H245" s="1">
        <f t="shared" si="48"/>
        <v>782.38790142189498</v>
      </c>
      <c r="I245" s="10">
        <f t="shared" si="49"/>
        <v>2.5562767475893262E-2</v>
      </c>
      <c r="J245">
        <v>5700</v>
      </c>
      <c r="K245" s="1">
        <f t="shared" si="50"/>
        <v>869.23051992697185</v>
      </c>
      <c r="L245" s="10">
        <f t="shared" si="51"/>
        <v>2.300885615668476E-2</v>
      </c>
      <c r="M245" s="1">
        <f t="shared" si="52"/>
        <v>944.55429952141969</v>
      </c>
      <c r="N245" s="10">
        <f t="shared" si="53"/>
        <v>2.1174007688211746E-2</v>
      </c>
      <c r="O245" s="1">
        <f t="shared" si="54"/>
        <v>1013.976039658398</v>
      </c>
      <c r="P245" s="10">
        <f t="shared" si="55"/>
        <v>1.9724331954370313E-2</v>
      </c>
      <c r="Q245" s="1">
        <f t="shared" si="56"/>
        <v>1080.5134959424927</v>
      </c>
      <c r="R245" s="10">
        <f t="shared" si="57"/>
        <v>1.8509717902740981E-2</v>
      </c>
      <c r="S245" s="1">
        <f t="shared" si="58"/>
        <v>1146.0312059837781</v>
      </c>
      <c r="T245" s="10">
        <f t="shared" si="59"/>
        <v>1.745153176944389E-2</v>
      </c>
    </row>
    <row r="246" spans="1:20" x14ac:dyDescent="0.45">
      <c r="A246">
        <v>5800</v>
      </c>
      <c r="B246" s="1">
        <f t="shared" si="44"/>
        <v>486.75171753154478</v>
      </c>
      <c r="C246" s="10">
        <f t="shared" si="45"/>
        <v>4.1088709663780212E-2</v>
      </c>
      <c r="D246">
        <v>5775</v>
      </c>
      <c r="E246" s="1">
        <f t="shared" si="46"/>
        <v>670.86779700474426</v>
      </c>
      <c r="F246" s="10">
        <f t="shared" si="47"/>
        <v>2.9812133015319802E-2</v>
      </c>
      <c r="G246">
        <v>5765</v>
      </c>
      <c r="H246" s="1">
        <f t="shared" si="48"/>
        <v>782.39525670465855</v>
      </c>
      <c r="I246" s="10">
        <f t="shared" si="49"/>
        <v>2.5562527160807768E-2</v>
      </c>
      <c r="J246">
        <v>5750</v>
      </c>
      <c r="K246" s="1">
        <f t="shared" si="50"/>
        <v>869.24514653910933</v>
      </c>
      <c r="L246" s="10">
        <f t="shared" si="51"/>
        <v>2.3008468991319416E-2</v>
      </c>
      <c r="M246" s="1">
        <f t="shared" si="52"/>
        <v>944.5830848141178</v>
      </c>
      <c r="N246" s="10">
        <f t="shared" si="53"/>
        <v>2.1173362429982273E-2</v>
      </c>
      <c r="O246" s="1">
        <f t="shared" si="54"/>
        <v>1014.0311768524838</v>
      </c>
      <c r="P246" s="10">
        <f t="shared" si="55"/>
        <v>1.9723259458431328E-2</v>
      </c>
      <c r="Q246" s="1">
        <f t="shared" si="56"/>
        <v>1080.6141676125676</v>
      </c>
      <c r="R246" s="10">
        <f t="shared" si="57"/>
        <v>1.8507993509086211E-2</v>
      </c>
      <c r="S246" s="1">
        <f t="shared" si="58"/>
        <v>1146.2056399660783</v>
      </c>
      <c r="T246" s="10">
        <f t="shared" si="59"/>
        <v>1.7448875928225145E-2</v>
      </c>
    </row>
    <row r="247" spans="1:20" x14ac:dyDescent="0.45">
      <c r="A247">
        <v>5850</v>
      </c>
      <c r="B247" s="1">
        <f t="shared" si="44"/>
        <v>486.75207939283121</v>
      </c>
      <c r="C247" s="10">
        <f t="shared" si="45"/>
        <v>4.1088679117606983E-2</v>
      </c>
      <c r="D247">
        <v>5825</v>
      </c>
      <c r="E247" s="1">
        <f t="shared" si="46"/>
        <v>670.87136242176018</v>
      </c>
      <c r="F247" s="10">
        <f t="shared" si="47"/>
        <v>2.9811974575576675E-2</v>
      </c>
      <c r="G247">
        <v>5815</v>
      </c>
      <c r="H247" s="1">
        <f t="shared" si="48"/>
        <v>782.40174662107768</v>
      </c>
      <c r="I247" s="10">
        <f t="shared" si="49"/>
        <v>2.5562315123110444E-2</v>
      </c>
      <c r="J247">
        <v>5800</v>
      </c>
      <c r="K247" s="1">
        <f t="shared" si="50"/>
        <v>869.25813690880955</v>
      </c>
      <c r="L247" s="10">
        <f t="shared" si="51"/>
        <v>2.3008125148097545E-2</v>
      </c>
      <c r="M247" s="1">
        <f t="shared" si="52"/>
        <v>944.60887432135064</v>
      </c>
      <c r="N247" s="10">
        <f t="shared" si="53"/>
        <v>2.117278435941955E-2</v>
      </c>
      <c r="O247" s="1">
        <f t="shared" si="54"/>
        <v>1014.0810384911344</v>
      </c>
      <c r="P247" s="10">
        <f t="shared" si="55"/>
        <v>1.9722289679884247E-2</v>
      </c>
      <c r="Q247" s="1">
        <f t="shared" si="56"/>
        <v>1080.7060391783084</v>
      </c>
      <c r="R247" s="10">
        <f t="shared" si="57"/>
        <v>1.8506420131793259E-2</v>
      </c>
      <c r="S247" s="1">
        <f t="shared" si="58"/>
        <v>1146.3661939780359</v>
      </c>
      <c r="T247" s="10">
        <f t="shared" si="59"/>
        <v>1.7446432130554607E-2</v>
      </c>
    </row>
    <row r="248" spans="1:20" x14ac:dyDescent="0.45">
      <c r="A248">
        <v>5900</v>
      </c>
      <c r="B248" s="1">
        <f t="shared" si="44"/>
        <v>486.75239191834271</v>
      </c>
      <c r="C248" s="10">
        <f t="shared" si="45"/>
        <v>4.1088652736102398E-2</v>
      </c>
      <c r="D248">
        <v>5875</v>
      </c>
      <c r="E248" s="1">
        <f t="shared" si="46"/>
        <v>670.87450242968919</v>
      </c>
      <c r="F248" s="10">
        <f t="shared" si="47"/>
        <v>2.9811835041526406E-2</v>
      </c>
      <c r="G248">
        <v>5865</v>
      </c>
      <c r="H248" s="1">
        <f t="shared" si="48"/>
        <v>782.40746902413809</v>
      </c>
      <c r="I248" s="10">
        <f t="shared" si="49"/>
        <v>2.5562128164427045E-2</v>
      </c>
      <c r="J248">
        <v>5850</v>
      </c>
      <c r="K248" s="1">
        <f t="shared" si="50"/>
        <v>869.26966608984424</v>
      </c>
      <c r="L248" s="10">
        <f t="shared" si="51"/>
        <v>2.3007819989813012E-2</v>
      </c>
      <c r="M248" s="1">
        <f t="shared" si="52"/>
        <v>944.63196464236853</v>
      </c>
      <c r="N248" s="10">
        <f t="shared" si="53"/>
        <v>2.1172266817767349E-2</v>
      </c>
      <c r="O248" s="1">
        <f t="shared" si="54"/>
        <v>1014.1261019417435</v>
      </c>
      <c r="P248" s="10">
        <f t="shared" si="55"/>
        <v>1.9721413305215273E-2</v>
      </c>
      <c r="Q248" s="1">
        <f t="shared" si="56"/>
        <v>1080.7898334059257</v>
      </c>
      <c r="R248" s="10">
        <f t="shared" si="57"/>
        <v>1.8504985318906448E-2</v>
      </c>
      <c r="S248" s="1">
        <f t="shared" si="58"/>
        <v>1146.5138982659835</v>
      </c>
      <c r="T248" s="10">
        <f t="shared" si="59"/>
        <v>1.7444184523404821E-2</v>
      </c>
    </row>
    <row r="249" spans="1:20" x14ac:dyDescent="0.45">
      <c r="A249">
        <v>5950</v>
      </c>
      <c r="B249" s="1">
        <f t="shared" si="44"/>
        <v>486.75266167351555</v>
      </c>
      <c r="C249" s="10">
        <f t="shared" si="45"/>
        <v>4.1088629965037149E-2</v>
      </c>
      <c r="D249">
        <v>5925</v>
      </c>
      <c r="E249" s="1">
        <f t="shared" si="46"/>
        <v>670.87726607577656</v>
      </c>
      <c r="F249" s="10">
        <f t="shared" si="47"/>
        <v>2.9811712233129943E-2</v>
      </c>
      <c r="G249">
        <v>5915</v>
      </c>
      <c r="H249" s="1">
        <f t="shared" si="48"/>
        <v>782.41251120870663</v>
      </c>
      <c r="I249" s="10">
        <f t="shared" si="49"/>
        <v>2.5561963431672489E-2</v>
      </c>
      <c r="J249">
        <v>5900</v>
      </c>
      <c r="K249" s="1">
        <f t="shared" si="50"/>
        <v>869.27989138577527</v>
      </c>
      <c r="L249" s="10">
        <f t="shared" si="51"/>
        <v>2.3007549349975998E-2</v>
      </c>
      <c r="M249" s="1">
        <f t="shared" si="52"/>
        <v>944.65262475376062</v>
      </c>
      <c r="N249" s="10">
        <f t="shared" si="53"/>
        <v>2.1171803767774774E-2</v>
      </c>
      <c r="O249" s="1">
        <f t="shared" si="54"/>
        <v>1014.1668042938942</v>
      </c>
      <c r="P249" s="10">
        <f t="shared" si="55"/>
        <v>1.9720621810260144E-2</v>
      </c>
      <c r="Q249" s="1">
        <f t="shared" si="56"/>
        <v>1080.8662182704247</v>
      </c>
      <c r="R249" s="10">
        <f t="shared" si="57"/>
        <v>1.8503677570757555E-2</v>
      </c>
      <c r="S249" s="1">
        <f t="shared" si="58"/>
        <v>1146.649713328861</v>
      </c>
      <c r="T249" s="10">
        <f t="shared" si="59"/>
        <v>1.7442118344875884E-2</v>
      </c>
    </row>
    <row r="250" spans="1:20" x14ac:dyDescent="0.45">
      <c r="A250">
        <v>6000</v>
      </c>
      <c r="B250" s="1">
        <f t="shared" ref="B250:B251" si="60">$Y$195 - $Z$195*EXP(-$AA$195*A250^$AB$195)</f>
        <v>486.75289437354382</v>
      </c>
      <c r="C250" s="10">
        <f t="shared" ref="C250:C251" si="61">20/B250</f>
        <v>4.1088610321958569E-2</v>
      </c>
      <c r="D250">
        <v>5975</v>
      </c>
      <c r="E250" s="1">
        <f t="shared" si="46"/>
        <v>670.87969697352855</v>
      </c>
      <c r="F250" s="10">
        <f t="shared" si="47"/>
        <v>2.9811604211938399E-2</v>
      </c>
      <c r="G250">
        <v>5965</v>
      </c>
      <c r="H250" s="1">
        <f t="shared" si="48"/>
        <v>782.41695098728189</v>
      </c>
      <c r="I250" s="10">
        <f t="shared" si="49"/>
        <v>2.5561818381827337E-2</v>
      </c>
      <c r="J250">
        <v>5950</v>
      </c>
      <c r="K250" s="1">
        <f t="shared" si="50"/>
        <v>869.28895403290903</v>
      </c>
      <c r="L250" s="10">
        <f t="shared" si="51"/>
        <v>2.3007309488074838E-2</v>
      </c>
      <c r="M250" s="1">
        <f t="shared" si="52"/>
        <v>944.67109838699696</v>
      </c>
      <c r="N250" s="10">
        <f t="shared" si="53"/>
        <v>2.1171389739931195E-2</v>
      </c>
      <c r="O250" s="1">
        <f t="shared" si="54"/>
        <v>1014.2035454550022</v>
      </c>
      <c r="P250" s="10">
        <f t="shared" si="55"/>
        <v>1.9719907398891411E-2</v>
      </c>
      <c r="Q250" s="1">
        <f t="shared" si="56"/>
        <v>1080.9358106711277</v>
      </c>
      <c r="R250" s="10">
        <f t="shared" si="57"/>
        <v>1.8502486273983716E-2</v>
      </c>
      <c r="S250" s="1">
        <f t="shared" si="58"/>
        <v>1146.7745340458118</v>
      </c>
      <c r="T250" s="10">
        <f t="shared" si="59"/>
        <v>1.7440219856853772E-2</v>
      </c>
    </row>
    <row r="251" spans="1:20" x14ac:dyDescent="0.45">
      <c r="A251">
        <v>6050</v>
      </c>
      <c r="B251" s="1">
        <f t="shared" si="60"/>
        <v>486.7530949901182</v>
      </c>
      <c r="C251" s="10">
        <f t="shared" si="61"/>
        <v>4.108859338717924E-2</v>
      </c>
      <c r="D251">
        <v>6025</v>
      </c>
      <c r="E251" s="1">
        <f t="shared" si="46"/>
        <v>670.8818338766589</v>
      </c>
      <c r="F251" s="10">
        <f t="shared" si="47"/>
        <v>2.9811509255558387E-2</v>
      </c>
      <c r="G251">
        <v>6015</v>
      </c>
      <c r="H251" s="1">
        <f t="shared" si="48"/>
        <v>782.42085766391017</v>
      </c>
      <c r="I251" s="10">
        <f t="shared" si="49"/>
        <v>2.5561690750057976E-2</v>
      </c>
      <c r="J251">
        <v>6000</v>
      </c>
      <c r="K251" s="1">
        <f t="shared" si="50"/>
        <v>869.29698073734062</v>
      </c>
      <c r="L251" s="10">
        <f t="shared" si="51"/>
        <v>2.3007097048739239E-2</v>
      </c>
      <c r="M251" s="1">
        <f t="shared" si="52"/>
        <v>944.68760622265813</v>
      </c>
      <c r="N251" s="10">
        <f t="shared" si="53"/>
        <v>2.117101978289964E-2</v>
      </c>
      <c r="O251" s="1">
        <f t="shared" si="54"/>
        <v>1014.2366910387864</v>
      </c>
      <c r="P251" s="10">
        <f t="shared" si="55"/>
        <v>1.9719262945926259E-2</v>
      </c>
      <c r="Q251" s="1">
        <f t="shared" si="56"/>
        <v>1080.9991799364411</v>
      </c>
      <c r="R251" s="10">
        <f t="shared" si="57"/>
        <v>1.8501401639523841E-2</v>
      </c>
      <c r="S251" s="1">
        <f t="shared" si="58"/>
        <v>1146.8891936113234</v>
      </c>
      <c r="T251" s="10">
        <f t="shared" si="59"/>
        <v>1.7438476281238662E-2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H2" sqref="H2:H14"/>
    </sheetView>
  </sheetViews>
  <sheetFormatPr baseColWidth="10" defaultRowHeight="14.25" x14ac:dyDescent="0.45"/>
  <sheetData>
    <row r="1" spans="1:42" ht="15.75" x14ac:dyDescent="0.55000000000000004">
      <c r="A1" s="3" t="s">
        <v>23</v>
      </c>
      <c r="B1" s="3" t="s">
        <v>24</v>
      </c>
      <c r="C1" s="3" t="s">
        <v>25</v>
      </c>
      <c r="D1" s="3" t="s">
        <v>26</v>
      </c>
      <c r="E1" s="3" t="s">
        <v>27</v>
      </c>
      <c r="F1" s="3" t="s">
        <v>41</v>
      </c>
      <c r="G1" s="3" t="s">
        <v>28</v>
      </c>
      <c r="H1" s="9" t="s">
        <v>40</v>
      </c>
      <c r="I1" s="3" t="s">
        <v>29</v>
      </c>
      <c r="J1" s="3" t="s">
        <v>30</v>
      </c>
      <c r="K1" s="3" t="s">
        <v>31</v>
      </c>
      <c r="L1" s="3" t="s">
        <v>32</v>
      </c>
      <c r="M1" s="3" t="s">
        <v>32</v>
      </c>
      <c r="N1" s="3" t="s">
        <v>33</v>
      </c>
      <c r="O1" s="3" t="s">
        <v>33</v>
      </c>
      <c r="P1" s="3" t="s">
        <v>34</v>
      </c>
      <c r="Q1" s="3" t="s">
        <v>35</v>
      </c>
      <c r="R1" s="3" t="s">
        <v>36</v>
      </c>
      <c r="S1" s="3" t="s">
        <v>37</v>
      </c>
      <c r="T1" s="3" t="s">
        <v>38</v>
      </c>
      <c r="U1" s="3" t="s">
        <v>39</v>
      </c>
      <c r="V1" s="3" t="s">
        <v>38</v>
      </c>
      <c r="W1" s="3" t="s">
        <v>39</v>
      </c>
    </row>
    <row r="2" spans="1:42" x14ac:dyDescent="0.45">
      <c r="A2">
        <v>0</v>
      </c>
      <c r="B2" s="4">
        <f t="shared" ref="B2:B65" si="0">A2/U2*3600*1000</f>
        <v>0</v>
      </c>
      <c r="C2">
        <v>0</v>
      </c>
      <c r="D2" s="5">
        <v>0</v>
      </c>
      <c r="E2" s="5"/>
      <c r="F2" s="4"/>
      <c r="G2" s="5">
        <v>0</v>
      </c>
      <c r="H2" s="1">
        <v>0</v>
      </c>
      <c r="I2">
        <v>315</v>
      </c>
      <c r="J2">
        <v>295</v>
      </c>
      <c r="T2" s="4">
        <v>4180</v>
      </c>
      <c r="U2" s="4">
        <v>991.5</v>
      </c>
      <c r="AA2" s="6">
        <v>-144.24372570197801</v>
      </c>
      <c r="AB2" s="7">
        <v>10.528700058400901</v>
      </c>
      <c r="AC2" s="6">
        <v>-3.1256926142924198E-2</v>
      </c>
      <c r="AD2" s="6">
        <v>2.9456116190551199E-5</v>
      </c>
      <c r="AE2" s="8">
        <v>17554.453889016499</v>
      </c>
      <c r="AF2" s="8">
        <v>-125.692345063977</v>
      </c>
      <c r="AG2" s="8">
        <v>0.39362054142913999</v>
      </c>
      <c r="AH2" s="8">
        <v>-4.1079636190540202E-4</v>
      </c>
      <c r="AI2" s="8">
        <v>2.30640101199999</v>
      </c>
      <c r="AJ2" s="8">
        <v>-3.7612753199999698E-3</v>
      </c>
      <c r="AK2" s="8">
        <v>995.176197</v>
      </c>
      <c r="AL2" s="8">
        <v>3.9734999999999798E-2</v>
      </c>
      <c r="AN2" s="8">
        <v>-1.0408989683774701</v>
      </c>
      <c r="AO2" s="8">
        <v>4.3025437379100797</v>
      </c>
      <c r="AP2" s="8">
        <v>1.0234654120792801</v>
      </c>
    </row>
    <row r="3" spans="1:42" x14ac:dyDescent="0.45">
      <c r="A3">
        <v>8.0000000000000002E-3</v>
      </c>
      <c r="B3" s="4">
        <f t="shared" si="0"/>
        <v>29.040451119678742</v>
      </c>
      <c r="C3">
        <v>0</v>
      </c>
      <c r="D3" s="5">
        <v>0</v>
      </c>
      <c r="E3" s="5"/>
      <c r="F3" s="4"/>
      <c r="G3" s="5">
        <v>0</v>
      </c>
      <c r="H3" s="1">
        <v>156.34021538461522</v>
      </c>
      <c r="I3">
        <v>315</v>
      </c>
      <c r="J3">
        <v>295</v>
      </c>
      <c r="K3" s="5"/>
      <c r="L3" s="5">
        <v>297.20729190100002</v>
      </c>
      <c r="M3" s="5"/>
      <c r="N3" s="5">
        <v>313.8995293104233</v>
      </c>
      <c r="O3" s="5">
        <f>I3-Q3/(T3*A3)</f>
        <v>313.8995293104233</v>
      </c>
      <c r="P3" s="5">
        <f>I3-N3</f>
        <v>1.1004706895766958</v>
      </c>
      <c r="Q3" s="1">
        <v>36.787102919799999</v>
      </c>
      <c r="R3" s="4">
        <f>Q3/(Abmessungen!B$17*S3)</f>
        <v>3.7004514732557414</v>
      </c>
      <c r="S3" s="5">
        <f t="shared" ref="S3:S66" si="1">((I3-L3)-(N3-J3))/LN((I3-L3)/(N3-J3))</f>
        <v>18.340552810860213</v>
      </c>
      <c r="T3" s="4">
        <f t="shared" ref="T3:T66" si="2">((AE3 + AF3*I3 +AG3*I3^2 +  AH3*I3^3)+(AE3 + AF3*N3 + AG3*N3^2 +  AH3*N3^3))/2</f>
        <v>4178.5645983391114</v>
      </c>
      <c r="U3" s="4">
        <f t="shared" ref="U3:U66" si="3">((AA3 + AB3*I3 + AC3*I3^2 +  AD3*I3^3)+(AA3 + AB3*N3 + AC3*N3^2 +  AD3*N3^3))/2</f>
        <v>991.72013138887496</v>
      </c>
      <c r="V3" s="4">
        <f t="shared" ref="V3:V66" si="4">((AK3 + AL3*J3)+(AK3 + AL3*L3))/2</f>
        <v>1006.941875371843</v>
      </c>
      <c r="W3" s="2">
        <f t="shared" ref="W3:W66" si="5">((AI3 + AJ3*J3)+(AI3 + AJ3*L3))/2</f>
        <v>1.1926736763243653</v>
      </c>
      <c r="AA3" s="6">
        <v>-144.24372570197801</v>
      </c>
      <c r="AB3" s="7">
        <v>10.528700058400901</v>
      </c>
      <c r="AC3" s="6">
        <v>-3.1256926142924198E-2</v>
      </c>
      <c r="AD3" s="6">
        <v>2.9456116190551199E-5</v>
      </c>
      <c r="AE3" s="8">
        <v>17554.453889016499</v>
      </c>
      <c r="AF3" s="8">
        <v>-125.692345063977</v>
      </c>
      <c r="AG3" s="8">
        <v>0.39362054142913999</v>
      </c>
      <c r="AH3" s="8">
        <v>-4.1079636190540202E-4</v>
      </c>
      <c r="AI3" s="8">
        <v>2.30640101199999</v>
      </c>
      <c r="AJ3" s="8">
        <v>-3.7612753199999698E-3</v>
      </c>
      <c r="AK3" s="8">
        <v>995.176197</v>
      </c>
      <c r="AL3" s="8">
        <v>3.9734999999999798E-2</v>
      </c>
      <c r="AN3" s="8">
        <v>-1.0408989683774701</v>
      </c>
      <c r="AO3" s="8">
        <v>4.3025437379100797</v>
      </c>
      <c r="AP3" s="8">
        <v>1.0234654120792801</v>
      </c>
    </row>
    <row r="4" spans="1:42" x14ac:dyDescent="0.45">
      <c r="A4">
        <v>1.4E-2</v>
      </c>
      <c r="B4" s="4">
        <f t="shared" si="0"/>
        <v>50.823475918696474</v>
      </c>
      <c r="C4">
        <v>0</v>
      </c>
      <c r="D4" s="5">
        <v>0</v>
      </c>
      <c r="E4" s="5"/>
      <c r="F4" s="4"/>
      <c r="G4" s="5">
        <v>0</v>
      </c>
      <c r="H4" s="1">
        <v>326.03512307692239</v>
      </c>
      <c r="I4">
        <v>315</v>
      </c>
      <c r="J4">
        <v>295</v>
      </c>
      <c r="K4" s="5"/>
      <c r="L4" s="5">
        <v>297.94433485000002</v>
      </c>
      <c r="M4" s="5"/>
      <c r="N4" s="5">
        <v>314.16965275839112</v>
      </c>
      <c r="O4" s="5">
        <f t="shared" ref="O4:O67" si="6">I4-Q4/(T4*A4)</f>
        <v>314.16965275839112</v>
      </c>
      <c r="P4" s="5">
        <f t="shared" ref="P4:P101" si="7">I4-N4</f>
        <v>0.83034724160887663</v>
      </c>
      <c r="Q4" s="1">
        <v>48.575223512800001</v>
      </c>
      <c r="R4" s="4">
        <f>Q4/(Abmessungen!B$17*S4)</f>
        <v>4.9533369386594517</v>
      </c>
      <c r="S4" s="5">
        <f t="shared" si="1"/>
        <v>18.092079382066935</v>
      </c>
      <c r="T4" s="4">
        <f t="shared" si="2"/>
        <v>4178.5636761074447</v>
      </c>
      <c r="U4" s="4">
        <f t="shared" si="3"/>
        <v>991.66771042236633</v>
      </c>
      <c r="V4" s="4">
        <f t="shared" si="4"/>
        <v>1006.9565185726324</v>
      </c>
      <c r="W4" s="2">
        <f t="shared" si="5"/>
        <v>1.1912875655974384</v>
      </c>
      <c r="AA4" s="6">
        <v>-144.24372570197801</v>
      </c>
      <c r="AB4" s="7">
        <v>10.528700058400901</v>
      </c>
      <c r="AC4" s="6">
        <v>-3.1256926142924198E-2</v>
      </c>
      <c r="AD4" s="6">
        <v>2.9456116190551199E-5</v>
      </c>
      <c r="AE4" s="8">
        <v>17554.453889016499</v>
      </c>
      <c r="AF4" s="8">
        <v>-125.692345063977</v>
      </c>
      <c r="AG4" s="8">
        <v>0.39362054142913999</v>
      </c>
      <c r="AH4" s="8">
        <v>-4.1079636190540202E-4</v>
      </c>
      <c r="AI4" s="8">
        <v>2.30640101199999</v>
      </c>
      <c r="AJ4" s="8">
        <v>-3.7612753199999698E-3</v>
      </c>
      <c r="AK4" s="8">
        <v>995.176197</v>
      </c>
      <c r="AL4" s="8">
        <v>3.9734999999999798E-2</v>
      </c>
      <c r="AN4" s="8">
        <v>-1.0408989683774701</v>
      </c>
      <c r="AO4" s="8">
        <v>4.3025437379100797</v>
      </c>
      <c r="AP4" s="8">
        <v>1.0234654120792801</v>
      </c>
    </row>
    <row r="5" spans="1:42" x14ac:dyDescent="0.45">
      <c r="A5">
        <v>0.02</v>
      </c>
      <c r="B5" s="4">
        <f t="shared" si="0"/>
        <v>72.607303993542757</v>
      </c>
      <c r="C5">
        <v>0</v>
      </c>
      <c r="D5" s="5">
        <v>0</v>
      </c>
      <c r="E5" s="5"/>
      <c r="F5" s="4"/>
      <c r="G5" s="5">
        <v>0</v>
      </c>
      <c r="H5" s="1">
        <v>540.67838461538327</v>
      </c>
      <c r="I5">
        <v>315</v>
      </c>
      <c r="J5">
        <v>295</v>
      </c>
      <c r="K5" s="5"/>
      <c r="L5" s="5">
        <v>298.35293888899997</v>
      </c>
      <c r="M5" s="5"/>
      <c r="N5" s="5">
        <v>314.33358551355241</v>
      </c>
      <c r="O5" s="5">
        <f t="shared" si="6"/>
        <v>314.33358551355241</v>
      </c>
      <c r="P5" s="5">
        <f t="shared" si="7"/>
        <v>0.66641448644759294</v>
      </c>
      <c r="Q5" s="1">
        <v>55.693102941500001</v>
      </c>
      <c r="R5" s="4">
        <f>Q5/(Abmessungen!B$17*S5)</f>
        <v>5.7219362228891724</v>
      </c>
      <c r="S5" s="5">
        <f t="shared" si="1"/>
        <v>17.956841541061607</v>
      </c>
      <c r="T5" s="4">
        <f t="shared" si="2"/>
        <v>4178.5633471430119</v>
      </c>
      <c r="U5" s="4">
        <f t="shared" si="3"/>
        <v>991.63577270963299</v>
      </c>
      <c r="V5" s="4">
        <f t="shared" si="4"/>
        <v>1006.9646365133772</v>
      </c>
      <c r="W5" s="2">
        <f t="shared" si="5"/>
        <v>1.190519129453667</v>
      </c>
      <c r="AA5" s="6">
        <v>-144.24372570197801</v>
      </c>
      <c r="AB5" s="7">
        <v>10.528700058400901</v>
      </c>
      <c r="AC5" s="6">
        <v>-3.1256926142924198E-2</v>
      </c>
      <c r="AD5" s="6">
        <v>2.9456116190551199E-5</v>
      </c>
      <c r="AE5" s="8">
        <v>17554.453889016499</v>
      </c>
      <c r="AF5" s="8">
        <v>-125.692345063977</v>
      </c>
      <c r="AG5" s="8">
        <v>0.39362054142913999</v>
      </c>
      <c r="AH5" s="8">
        <v>-4.1079636190540202E-4</v>
      </c>
      <c r="AI5" s="8">
        <v>2.30640101199999</v>
      </c>
      <c r="AJ5" s="8">
        <v>-3.7612753199999698E-3</v>
      </c>
      <c r="AK5" s="8">
        <v>995.176197</v>
      </c>
      <c r="AL5" s="8">
        <v>3.9734999999999798E-2</v>
      </c>
      <c r="AN5" s="8">
        <v>-1.0408989683774701</v>
      </c>
      <c r="AO5" s="8">
        <v>4.3025437379100797</v>
      </c>
      <c r="AP5" s="8">
        <v>1.0234654120792801</v>
      </c>
    </row>
    <row r="6" spans="1:42" x14ac:dyDescent="0.45">
      <c r="A6">
        <v>2.5999999999999999E-2</v>
      </c>
      <c r="B6" s="4">
        <f t="shared" si="0"/>
        <v>94.391533094290821</v>
      </c>
      <c r="C6">
        <v>0</v>
      </c>
      <c r="D6" s="5">
        <v>0</v>
      </c>
      <c r="E6" s="5"/>
      <c r="F6" s="4"/>
      <c r="G6" s="5">
        <v>0</v>
      </c>
      <c r="H6" s="1">
        <v>800.26999999999816</v>
      </c>
      <c r="I6">
        <v>315</v>
      </c>
      <c r="J6">
        <v>295</v>
      </c>
      <c r="K6" s="5"/>
      <c r="L6" s="5">
        <v>298.63721954200003</v>
      </c>
      <c r="M6" s="5"/>
      <c r="N6" s="5">
        <v>314.44320917946885</v>
      </c>
      <c r="O6" s="5">
        <f t="shared" si="6"/>
        <v>314.44320917946885</v>
      </c>
      <c r="P6" s="5">
        <f t="shared" si="7"/>
        <v>0.55679082053114826</v>
      </c>
      <c r="Q6" s="1">
        <v>60.491226756700001</v>
      </c>
      <c r="R6" s="4">
        <f>Q6/(Abmessungen!B$17*S6)</f>
        <v>6.24903793654628</v>
      </c>
      <c r="S6" s="5">
        <f t="shared" si="1"/>
        <v>17.85873852427472</v>
      </c>
      <c r="T6" s="4">
        <f t="shared" si="2"/>
        <v>4178.5632210476224</v>
      </c>
      <c r="U6" s="4">
        <f t="shared" si="3"/>
        <v>991.61436340375849</v>
      </c>
      <c r="V6" s="4">
        <f t="shared" si="4"/>
        <v>1006.9702844592507</v>
      </c>
      <c r="W6" s="2">
        <f t="shared" si="5"/>
        <v>1.1899845005516259</v>
      </c>
      <c r="AA6" s="6">
        <v>-144.24372570197801</v>
      </c>
      <c r="AB6" s="7">
        <v>10.528700058400901</v>
      </c>
      <c r="AC6" s="6">
        <v>-3.1256926142924198E-2</v>
      </c>
      <c r="AD6" s="6">
        <v>2.9456116190551199E-5</v>
      </c>
      <c r="AE6" s="8">
        <v>17554.453889016499</v>
      </c>
      <c r="AF6" s="8">
        <v>-125.692345063977</v>
      </c>
      <c r="AG6" s="8">
        <v>0.39362054142913999</v>
      </c>
      <c r="AH6" s="8">
        <v>-4.1079636190540202E-4</v>
      </c>
      <c r="AI6" s="8">
        <v>2.30640101199999</v>
      </c>
      <c r="AJ6" s="8">
        <v>-3.7612753199999698E-3</v>
      </c>
      <c r="AK6" s="8">
        <v>995.176197</v>
      </c>
      <c r="AL6" s="8">
        <v>3.9734999999999798E-2</v>
      </c>
      <c r="AN6" s="8">
        <v>-1.0408989683774701</v>
      </c>
      <c r="AO6" s="8">
        <v>4.3025437379100797</v>
      </c>
      <c r="AP6" s="8">
        <v>1.0234654120792801</v>
      </c>
    </row>
    <row r="7" spans="1:42" x14ac:dyDescent="0.45">
      <c r="A7">
        <v>3.2000000000000001E-2</v>
      </c>
      <c r="B7" s="4">
        <f t="shared" si="0"/>
        <v>116.17599778347439</v>
      </c>
      <c r="C7">
        <v>0</v>
      </c>
      <c r="D7" s="5">
        <v>0</v>
      </c>
      <c r="E7" s="5"/>
      <c r="F7" s="4"/>
      <c r="G7" s="5">
        <v>0</v>
      </c>
      <c r="H7" s="1">
        <v>1104.8099692307667</v>
      </c>
      <c r="I7">
        <v>315</v>
      </c>
      <c r="J7">
        <v>295</v>
      </c>
      <c r="K7" s="5"/>
      <c r="L7" s="5">
        <v>298.85548949399998</v>
      </c>
      <c r="M7" s="5"/>
      <c r="N7" s="5">
        <v>314.52188609787839</v>
      </c>
      <c r="O7" s="5">
        <f t="shared" si="6"/>
        <v>314.52188609787839</v>
      </c>
      <c r="P7" s="5">
        <f t="shared" si="7"/>
        <v>0.47811390212160632</v>
      </c>
      <c r="Q7" s="1">
        <v>63.930532648700002</v>
      </c>
      <c r="R7" s="4">
        <f>Q7/(Abmessungen!B$17*S7)</f>
        <v>6.6336688678942224</v>
      </c>
      <c r="S7" s="5">
        <f t="shared" si="1"/>
        <v>17.779767664038854</v>
      </c>
      <c r="T7" s="4">
        <f t="shared" si="2"/>
        <v>4178.5631758594327</v>
      </c>
      <c r="U7" s="4">
        <f t="shared" si="3"/>
        <v>991.59897223096436</v>
      </c>
      <c r="V7" s="4">
        <f t="shared" si="4"/>
        <v>1006.974620937522</v>
      </c>
      <c r="W7" s="2">
        <f t="shared" si="5"/>
        <v>1.1895740138598483</v>
      </c>
      <c r="AA7" s="6">
        <v>-144.24372570197801</v>
      </c>
      <c r="AB7" s="7">
        <v>10.528700058400901</v>
      </c>
      <c r="AC7" s="6">
        <v>-3.1256926142924198E-2</v>
      </c>
      <c r="AD7" s="6">
        <v>2.9456116190551199E-5</v>
      </c>
      <c r="AE7" s="8">
        <v>17554.453889016499</v>
      </c>
      <c r="AF7" s="8">
        <v>-125.692345063977</v>
      </c>
      <c r="AG7" s="8">
        <v>0.39362054142913999</v>
      </c>
      <c r="AH7" s="8">
        <v>-4.1079636190540202E-4</v>
      </c>
      <c r="AI7" s="8">
        <v>2.30640101199999</v>
      </c>
      <c r="AJ7" s="8">
        <v>-3.7612753199999698E-3</v>
      </c>
      <c r="AK7" s="8">
        <v>995.176197</v>
      </c>
      <c r="AL7" s="8">
        <v>3.9734999999999798E-2</v>
      </c>
      <c r="AN7" s="8">
        <v>-1.0408989683774701</v>
      </c>
      <c r="AO7" s="8">
        <v>4.3025437379100797</v>
      </c>
      <c r="AP7" s="8">
        <v>1.0234654120792801</v>
      </c>
    </row>
    <row r="8" spans="1:42" x14ac:dyDescent="0.45">
      <c r="A8">
        <v>3.7999999999999999E-2</v>
      </c>
      <c r="B8" s="4">
        <f t="shared" si="0"/>
        <v>137.96061408254215</v>
      </c>
      <c r="C8">
        <v>0</v>
      </c>
      <c r="D8" s="5">
        <v>0</v>
      </c>
      <c r="E8" s="5"/>
      <c r="F8" s="4"/>
      <c r="G8" s="5">
        <v>0</v>
      </c>
      <c r="H8" s="1">
        <v>1454.2982923076893</v>
      </c>
      <c r="I8">
        <v>315</v>
      </c>
      <c r="J8">
        <v>295</v>
      </c>
      <c r="K8" s="5"/>
      <c r="L8" s="5">
        <v>299.03272533900002</v>
      </c>
      <c r="M8" s="5"/>
      <c r="N8" s="5">
        <v>314.58121409389651</v>
      </c>
      <c r="O8" s="5">
        <f t="shared" si="6"/>
        <v>314.58121409389651</v>
      </c>
      <c r="P8" s="5">
        <f t="shared" si="7"/>
        <v>0.4187859061034942</v>
      </c>
      <c r="Q8" s="1">
        <v>66.4970877505</v>
      </c>
      <c r="R8" s="4">
        <f>Q8/(Abmessungen!B$17*S8)</f>
        <v>6.9260551516891828</v>
      </c>
      <c r="S8" s="5">
        <f t="shared" si="1"/>
        <v>17.712841157459373</v>
      </c>
      <c r="T8" s="4">
        <f t="shared" si="2"/>
        <v>4178.5631664090006</v>
      </c>
      <c r="U8" s="4">
        <f t="shared" si="3"/>
        <v>991.58735201158402</v>
      </c>
      <c r="V8" s="4">
        <f t="shared" si="4"/>
        <v>1006.9781421706725</v>
      </c>
      <c r="W8" s="2">
        <f t="shared" si="5"/>
        <v>1.1892406974550394</v>
      </c>
      <c r="AA8" s="6">
        <v>-144.24372570197801</v>
      </c>
      <c r="AB8" s="7">
        <v>10.528700058400901</v>
      </c>
      <c r="AC8" s="6">
        <v>-3.1256926142924198E-2</v>
      </c>
      <c r="AD8" s="6">
        <v>2.9456116190551199E-5</v>
      </c>
      <c r="AE8" s="8">
        <v>17554.453889016499</v>
      </c>
      <c r="AF8" s="8">
        <v>-125.692345063977</v>
      </c>
      <c r="AG8" s="8">
        <v>0.39362054142913999</v>
      </c>
      <c r="AH8" s="8">
        <v>-4.1079636190540202E-4</v>
      </c>
      <c r="AI8" s="8">
        <v>2.30640101199999</v>
      </c>
      <c r="AJ8" s="8">
        <v>-3.7612753199999698E-3</v>
      </c>
      <c r="AK8" s="8">
        <v>995.176197</v>
      </c>
      <c r="AL8" s="8">
        <v>3.9734999999999798E-2</v>
      </c>
      <c r="AN8" s="8">
        <v>-1.0408989683774701</v>
      </c>
      <c r="AO8" s="8">
        <v>4.3025437379100797</v>
      </c>
      <c r="AP8" s="8">
        <v>1.0234654120792801</v>
      </c>
    </row>
    <row r="9" spans="1:42" x14ac:dyDescent="0.45">
      <c r="A9">
        <v>4.3999999999999997E-2</v>
      </c>
      <c r="B9" s="4">
        <f t="shared" si="0"/>
        <v>159.74533392905352</v>
      </c>
      <c r="C9">
        <v>0</v>
      </c>
      <c r="D9" s="5">
        <v>0</v>
      </c>
      <c r="E9" s="5"/>
      <c r="F9" s="4"/>
      <c r="G9" s="5">
        <v>0</v>
      </c>
      <c r="H9" s="1">
        <v>1848.7349692307653</v>
      </c>
      <c r="I9">
        <v>315</v>
      </c>
      <c r="J9">
        <v>295</v>
      </c>
      <c r="K9" s="5"/>
      <c r="L9" s="5">
        <v>299.181955303</v>
      </c>
      <c r="M9" s="5"/>
      <c r="N9" s="5">
        <v>314.62759915077186</v>
      </c>
      <c r="O9" s="5">
        <f t="shared" si="6"/>
        <v>314.62759915077186</v>
      </c>
      <c r="P9" s="5">
        <f t="shared" si="7"/>
        <v>0.37240084922814276</v>
      </c>
      <c r="Q9" s="1">
        <v>68.468420873400007</v>
      </c>
      <c r="R9" s="4">
        <f>Q9/(Abmessungen!B$17*S9)</f>
        <v>7.1549994666619909</v>
      </c>
      <c r="S9" s="5">
        <f t="shared" si="1"/>
        <v>17.654371194848647</v>
      </c>
      <c r="T9" s="4">
        <f t="shared" si="2"/>
        <v>4178.563173582219</v>
      </c>
      <c r="U9" s="4">
        <f t="shared" si="3"/>
        <v>991.57825836934296</v>
      </c>
      <c r="V9" s="4">
        <f t="shared" si="4"/>
        <v>1006.9811069969824</v>
      </c>
      <c r="W9" s="2">
        <f t="shared" si="5"/>
        <v>1.1889600499647406</v>
      </c>
      <c r="AA9" s="6">
        <v>-144.24372570197801</v>
      </c>
      <c r="AB9" s="7">
        <v>10.528700058400901</v>
      </c>
      <c r="AC9" s="6">
        <v>-3.1256926142924198E-2</v>
      </c>
      <c r="AD9" s="6">
        <v>2.9456116190551199E-5</v>
      </c>
      <c r="AE9" s="8">
        <v>17554.453889016499</v>
      </c>
      <c r="AF9" s="8">
        <v>-125.692345063977</v>
      </c>
      <c r="AG9" s="8">
        <v>0.39362054142913999</v>
      </c>
      <c r="AH9" s="8">
        <v>-4.1079636190540202E-4</v>
      </c>
      <c r="AI9" s="8">
        <v>2.30640101199999</v>
      </c>
      <c r="AJ9" s="8">
        <v>-3.7612753199999698E-3</v>
      </c>
      <c r="AK9" s="8">
        <v>995.176197</v>
      </c>
      <c r="AL9" s="8">
        <v>3.9734999999999798E-2</v>
      </c>
      <c r="AN9" s="8">
        <v>-1.0408989683774701</v>
      </c>
      <c r="AO9" s="8">
        <v>4.3025437379100797</v>
      </c>
      <c r="AP9" s="8">
        <v>1.0234654120792801</v>
      </c>
    </row>
    <row r="10" spans="1:42" x14ac:dyDescent="0.45">
      <c r="A10">
        <v>0.05</v>
      </c>
      <c r="B10" s="4">
        <f t="shared" si="0"/>
        <v>181.53012755619775</v>
      </c>
      <c r="C10">
        <v>0</v>
      </c>
      <c r="D10" s="5">
        <v>0</v>
      </c>
      <c r="E10" s="5"/>
      <c r="F10" s="4"/>
      <c r="G10" s="5">
        <v>0</v>
      </c>
      <c r="H10" s="1">
        <v>2288.1199999999958</v>
      </c>
      <c r="I10">
        <v>315</v>
      </c>
      <c r="J10">
        <v>295</v>
      </c>
      <c r="K10" s="5"/>
      <c r="L10" s="5">
        <v>299.31084306600002</v>
      </c>
      <c r="M10" s="5"/>
      <c r="N10" s="5">
        <v>314.66487943929684</v>
      </c>
      <c r="O10" s="5">
        <f t="shared" si="6"/>
        <v>314.66487943929684</v>
      </c>
      <c r="P10" s="5">
        <f t="shared" si="7"/>
        <v>0.33512056070316021</v>
      </c>
      <c r="Q10" s="1">
        <v>70.016121933500003</v>
      </c>
      <c r="R10" s="4">
        <f>Q10/(Abmessungen!B$17*S10)</f>
        <v>7.3384003624423562</v>
      </c>
      <c r="S10" s="5">
        <f t="shared" si="1"/>
        <v>17.602250538762458</v>
      </c>
      <c r="T10" s="4">
        <f t="shared" si="2"/>
        <v>4178.5631885185203</v>
      </c>
      <c r="U10" s="4">
        <f t="shared" si="3"/>
        <v>991.57094430111033</v>
      </c>
      <c r="V10" s="4">
        <f t="shared" si="4"/>
        <v>1006.9836676746137</v>
      </c>
      <c r="W10" s="2">
        <f t="shared" si="5"/>
        <v>1.1887176587837294</v>
      </c>
      <c r="AA10" s="6">
        <v>-144.24372570197801</v>
      </c>
      <c r="AB10" s="7">
        <v>10.528700058400901</v>
      </c>
      <c r="AC10" s="6">
        <v>-3.1256926142924198E-2</v>
      </c>
      <c r="AD10" s="6">
        <v>2.9456116190551199E-5</v>
      </c>
      <c r="AE10" s="8">
        <v>17554.453889016499</v>
      </c>
      <c r="AF10" s="8">
        <v>-125.692345063977</v>
      </c>
      <c r="AG10" s="8">
        <v>0.39362054142913999</v>
      </c>
      <c r="AH10" s="8">
        <v>-4.1079636190540202E-4</v>
      </c>
      <c r="AI10" s="8">
        <v>2.30640101199999</v>
      </c>
      <c r="AJ10" s="8">
        <v>-3.7612753199999698E-3</v>
      </c>
      <c r="AK10" s="8">
        <v>995.176197</v>
      </c>
      <c r="AL10" s="8">
        <v>3.9734999999999798E-2</v>
      </c>
      <c r="AN10" s="8">
        <v>-1.0408989683774701</v>
      </c>
      <c r="AO10" s="8">
        <v>4.3025437379100797</v>
      </c>
      <c r="AP10" s="8">
        <v>1.0234654120792801</v>
      </c>
    </row>
    <row r="11" spans="1:42" x14ac:dyDescent="0.45">
      <c r="A11">
        <v>5.6000000000000001E-2</v>
      </c>
      <c r="B11" s="4">
        <f t="shared" si="0"/>
        <v>203.31497545870684</v>
      </c>
      <c r="C11">
        <v>0</v>
      </c>
      <c r="D11" s="5">
        <v>0</v>
      </c>
      <c r="E11" s="5"/>
      <c r="F11" s="4"/>
      <c r="G11" s="5">
        <v>0</v>
      </c>
      <c r="H11" s="1">
        <v>2772.4533846153799</v>
      </c>
      <c r="I11">
        <v>315</v>
      </c>
      <c r="J11">
        <v>295</v>
      </c>
      <c r="K11" s="5"/>
      <c r="L11" s="5">
        <v>299.424280963</v>
      </c>
      <c r="M11" s="5"/>
      <c r="N11" s="5">
        <v>314.69550161829483</v>
      </c>
      <c r="O11" s="5">
        <f t="shared" si="6"/>
        <v>314.69550161829483</v>
      </c>
      <c r="P11" s="5">
        <f t="shared" si="7"/>
        <v>0.30449838170517296</v>
      </c>
      <c r="Q11" s="1">
        <v>71.252481122999995</v>
      </c>
      <c r="R11" s="4">
        <f>Q11/(Abmessungen!B$17*S11)</f>
        <v>7.4880344946159045</v>
      </c>
      <c r="S11" s="5">
        <f t="shared" si="1"/>
        <v>17.555115986435187</v>
      </c>
      <c r="T11" s="4">
        <f t="shared" si="2"/>
        <v>4178.5632068523455</v>
      </c>
      <c r="U11" s="4">
        <f t="shared" si="3"/>
        <v>991.56493290847061</v>
      </c>
      <c r="V11" s="4">
        <f t="shared" si="4"/>
        <v>1006.9859214020323</v>
      </c>
      <c r="W11" s="2">
        <f t="shared" si="5"/>
        <v>1.1885043232025601</v>
      </c>
      <c r="AA11" s="6">
        <v>-144.24372570197801</v>
      </c>
      <c r="AB11" s="7">
        <v>10.528700058400901</v>
      </c>
      <c r="AC11" s="6">
        <v>-3.1256926142924198E-2</v>
      </c>
      <c r="AD11" s="6">
        <v>2.9456116190551199E-5</v>
      </c>
      <c r="AE11" s="8">
        <v>17554.453889016499</v>
      </c>
      <c r="AF11" s="8">
        <v>-125.692345063977</v>
      </c>
      <c r="AG11" s="8">
        <v>0.39362054142913999</v>
      </c>
      <c r="AH11" s="8">
        <v>-4.1079636190540202E-4</v>
      </c>
      <c r="AI11" s="8">
        <v>2.30640101199999</v>
      </c>
      <c r="AJ11" s="8">
        <v>-3.7612753199999698E-3</v>
      </c>
      <c r="AK11" s="8">
        <v>995.176197</v>
      </c>
      <c r="AL11" s="8">
        <v>3.9734999999999798E-2</v>
      </c>
      <c r="AN11" s="8">
        <v>-1.0408989683774701</v>
      </c>
      <c r="AO11" s="8">
        <v>4.3025437379100797</v>
      </c>
      <c r="AP11" s="8">
        <v>1.0234654120792801</v>
      </c>
    </row>
    <row r="12" spans="1:42" x14ac:dyDescent="0.45">
      <c r="A12">
        <v>6.2E-2</v>
      </c>
      <c r="B12" s="4">
        <f t="shared" si="0"/>
        <v>225.09986430010184</v>
      </c>
      <c r="C12">
        <v>0</v>
      </c>
      <c r="D12" s="5">
        <v>0</v>
      </c>
      <c r="E12" s="5"/>
      <c r="F12" s="4"/>
      <c r="G12" s="5">
        <v>0</v>
      </c>
      <c r="H12" s="1">
        <v>3301.7351230769173</v>
      </c>
      <c r="I12">
        <v>315</v>
      </c>
      <c r="J12">
        <v>295</v>
      </c>
      <c r="K12" s="5"/>
      <c r="L12" s="5">
        <v>299.52558378800001</v>
      </c>
      <c r="M12" s="5"/>
      <c r="N12" s="5">
        <v>314.72110264336965</v>
      </c>
      <c r="O12" s="5">
        <f t="shared" si="6"/>
        <v>314.72110264336965</v>
      </c>
      <c r="P12" s="5">
        <f t="shared" si="7"/>
        <v>0.27889735663035253</v>
      </c>
      <c r="Q12" s="1">
        <v>72.254194777199999</v>
      </c>
      <c r="R12" s="4">
        <f>Q12/(Abmessungen!B$17*S12)</f>
        <v>7.6119908190278709</v>
      </c>
      <c r="S12" s="5">
        <f t="shared" si="1"/>
        <v>17.512024553550948</v>
      </c>
      <c r="T12" s="4">
        <f t="shared" si="2"/>
        <v>4178.5632263507468</v>
      </c>
      <c r="U12" s="4">
        <f t="shared" si="3"/>
        <v>991.55990472935628</v>
      </c>
      <c r="V12" s="4">
        <f t="shared" si="4"/>
        <v>1006.987934035908</v>
      </c>
      <c r="W12" s="2">
        <f t="shared" si="5"/>
        <v>1.1883138092948007</v>
      </c>
      <c r="AA12" s="6">
        <v>-144.24372570197801</v>
      </c>
      <c r="AB12" s="7">
        <v>10.528700058400901</v>
      </c>
      <c r="AC12" s="6">
        <v>-3.1256926142924198E-2</v>
      </c>
      <c r="AD12" s="6">
        <v>2.9456116190551199E-5</v>
      </c>
      <c r="AE12" s="8">
        <v>17554.453889016499</v>
      </c>
      <c r="AF12" s="8">
        <v>-125.692345063977</v>
      </c>
      <c r="AG12" s="8">
        <v>0.39362054142913999</v>
      </c>
      <c r="AH12" s="8">
        <v>-4.1079636190540202E-4</v>
      </c>
      <c r="AI12" s="8">
        <v>2.30640101199999</v>
      </c>
      <c r="AJ12" s="8">
        <v>-3.7612753199999698E-3</v>
      </c>
      <c r="AK12" s="8">
        <v>995.176197</v>
      </c>
      <c r="AL12" s="8">
        <v>3.9734999999999798E-2</v>
      </c>
      <c r="AN12" s="8">
        <v>-1.0408989683774701</v>
      </c>
      <c r="AO12" s="8">
        <v>4.3025437379100797</v>
      </c>
      <c r="AP12" s="8">
        <v>1.0234654120792801</v>
      </c>
    </row>
    <row r="13" spans="1:42" x14ac:dyDescent="0.45">
      <c r="A13">
        <v>6.8000000000000005E-2</v>
      </c>
      <c r="B13" s="4">
        <f t="shared" si="0"/>
        <v>246.88478465260232</v>
      </c>
      <c r="C13">
        <v>0</v>
      </c>
      <c r="D13" s="5">
        <v>0</v>
      </c>
      <c r="E13" s="5"/>
      <c r="F13" s="4"/>
      <c r="G13" s="5">
        <v>0</v>
      </c>
      <c r="H13" s="1">
        <v>3875.9652153846091</v>
      </c>
      <c r="I13">
        <v>315</v>
      </c>
      <c r="J13">
        <v>295</v>
      </c>
      <c r="K13" s="5"/>
      <c r="L13" s="5">
        <v>299.61710178300001</v>
      </c>
      <c r="M13" s="5"/>
      <c r="N13" s="5">
        <v>314.74282099744232</v>
      </c>
      <c r="O13" s="5">
        <f t="shared" si="6"/>
        <v>314.74282099744232</v>
      </c>
      <c r="P13" s="5">
        <f t="shared" si="7"/>
        <v>0.25717900255767745</v>
      </c>
      <c r="Q13" s="1">
        <v>73.075433483099999</v>
      </c>
      <c r="R13" s="4">
        <f>Q13/(Abmessungen!B$17*S13)</f>
        <v>7.7160154079529812</v>
      </c>
      <c r="S13" s="5">
        <f t="shared" si="1"/>
        <v>17.472291306939493</v>
      </c>
      <c r="T13" s="4">
        <f t="shared" si="2"/>
        <v>4178.5632458534656</v>
      </c>
      <c r="U13" s="4">
        <f t="shared" si="3"/>
        <v>991.5556373571751</v>
      </c>
      <c r="V13" s="4">
        <f t="shared" si="4"/>
        <v>1006.9897522696738</v>
      </c>
      <c r="W13" s="2">
        <f t="shared" si="5"/>
        <v>1.1881416971068361</v>
      </c>
      <c r="AA13" s="6">
        <v>-144.24372570197801</v>
      </c>
      <c r="AB13" s="7">
        <v>10.528700058400901</v>
      </c>
      <c r="AC13" s="6">
        <v>-3.1256926142924198E-2</v>
      </c>
      <c r="AD13" s="6">
        <v>2.9456116190551199E-5</v>
      </c>
      <c r="AE13" s="8">
        <v>17554.453889016499</v>
      </c>
      <c r="AF13" s="8">
        <v>-125.692345063977</v>
      </c>
      <c r="AG13" s="8">
        <v>0.39362054142913999</v>
      </c>
      <c r="AH13" s="8">
        <v>-4.1079636190540202E-4</v>
      </c>
      <c r="AI13" s="8">
        <v>2.30640101199999</v>
      </c>
      <c r="AJ13" s="8">
        <v>-3.7612753199999698E-3</v>
      </c>
      <c r="AK13" s="8">
        <v>995.176197</v>
      </c>
      <c r="AL13" s="8">
        <v>3.9734999999999798E-2</v>
      </c>
      <c r="AN13" s="8">
        <v>-1.0408989683774701</v>
      </c>
      <c r="AO13" s="8">
        <v>4.3025437379100797</v>
      </c>
      <c r="AP13" s="8">
        <v>1.0234654120792801</v>
      </c>
    </row>
    <row r="14" spans="1:42" x14ac:dyDescent="0.45">
      <c r="A14">
        <v>7.3999999999999996E-2</v>
      </c>
      <c r="B14" s="4">
        <f t="shared" si="0"/>
        <v>268.66972966974396</v>
      </c>
      <c r="C14">
        <v>0</v>
      </c>
      <c r="D14" s="5">
        <v>0</v>
      </c>
      <c r="E14" s="5"/>
      <c r="F14" s="4"/>
      <c r="G14" s="5">
        <v>0</v>
      </c>
      <c r="H14" s="1">
        <v>4495.1436615384537</v>
      </c>
      <c r="I14">
        <v>315</v>
      </c>
      <c r="J14">
        <v>295</v>
      </c>
      <c r="K14" s="5"/>
      <c r="L14" s="5">
        <v>299.70056205600002</v>
      </c>
      <c r="M14" s="5"/>
      <c r="N14" s="5">
        <v>314.76147398727943</v>
      </c>
      <c r="O14" s="5">
        <f t="shared" si="6"/>
        <v>314.76147398727943</v>
      </c>
      <c r="P14" s="5">
        <f t="shared" si="7"/>
        <v>0.23852601272056972</v>
      </c>
      <c r="Q14" s="1">
        <v>73.755506548900001</v>
      </c>
      <c r="R14" s="4">
        <f>Q14/(Abmessungen!B$17*S14)</f>
        <v>7.8043022858277808</v>
      </c>
      <c r="S14" s="5">
        <f t="shared" si="1"/>
        <v>17.435399994187097</v>
      </c>
      <c r="T14" s="4">
        <f t="shared" si="2"/>
        <v>4178.5632647633493</v>
      </c>
      <c r="U14" s="4">
        <f t="shared" si="3"/>
        <v>991.55197099228872</v>
      </c>
      <c r="V14" s="4">
        <f t="shared" si="4"/>
        <v>1006.9914104166476</v>
      </c>
      <c r="W14" s="2">
        <f t="shared" si="5"/>
        <v>1.1879847385743183</v>
      </c>
      <c r="AA14" s="6">
        <v>-144.24372570197801</v>
      </c>
      <c r="AB14" s="7">
        <v>10.528700058400901</v>
      </c>
      <c r="AC14" s="6">
        <v>-3.1256926142924198E-2</v>
      </c>
      <c r="AD14" s="6">
        <v>2.9456116190551199E-5</v>
      </c>
      <c r="AE14" s="8">
        <v>17554.453889016499</v>
      </c>
      <c r="AF14" s="8">
        <v>-125.692345063977</v>
      </c>
      <c r="AG14" s="8">
        <v>0.39362054142913999</v>
      </c>
      <c r="AH14" s="8">
        <v>-4.1079636190540202E-4</v>
      </c>
      <c r="AI14" s="8">
        <v>2.30640101199999</v>
      </c>
      <c r="AJ14" s="8">
        <v>-3.7612753199999698E-3</v>
      </c>
      <c r="AK14" s="8">
        <v>995.176197</v>
      </c>
      <c r="AL14" s="8">
        <v>3.9734999999999798E-2</v>
      </c>
      <c r="AN14" s="8">
        <v>-1.0408989683774701</v>
      </c>
      <c r="AO14" s="8">
        <v>4.3025437379100797</v>
      </c>
      <c r="AP14" s="8">
        <v>1.0234654120792801</v>
      </c>
    </row>
    <row r="15" spans="1:42" x14ac:dyDescent="0.45">
      <c r="A15">
        <v>8.0000000000000002E-3</v>
      </c>
      <c r="B15" s="4">
        <f t="shared" si="0"/>
        <v>29.008845560217619</v>
      </c>
      <c r="C15">
        <v>600</v>
      </c>
      <c r="D15" s="5">
        <f t="shared" ref="D15:D101" si="8">F15/(0.02809*3600)</f>
        <v>0.61759886313436974</v>
      </c>
      <c r="E15" s="4">
        <v>31.227033717800001</v>
      </c>
      <c r="F15" s="4">
        <f>E15*2</f>
        <v>62.454067435600003</v>
      </c>
      <c r="G15" s="5">
        <f t="shared" ref="G15:G78" si="9">AN15 + AO15*D15 + AP15*D15^2</f>
        <v>2.0067258820328382</v>
      </c>
      <c r="H15" s="1">
        <f>H3</f>
        <v>156.34021538461522</v>
      </c>
      <c r="I15">
        <v>315</v>
      </c>
      <c r="J15">
        <v>295</v>
      </c>
      <c r="K15" s="5">
        <f>Q15*3600/(V15*W15*F15)</f>
        <v>11.420442947384204</v>
      </c>
      <c r="L15" s="5">
        <v>306.42053735201569</v>
      </c>
      <c r="M15" s="5">
        <f t="shared" ref="M15:M101" si="10">J15+K15</f>
        <v>306.42044294738423</v>
      </c>
      <c r="N15" s="5">
        <v>307.98448185866573</v>
      </c>
      <c r="O15" s="5">
        <f t="shared" si="6"/>
        <v>307.98457332712456</v>
      </c>
      <c r="P15" s="5">
        <f t="shared" si="7"/>
        <v>7.0155181413342689</v>
      </c>
      <c r="Q15" s="1">
        <v>234.52577715937301</v>
      </c>
      <c r="R15" s="4">
        <f>Q15/(Abmessungen!B$17*S15)</f>
        <v>40.702111985168287</v>
      </c>
      <c r="S15" s="5">
        <f t="shared" si="1"/>
        <v>10.630291817788491</v>
      </c>
      <c r="T15" s="4">
        <f t="shared" si="2"/>
        <v>4178.7511311704493</v>
      </c>
      <c r="U15" s="4">
        <f t="shared" si="3"/>
        <v>992.80062490649334</v>
      </c>
      <c r="V15" s="4">
        <f t="shared" si="4"/>
        <v>1007.1249195258411</v>
      </c>
      <c r="W15" s="2">
        <f t="shared" si="5"/>
        <v>1.1753468999583618</v>
      </c>
      <c r="AA15" s="6">
        <v>-144.24372570197801</v>
      </c>
      <c r="AB15" s="7">
        <v>10.528700058400901</v>
      </c>
      <c r="AC15" s="6">
        <v>-3.1256926142924198E-2</v>
      </c>
      <c r="AD15" s="6">
        <v>2.9456116190551199E-5</v>
      </c>
      <c r="AE15" s="8">
        <v>17554.453889016499</v>
      </c>
      <c r="AF15" s="8">
        <v>-125.692345063977</v>
      </c>
      <c r="AG15" s="8">
        <v>0.39362054142913999</v>
      </c>
      <c r="AH15" s="8">
        <v>-4.1079636190540202E-4</v>
      </c>
      <c r="AI15" s="8">
        <v>2.30640101199999</v>
      </c>
      <c r="AJ15" s="8">
        <v>-3.7612753199999698E-3</v>
      </c>
      <c r="AK15" s="8">
        <v>995.176197</v>
      </c>
      <c r="AL15" s="8">
        <v>3.9734999999999798E-2</v>
      </c>
      <c r="AN15" s="8">
        <v>-1.0408989683774701</v>
      </c>
      <c r="AO15" s="8">
        <v>4.3025437379100797</v>
      </c>
      <c r="AP15" s="8">
        <v>1.0234654120792801</v>
      </c>
    </row>
    <row r="16" spans="1:42" x14ac:dyDescent="0.45">
      <c r="A16">
        <v>1.4E-2</v>
      </c>
      <c r="B16" s="4">
        <f t="shared" si="0"/>
        <v>50.788910928898019</v>
      </c>
      <c r="C16">
        <v>600</v>
      </c>
      <c r="D16" s="5">
        <f t="shared" si="8"/>
        <v>0.61759886313436974</v>
      </c>
      <c r="E16" s="4">
        <v>31.227033717800001</v>
      </c>
      <c r="F16" s="4">
        <f t="shared" ref="F16:F79" si="11">E16*2</f>
        <v>62.454067435600003</v>
      </c>
      <c r="G16" s="5">
        <f t="shared" si="9"/>
        <v>2.0067258820328382</v>
      </c>
      <c r="H16" s="1">
        <f t="shared" ref="H16:H79" si="12">H4</f>
        <v>326.03512307692239</v>
      </c>
      <c r="I16">
        <v>315</v>
      </c>
      <c r="J16">
        <v>295</v>
      </c>
      <c r="K16" s="5">
        <f>Q16*3600/(V16*W16*F16)</f>
        <v>12.611499703261906</v>
      </c>
      <c r="L16" s="5">
        <v>307.61153174552737</v>
      </c>
      <c r="M16" s="5">
        <f t="shared" si="10"/>
        <v>307.61149970326193</v>
      </c>
      <c r="N16" s="5">
        <v>310.58127592047452</v>
      </c>
      <c r="O16" s="5">
        <f t="shared" si="6"/>
        <v>310.58129651954812</v>
      </c>
      <c r="P16" s="5">
        <f t="shared" si="7"/>
        <v>4.4187240795254752</v>
      </c>
      <c r="Q16" s="1">
        <v>258.49738799728198</v>
      </c>
      <c r="R16" s="4">
        <f>Q16/(Abmessungen!B$17*S16)</f>
        <v>43.433096666060962</v>
      </c>
      <c r="S16" s="5">
        <f t="shared" si="1"/>
        <v>10.980115598188718</v>
      </c>
      <c r="T16" s="4">
        <f t="shared" si="2"/>
        <v>4178.6237126675996</v>
      </c>
      <c r="U16" s="4">
        <f t="shared" si="3"/>
        <v>992.34260152885577</v>
      </c>
      <c r="V16" s="4">
        <f t="shared" si="4"/>
        <v>1007.1485816069542</v>
      </c>
      <c r="W16" s="2">
        <f t="shared" si="5"/>
        <v>1.1731070710490747</v>
      </c>
      <c r="AA16" s="6">
        <v>-144.24372570197801</v>
      </c>
      <c r="AB16" s="7">
        <v>10.528700058400901</v>
      </c>
      <c r="AC16" s="6">
        <v>-3.1256926142924198E-2</v>
      </c>
      <c r="AD16" s="6">
        <v>2.9456116190551199E-5</v>
      </c>
      <c r="AE16" s="8">
        <v>17554.453889016499</v>
      </c>
      <c r="AF16" s="8">
        <v>-125.692345063977</v>
      </c>
      <c r="AG16" s="8">
        <v>0.39362054142913999</v>
      </c>
      <c r="AH16" s="8">
        <v>-4.1079636190540202E-4</v>
      </c>
      <c r="AI16" s="8">
        <v>2.30640101199999</v>
      </c>
      <c r="AJ16" s="8">
        <v>-3.7612753199999698E-3</v>
      </c>
      <c r="AK16" s="8">
        <v>995.176197</v>
      </c>
      <c r="AL16" s="8">
        <v>3.9734999999999798E-2</v>
      </c>
      <c r="AN16" s="8">
        <v>-1.0408989683774701</v>
      </c>
      <c r="AO16" s="8">
        <v>4.3025437379100797</v>
      </c>
      <c r="AP16" s="8">
        <v>1.0234654120792801</v>
      </c>
    </row>
    <row r="17" spans="1:42" x14ac:dyDescent="0.45">
      <c r="A17">
        <v>0.02</v>
      </c>
      <c r="B17" s="4">
        <f t="shared" si="0"/>
        <v>72.571608277019379</v>
      </c>
      <c r="C17">
        <v>600</v>
      </c>
      <c r="D17" s="5">
        <f t="shared" si="8"/>
        <v>0.61759886313436974</v>
      </c>
      <c r="E17" s="4">
        <v>31.227033717800001</v>
      </c>
      <c r="F17" s="4">
        <f t="shared" si="11"/>
        <v>62.454067435600003</v>
      </c>
      <c r="G17" s="5">
        <f t="shared" si="9"/>
        <v>2.0067258820328382</v>
      </c>
      <c r="H17" s="1">
        <f t="shared" si="12"/>
        <v>540.67838461538327</v>
      </c>
      <c r="I17">
        <v>315</v>
      </c>
      <c r="J17">
        <v>295</v>
      </c>
      <c r="K17" s="5">
        <f>Q17*3600/(V17*W17*F17)</f>
        <v>13.164938277813576</v>
      </c>
      <c r="L17" s="5">
        <v>308.16493631695334</v>
      </c>
      <c r="M17" s="5">
        <f t="shared" si="10"/>
        <v>308.16493827781358</v>
      </c>
      <c r="N17" s="5">
        <v>311.77396821681378</v>
      </c>
      <c r="O17" s="5">
        <f t="shared" si="6"/>
        <v>311.77397549718233</v>
      </c>
      <c r="P17" s="5">
        <f t="shared" si="7"/>
        <v>3.2260317831862153</v>
      </c>
      <c r="Q17" s="1">
        <v>269.60474187545202</v>
      </c>
      <c r="R17" s="4">
        <f>Q17/(Abmessungen!B$17*S17)</f>
        <v>44.928504305020745</v>
      </c>
      <c r="S17" s="5">
        <f t="shared" si="1"/>
        <v>11.070751775604228</v>
      </c>
      <c r="T17" s="4">
        <f t="shared" si="2"/>
        <v>4178.5910435580317</v>
      </c>
      <c r="U17" s="4">
        <f t="shared" si="3"/>
        <v>992.12352749800675</v>
      </c>
      <c r="V17" s="4">
        <f t="shared" si="4"/>
        <v>1007.159576372277</v>
      </c>
      <c r="W17" s="2">
        <f t="shared" si="5"/>
        <v>1.172066317570835</v>
      </c>
      <c r="AA17" s="6">
        <v>-144.24372570197801</v>
      </c>
      <c r="AB17" s="7">
        <v>10.528700058400901</v>
      </c>
      <c r="AC17" s="6">
        <v>-3.1256926142924198E-2</v>
      </c>
      <c r="AD17" s="6">
        <v>2.9456116190551199E-5</v>
      </c>
      <c r="AE17" s="8">
        <v>17554.453889016499</v>
      </c>
      <c r="AF17" s="8">
        <v>-125.692345063977</v>
      </c>
      <c r="AG17" s="8">
        <v>0.39362054142913999</v>
      </c>
      <c r="AH17" s="8">
        <v>-4.1079636190540202E-4</v>
      </c>
      <c r="AI17" s="8">
        <v>2.30640101199999</v>
      </c>
      <c r="AJ17" s="8">
        <v>-3.7612753199999698E-3</v>
      </c>
      <c r="AK17" s="8">
        <v>995.176197</v>
      </c>
      <c r="AL17" s="8">
        <v>3.9734999999999798E-2</v>
      </c>
      <c r="AN17" s="8">
        <v>-1.0408989683774701</v>
      </c>
      <c r="AO17" s="8">
        <v>4.3025437379100797</v>
      </c>
      <c r="AP17" s="8">
        <v>1.0234654120792801</v>
      </c>
    </row>
    <row r="18" spans="1:42" x14ac:dyDescent="0.45">
      <c r="A18">
        <v>2.5999999999999999E-2</v>
      </c>
      <c r="B18" s="4">
        <f t="shared" si="0"/>
        <v>94.355304775486758</v>
      </c>
      <c r="C18">
        <v>600</v>
      </c>
      <c r="D18" s="5">
        <f t="shared" si="8"/>
        <v>0.61759886313436974</v>
      </c>
      <c r="E18" s="4">
        <v>31.227033717800001</v>
      </c>
      <c r="F18" s="4">
        <f t="shared" si="11"/>
        <v>62.454067435600003</v>
      </c>
      <c r="G18" s="5">
        <f t="shared" si="9"/>
        <v>2.0067258820328382</v>
      </c>
      <c r="H18" s="1">
        <f t="shared" si="12"/>
        <v>800.26999999999816</v>
      </c>
      <c r="I18">
        <v>315</v>
      </c>
      <c r="J18">
        <v>295</v>
      </c>
      <c r="K18" s="5">
        <f>Q18*3600/(V18*W18*F18)</f>
        <v>13.481143168833082</v>
      </c>
      <c r="L18" s="5">
        <v>308.48112359605869</v>
      </c>
      <c r="M18" s="5">
        <f t="shared" si="10"/>
        <v>308.48114316883306</v>
      </c>
      <c r="N18" s="5">
        <v>312.46010133510634</v>
      </c>
      <c r="O18" s="5">
        <f t="shared" si="6"/>
        <v>312.46010459816364</v>
      </c>
      <c r="P18" s="5">
        <f t="shared" si="7"/>
        <v>2.5398986648936557</v>
      </c>
      <c r="Q18" s="1">
        <v>275.941956222648</v>
      </c>
      <c r="R18" s="4">
        <f>Q18/(Abmessungen!B$17*S18)</f>
        <v>45.841090368795406</v>
      </c>
      <c r="S18" s="5">
        <f t="shared" si="1"/>
        <v>11.105403622005797</v>
      </c>
      <c r="T18" s="4">
        <f t="shared" si="2"/>
        <v>4178.5784385987645</v>
      </c>
      <c r="U18" s="4">
        <f t="shared" si="3"/>
        <v>991.99510003932517</v>
      </c>
      <c r="V18" s="4">
        <f t="shared" si="4"/>
        <v>1007.1658582230447</v>
      </c>
      <c r="W18" s="2">
        <f t="shared" si="5"/>
        <v>1.1714716838661365</v>
      </c>
      <c r="AA18" s="6">
        <v>-144.24372570197801</v>
      </c>
      <c r="AB18" s="7">
        <v>10.528700058400901</v>
      </c>
      <c r="AC18" s="6">
        <v>-3.1256926142924198E-2</v>
      </c>
      <c r="AD18" s="6">
        <v>2.9456116190551199E-5</v>
      </c>
      <c r="AE18" s="8">
        <v>17554.453889016499</v>
      </c>
      <c r="AF18" s="8">
        <v>-125.692345063977</v>
      </c>
      <c r="AG18" s="8">
        <v>0.39362054142913999</v>
      </c>
      <c r="AH18" s="8">
        <v>-4.1079636190540202E-4</v>
      </c>
      <c r="AI18" s="8">
        <v>2.30640101199999</v>
      </c>
      <c r="AJ18" s="8">
        <v>-3.7612753199999698E-3</v>
      </c>
      <c r="AK18" s="8">
        <v>995.176197</v>
      </c>
      <c r="AL18" s="8">
        <v>3.9734999999999798E-2</v>
      </c>
      <c r="AN18" s="8">
        <v>-1.0408989683774701</v>
      </c>
      <c r="AO18" s="8">
        <v>4.3025437379100797</v>
      </c>
      <c r="AP18" s="8">
        <v>1.0234654120792801</v>
      </c>
    </row>
    <row r="19" spans="1:42" x14ac:dyDescent="0.45">
      <c r="A19">
        <v>3.2000000000000001E-2</v>
      </c>
      <c r="B19" s="4">
        <f t="shared" si="0"/>
        <v>116.13948782056312</v>
      </c>
      <c r="C19">
        <v>600</v>
      </c>
      <c r="D19" s="5">
        <f t="shared" si="8"/>
        <v>0.61759886313436974</v>
      </c>
      <c r="E19" s="4">
        <v>31.227033717800001</v>
      </c>
      <c r="F19" s="4">
        <f t="shared" si="11"/>
        <v>62.454067435600003</v>
      </c>
      <c r="G19" s="5">
        <f t="shared" si="9"/>
        <v>2.0067258820328382</v>
      </c>
      <c r="H19" s="1">
        <f t="shared" si="12"/>
        <v>1104.8099692307667</v>
      </c>
      <c r="I19">
        <v>315</v>
      </c>
      <c r="J19">
        <v>295</v>
      </c>
      <c r="K19" s="5">
        <f>Q19*3600/(V19*W19*F19)</f>
        <v>13.682882280941817</v>
      </c>
      <c r="L19" s="5">
        <v>308.68285428074108</v>
      </c>
      <c r="M19" s="5">
        <f t="shared" si="10"/>
        <v>308.68288228094184</v>
      </c>
      <c r="N19" s="5">
        <v>312.90611847430057</v>
      </c>
      <c r="O19" s="5">
        <f t="shared" si="6"/>
        <v>312.9061201644098</v>
      </c>
      <c r="P19" s="5">
        <f t="shared" si="7"/>
        <v>2.0938815256994303</v>
      </c>
      <c r="Q19" s="1">
        <v>279.98171354936198</v>
      </c>
      <c r="R19" s="4">
        <f>Q19/(Abmessungen!B$17*S19)</f>
        <v>46.437826627447876</v>
      </c>
      <c r="S19" s="5">
        <f t="shared" si="1"/>
        <v>11.123189322267613</v>
      </c>
      <c r="T19" s="4">
        <f t="shared" si="2"/>
        <v>4178.5724279403958</v>
      </c>
      <c r="U19" s="4">
        <f t="shared" si="3"/>
        <v>991.91069430222865</v>
      </c>
      <c r="V19" s="4">
        <f t="shared" si="4"/>
        <v>1007.1698661074226</v>
      </c>
      <c r="W19" s="2">
        <f t="shared" si="5"/>
        <v>1.1710923015433452</v>
      </c>
      <c r="AA19" s="6">
        <v>-144.24372570197801</v>
      </c>
      <c r="AB19" s="7">
        <v>10.528700058400901</v>
      </c>
      <c r="AC19" s="6">
        <v>-3.1256926142924198E-2</v>
      </c>
      <c r="AD19" s="6">
        <v>2.9456116190551199E-5</v>
      </c>
      <c r="AE19" s="8">
        <v>17554.453889016499</v>
      </c>
      <c r="AF19" s="8">
        <v>-125.692345063977</v>
      </c>
      <c r="AG19" s="8">
        <v>0.39362054142913999</v>
      </c>
      <c r="AH19" s="8">
        <v>-4.1079636190540202E-4</v>
      </c>
      <c r="AI19" s="8">
        <v>2.30640101199999</v>
      </c>
      <c r="AJ19" s="8">
        <v>-3.7612753199999698E-3</v>
      </c>
      <c r="AK19" s="8">
        <v>995.176197</v>
      </c>
      <c r="AL19" s="8">
        <v>3.9734999999999798E-2</v>
      </c>
      <c r="AN19" s="8">
        <v>-1.0408989683774701</v>
      </c>
      <c r="AO19" s="8">
        <v>4.3025437379100797</v>
      </c>
      <c r="AP19" s="8">
        <v>1.0234654120792801</v>
      </c>
    </row>
    <row r="20" spans="1:42" x14ac:dyDescent="0.45">
      <c r="A20">
        <v>3.7999999999999999E-2</v>
      </c>
      <c r="B20" s="4">
        <f t="shared" si="0"/>
        <v>137.92394459397175</v>
      </c>
      <c r="C20">
        <v>600</v>
      </c>
      <c r="D20" s="5">
        <f t="shared" si="8"/>
        <v>0.61759886313436974</v>
      </c>
      <c r="E20" s="4">
        <v>31.227033717800001</v>
      </c>
      <c r="F20" s="4">
        <f t="shared" si="11"/>
        <v>62.454067435600003</v>
      </c>
      <c r="G20" s="5">
        <f t="shared" si="9"/>
        <v>2.0067258820328382</v>
      </c>
      <c r="H20" s="1">
        <f t="shared" si="12"/>
        <v>1454.2982923076893</v>
      </c>
      <c r="I20">
        <v>315</v>
      </c>
      <c r="J20">
        <v>295</v>
      </c>
      <c r="K20" s="5">
        <f t="shared" ref="K20:K83" si="13">Q20*3600/(V20*W20*F20)</f>
        <v>13.820557286392674</v>
      </c>
      <c r="L20" s="5">
        <v>308.82052632259138</v>
      </c>
      <c r="M20" s="5">
        <f t="shared" si="10"/>
        <v>308.82055728639267</v>
      </c>
      <c r="N20" s="5">
        <v>313.21937761721352</v>
      </c>
      <c r="O20" s="5">
        <f t="shared" si="6"/>
        <v>313.21937858129832</v>
      </c>
      <c r="P20" s="5">
        <f t="shared" si="7"/>
        <v>1.7806223827864756</v>
      </c>
      <c r="Q20" s="1">
        <v>282.73709061670598</v>
      </c>
      <c r="R20" s="4">
        <f>Q20/(Abmessungen!B$17*S20)</f>
        <v>46.844487000427812</v>
      </c>
      <c r="S20" s="5">
        <f t="shared" si="1"/>
        <v>11.135144193603553</v>
      </c>
      <c r="T20" s="4">
        <f t="shared" si="2"/>
        <v>4178.5691640709992</v>
      </c>
      <c r="U20" s="4">
        <f t="shared" si="3"/>
        <v>991.85098282041974</v>
      </c>
      <c r="V20" s="4">
        <f t="shared" si="4"/>
        <v>1007.1726013067141</v>
      </c>
      <c r="W20" s="2">
        <f t="shared" si="5"/>
        <v>1.1708333903167123</v>
      </c>
      <c r="AA20" s="6">
        <v>-144.24372570197801</v>
      </c>
      <c r="AB20" s="7">
        <v>10.528700058400901</v>
      </c>
      <c r="AC20" s="6">
        <v>-3.1256926142924198E-2</v>
      </c>
      <c r="AD20" s="6">
        <v>2.9456116190551199E-5</v>
      </c>
      <c r="AE20" s="8">
        <v>17554.453889016499</v>
      </c>
      <c r="AF20" s="8">
        <v>-125.692345063977</v>
      </c>
      <c r="AG20" s="8">
        <v>0.39362054142913999</v>
      </c>
      <c r="AH20" s="8">
        <v>-4.1079636190540202E-4</v>
      </c>
      <c r="AI20" s="8">
        <v>2.30640101199999</v>
      </c>
      <c r="AJ20" s="8">
        <v>-3.7612753199999698E-3</v>
      </c>
      <c r="AK20" s="8">
        <v>995.176197</v>
      </c>
      <c r="AL20" s="8">
        <v>3.9734999999999798E-2</v>
      </c>
      <c r="AN20" s="8">
        <v>-1.0408989683774701</v>
      </c>
      <c r="AO20" s="8">
        <v>4.3025437379100797</v>
      </c>
      <c r="AP20" s="8">
        <v>1.0234654120792801</v>
      </c>
    </row>
    <row r="21" spans="1:42" x14ac:dyDescent="0.45">
      <c r="A21">
        <v>4.3999999999999997E-2</v>
      </c>
      <c r="B21" s="4">
        <f t="shared" si="0"/>
        <v>159.7085707289549</v>
      </c>
      <c r="C21">
        <v>600</v>
      </c>
      <c r="D21" s="5">
        <f t="shared" si="8"/>
        <v>0.61759886313436974</v>
      </c>
      <c r="E21" s="4">
        <v>31.227033717800001</v>
      </c>
      <c r="F21" s="4">
        <f t="shared" si="11"/>
        <v>62.454067435600003</v>
      </c>
      <c r="G21" s="5">
        <f t="shared" si="9"/>
        <v>2.0067258820328382</v>
      </c>
      <c r="H21" s="1">
        <f t="shared" si="12"/>
        <v>1848.7349692307653</v>
      </c>
      <c r="I21">
        <v>315</v>
      </c>
      <c r="J21">
        <v>295</v>
      </c>
      <c r="K21" s="5">
        <f t="shared" si="13"/>
        <v>13.918725034072224</v>
      </c>
      <c r="L21" s="5">
        <v>308.91869454806545</v>
      </c>
      <c r="M21" s="5">
        <f t="shared" si="10"/>
        <v>308.91872503407222</v>
      </c>
      <c r="N21" s="5">
        <v>313.45150739829387</v>
      </c>
      <c r="O21" s="5">
        <f t="shared" si="6"/>
        <v>313.45150798715486</v>
      </c>
      <c r="P21" s="5">
        <f t="shared" si="7"/>
        <v>1.5484926017061298</v>
      </c>
      <c r="Q21" s="1">
        <v>284.701031118885</v>
      </c>
      <c r="R21" s="4">
        <f>Q21/(Abmessungen!B$17*S21)</f>
        <v>47.127900252029676</v>
      </c>
      <c r="S21" s="5">
        <f t="shared" si="1"/>
        <v>11.145062218862094</v>
      </c>
      <c r="T21" s="4">
        <f t="shared" si="2"/>
        <v>4178.5672294725882</v>
      </c>
      <c r="U21" s="4">
        <f t="shared" si="3"/>
        <v>991.80650904968843</v>
      </c>
      <c r="V21" s="4">
        <f t="shared" si="4"/>
        <v>1007.1745516639337</v>
      </c>
      <c r="W21" s="2">
        <f t="shared" si="5"/>
        <v>1.1706487714548706</v>
      </c>
      <c r="AA21" s="6">
        <v>-144.24372570197801</v>
      </c>
      <c r="AB21" s="7">
        <v>10.528700058400901</v>
      </c>
      <c r="AC21" s="6">
        <v>-3.1256926142924198E-2</v>
      </c>
      <c r="AD21" s="6">
        <v>2.9456116190551199E-5</v>
      </c>
      <c r="AE21" s="8">
        <v>17554.453889016499</v>
      </c>
      <c r="AF21" s="8">
        <v>-125.692345063977</v>
      </c>
      <c r="AG21" s="8">
        <v>0.39362054142913999</v>
      </c>
      <c r="AH21" s="8">
        <v>-4.1079636190540202E-4</v>
      </c>
      <c r="AI21" s="8">
        <v>2.30640101199999</v>
      </c>
      <c r="AJ21" s="8">
        <v>-3.7612753199999698E-3</v>
      </c>
      <c r="AK21" s="8">
        <v>995.176197</v>
      </c>
      <c r="AL21" s="8">
        <v>3.9734999999999798E-2</v>
      </c>
      <c r="AN21" s="8">
        <v>-1.0408989683774701</v>
      </c>
      <c r="AO21" s="8">
        <v>4.3025437379100797</v>
      </c>
      <c r="AP21" s="8">
        <v>1.0234654120792801</v>
      </c>
    </row>
    <row r="22" spans="1:42" x14ac:dyDescent="0.45">
      <c r="A22">
        <v>0.05</v>
      </c>
      <c r="B22" s="4">
        <f t="shared" si="0"/>
        <v>181.49330898116662</v>
      </c>
      <c r="C22">
        <v>600</v>
      </c>
      <c r="D22" s="5">
        <f t="shared" si="8"/>
        <v>0.61759886313436974</v>
      </c>
      <c r="E22" s="4">
        <v>31.227033717800001</v>
      </c>
      <c r="F22" s="4">
        <f t="shared" si="11"/>
        <v>62.454067435600003</v>
      </c>
      <c r="G22" s="5">
        <f t="shared" si="9"/>
        <v>2.0067258820328382</v>
      </c>
      <c r="H22" s="1">
        <f t="shared" si="12"/>
        <v>2288.1199999999958</v>
      </c>
      <c r="I22">
        <v>315</v>
      </c>
      <c r="J22">
        <v>295</v>
      </c>
      <c r="K22" s="5">
        <f t="shared" si="13"/>
        <v>13.990798454871085</v>
      </c>
      <c r="L22" s="5">
        <v>308.99077071687441</v>
      </c>
      <c r="M22" s="5">
        <f t="shared" si="10"/>
        <v>308.99079845487108</v>
      </c>
      <c r="N22" s="5">
        <v>313.63042676147751</v>
      </c>
      <c r="O22" s="5">
        <f t="shared" si="6"/>
        <v>313.63042713977512</v>
      </c>
      <c r="P22" s="5">
        <f t="shared" si="7"/>
        <v>1.3695732385224915</v>
      </c>
      <c r="Q22" s="1">
        <v>286.14252999815102</v>
      </c>
      <c r="R22" s="4">
        <f>Q22/(Abmessungen!B$17*S22)</f>
        <v>47.326871807807692</v>
      </c>
      <c r="S22" s="5">
        <f t="shared" si="1"/>
        <v>11.154398628383472</v>
      </c>
      <c r="T22" s="4">
        <f t="shared" si="2"/>
        <v>4178.5660085462041</v>
      </c>
      <c r="U22" s="4">
        <f t="shared" si="3"/>
        <v>991.77209898508409</v>
      </c>
      <c r="V22" s="4">
        <f t="shared" si="4"/>
        <v>1007.1759836372175</v>
      </c>
      <c r="W22" s="2">
        <f t="shared" si="5"/>
        <v>1.1705132222974199</v>
      </c>
      <c r="AA22" s="6">
        <v>-144.24372570197801</v>
      </c>
      <c r="AB22" s="7">
        <v>10.528700058400901</v>
      </c>
      <c r="AC22" s="6">
        <v>-3.1256926142924198E-2</v>
      </c>
      <c r="AD22" s="6">
        <v>2.9456116190551199E-5</v>
      </c>
      <c r="AE22" s="8">
        <v>17554.453889016499</v>
      </c>
      <c r="AF22" s="8">
        <v>-125.692345063977</v>
      </c>
      <c r="AG22" s="8">
        <v>0.39362054142913999</v>
      </c>
      <c r="AH22" s="8">
        <v>-4.1079636190540202E-4</v>
      </c>
      <c r="AI22" s="8">
        <v>2.30640101199999</v>
      </c>
      <c r="AJ22" s="8">
        <v>-3.7612753199999698E-3</v>
      </c>
      <c r="AK22" s="8">
        <v>995.176197</v>
      </c>
      <c r="AL22" s="8">
        <v>3.9734999999999798E-2</v>
      </c>
      <c r="AN22" s="8">
        <v>-1.0408989683774701</v>
      </c>
      <c r="AO22" s="8">
        <v>4.3025437379100797</v>
      </c>
      <c r="AP22" s="8">
        <v>1.0234654120792801</v>
      </c>
    </row>
    <row r="23" spans="1:42" x14ac:dyDescent="0.45">
      <c r="A23">
        <v>5.6000000000000001E-2</v>
      </c>
      <c r="B23" s="4">
        <f t="shared" si="0"/>
        <v>203.2781253077701</v>
      </c>
      <c r="C23">
        <v>600</v>
      </c>
      <c r="D23" s="5">
        <f t="shared" si="8"/>
        <v>0.61759886313436974</v>
      </c>
      <c r="E23" s="4">
        <v>31.227033717800001</v>
      </c>
      <c r="F23" s="4">
        <f t="shared" si="11"/>
        <v>62.454067435600003</v>
      </c>
      <c r="G23" s="5">
        <f t="shared" si="9"/>
        <v>2.0067258820328382</v>
      </c>
      <c r="H23" s="1">
        <f t="shared" si="12"/>
        <v>2772.4533846153799</v>
      </c>
      <c r="I23">
        <v>315</v>
      </c>
      <c r="J23">
        <v>295</v>
      </c>
      <c r="K23" s="5">
        <f t="shared" si="13"/>
        <v>14.044731231269408</v>
      </c>
      <c r="L23" s="5">
        <v>309.04470779440175</v>
      </c>
      <c r="M23" s="5">
        <f t="shared" si="10"/>
        <v>309.0447312312694</v>
      </c>
      <c r="N23" s="5">
        <v>313.77255780426867</v>
      </c>
      <c r="O23" s="5">
        <f t="shared" si="6"/>
        <v>313.77255805678675</v>
      </c>
      <c r="P23" s="5">
        <f t="shared" si="7"/>
        <v>1.227442195731328</v>
      </c>
      <c r="Q23" s="1">
        <v>287.220986657683</v>
      </c>
      <c r="R23" s="4">
        <f>Q23/(Abmessungen!B$17*S23)</f>
        <v>47.465498141249057</v>
      </c>
      <c r="S23" s="5">
        <f t="shared" si="1"/>
        <v>11.163739000797678</v>
      </c>
      <c r="T23" s="4">
        <f t="shared" si="2"/>
        <v>4178.5652011279335</v>
      </c>
      <c r="U23" s="4">
        <f t="shared" si="3"/>
        <v>991.74468327455622</v>
      </c>
      <c r="V23" s="4">
        <f t="shared" si="4"/>
        <v>1007.1770552321052</v>
      </c>
      <c r="W23" s="2">
        <f t="shared" si="5"/>
        <v>1.1704117861981516</v>
      </c>
      <c r="AA23" s="6">
        <v>-144.24372570197801</v>
      </c>
      <c r="AB23" s="7">
        <v>10.528700058400901</v>
      </c>
      <c r="AC23" s="6">
        <v>-3.1256926142924198E-2</v>
      </c>
      <c r="AD23" s="6">
        <v>2.9456116190551199E-5</v>
      </c>
      <c r="AE23" s="8">
        <v>17554.453889016499</v>
      </c>
      <c r="AF23" s="8">
        <v>-125.692345063977</v>
      </c>
      <c r="AG23" s="8">
        <v>0.39362054142913999</v>
      </c>
      <c r="AH23" s="8">
        <v>-4.1079636190540202E-4</v>
      </c>
      <c r="AI23" s="8">
        <v>2.30640101199999</v>
      </c>
      <c r="AJ23" s="8">
        <v>-3.7612753199999698E-3</v>
      </c>
      <c r="AK23" s="8">
        <v>995.176197</v>
      </c>
      <c r="AL23" s="8">
        <v>3.9734999999999798E-2</v>
      </c>
      <c r="AN23" s="8">
        <v>-1.0408989683774701</v>
      </c>
      <c r="AO23" s="8">
        <v>4.3025437379100797</v>
      </c>
      <c r="AP23" s="8">
        <v>1.0234654120792801</v>
      </c>
    </row>
    <row r="24" spans="1:42" x14ac:dyDescent="0.45">
      <c r="A24">
        <v>6.2E-2</v>
      </c>
      <c r="B24" s="4">
        <f t="shared" si="0"/>
        <v>225.06299818292786</v>
      </c>
      <c r="C24">
        <v>600</v>
      </c>
      <c r="D24" s="5">
        <f t="shared" si="8"/>
        <v>0.61759886313436974</v>
      </c>
      <c r="E24" s="4">
        <v>31.227033717800001</v>
      </c>
      <c r="F24" s="4">
        <f t="shared" si="11"/>
        <v>62.454067435600003</v>
      </c>
      <c r="G24" s="5">
        <f t="shared" si="9"/>
        <v>2.0067258820328382</v>
      </c>
      <c r="H24" s="1">
        <f t="shared" si="12"/>
        <v>3301.7351230769173</v>
      </c>
      <c r="I24">
        <v>315</v>
      </c>
      <c r="J24">
        <v>295</v>
      </c>
      <c r="K24" s="5">
        <f t="shared" si="13"/>
        <v>14.085542258900759</v>
      </c>
      <c r="L24" s="5">
        <v>309.08552421621289</v>
      </c>
      <c r="M24" s="5">
        <f t="shared" si="10"/>
        <v>309.08554225890077</v>
      </c>
      <c r="N24" s="5">
        <v>313.88819294279403</v>
      </c>
      <c r="O24" s="5">
        <f t="shared" si="6"/>
        <v>313.88819311641242</v>
      </c>
      <c r="P24" s="5">
        <f t="shared" si="7"/>
        <v>1.1118070572059651</v>
      </c>
      <c r="Q24" s="1">
        <v>288.036930206021</v>
      </c>
      <c r="R24" s="4">
        <f>Q24/(Abmessungen!B$17*S24)</f>
        <v>47.559545179789126</v>
      </c>
      <c r="S24" s="5">
        <f t="shared" si="1"/>
        <v>11.173314643526423</v>
      </c>
      <c r="T24" s="4">
        <f t="shared" si="2"/>
        <v>4178.5646476804468</v>
      </c>
      <c r="U24" s="4">
        <f t="shared" si="3"/>
        <v>991.72232575781459</v>
      </c>
      <c r="V24" s="4">
        <f t="shared" si="4"/>
        <v>1007.1778661523656</v>
      </c>
      <c r="W24" s="2">
        <f t="shared" si="5"/>
        <v>1.1703350252981473</v>
      </c>
      <c r="AA24" s="6">
        <v>-144.24372570197801</v>
      </c>
      <c r="AB24" s="7">
        <v>10.528700058400901</v>
      </c>
      <c r="AC24" s="6">
        <v>-3.1256926142924198E-2</v>
      </c>
      <c r="AD24" s="6">
        <v>2.9456116190551199E-5</v>
      </c>
      <c r="AE24" s="8">
        <v>17554.453889016499</v>
      </c>
      <c r="AF24" s="8">
        <v>-125.692345063977</v>
      </c>
      <c r="AG24" s="8">
        <v>0.39362054142913999</v>
      </c>
      <c r="AH24" s="8">
        <v>-4.1079636190540202E-4</v>
      </c>
      <c r="AI24" s="8">
        <v>2.30640101199999</v>
      </c>
      <c r="AJ24" s="8">
        <v>-3.7612753199999698E-3</v>
      </c>
      <c r="AK24" s="8">
        <v>995.176197</v>
      </c>
      <c r="AL24" s="8">
        <v>3.9734999999999798E-2</v>
      </c>
      <c r="AN24" s="8">
        <v>-1.0408989683774701</v>
      </c>
      <c r="AO24" s="8">
        <v>4.3025437379100797</v>
      </c>
      <c r="AP24" s="8">
        <v>1.0234654120792801</v>
      </c>
    </row>
    <row r="25" spans="1:42" x14ac:dyDescent="0.45">
      <c r="A25">
        <v>6.8000000000000005E-2</v>
      </c>
      <c r="B25" s="4">
        <f t="shared" si="0"/>
        <v>246.84791332328373</v>
      </c>
      <c r="C25">
        <v>600</v>
      </c>
      <c r="D25" s="5">
        <f t="shared" si="8"/>
        <v>0.61759886313436974</v>
      </c>
      <c r="E25" s="4">
        <v>31.227033717800001</v>
      </c>
      <c r="F25" s="4">
        <f t="shared" si="11"/>
        <v>62.454067435600003</v>
      </c>
      <c r="G25" s="5">
        <f t="shared" si="9"/>
        <v>2.0067258820328382</v>
      </c>
      <c r="H25" s="1">
        <f t="shared" si="12"/>
        <v>3875.9652153846091</v>
      </c>
      <c r="I25">
        <v>315</v>
      </c>
      <c r="J25">
        <v>295</v>
      </c>
      <c r="K25" s="5">
        <f t="shared" si="13"/>
        <v>14.11655673710921</v>
      </c>
      <c r="L25" s="5">
        <v>309.11654487475471</v>
      </c>
      <c r="M25" s="5">
        <f t="shared" si="10"/>
        <v>309.11655673710919</v>
      </c>
      <c r="N25" s="5">
        <v>313.98411148194413</v>
      </c>
      <c r="O25" s="5">
        <f t="shared" si="6"/>
        <v>313.98411160409188</v>
      </c>
      <c r="P25" s="5">
        <f t="shared" si="7"/>
        <v>1.0158885180558741</v>
      </c>
      <c r="Q25" s="1">
        <v>288.65693597478901</v>
      </c>
      <c r="R25" s="4">
        <f>Q25/(Abmessungen!B$17*S25)</f>
        <v>47.619769130542721</v>
      </c>
      <c r="S25" s="5">
        <f t="shared" si="1"/>
        <v>11.183204320045691</v>
      </c>
      <c r="T25" s="4">
        <f t="shared" si="2"/>
        <v>4178.5642575541724</v>
      </c>
      <c r="U25" s="4">
        <f t="shared" si="3"/>
        <v>991.7037446429548</v>
      </c>
      <c r="V25" s="4">
        <f t="shared" si="4"/>
        <v>1007.1784824552992</v>
      </c>
      <c r="W25" s="2">
        <f t="shared" si="5"/>
        <v>1.1702766866794554</v>
      </c>
      <c r="AA25" s="6">
        <v>-144.24372570197801</v>
      </c>
      <c r="AB25" s="7">
        <v>10.528700058400901</v>
      </c>
      <c r="AC25" s="6">
        <v>-3.1256926142924198E-2</v>
      </c>
      <c r="AD25" s="6">
        <v>2.9456116190551199E-5</v>
      </c>
      <c r="AE25" s="8">
        <v>17554.453889016499</v>
      </c>
      <c r="AF25" s="8">
        <v>-125.692345063977</v>
      </c>
      <c r="AG25" s="8">
        <v>0.39362054142913999</v>
      </c>
      <c r="AH25" s="8">
        <v>-4.1079636190540202E-4</v>
      </c>
      <c r="AI25" s="8">
        <v>2.30640101199999</v>
      </c>
      <c r="AJ25" s="8">
        <v>-3.7612753199999698E-3</v>
      </c>
      <c r="AK25" s="8">
        <v>995.176197</v>
      </c>
      <c r="AL25" s="8">
        <v>3.9734999999999798E-2</v>
      </c>
      <c r="AN25" s="8">
        <v>-1.0408989683774701</v>
      </c>
      <c r="AO25" s="8">
        <v>4.3025437379100797</v>
      </c>
      <c r="AP25" s="8">
        <v>1.0234654120792801</v>
      </c>
    </row>
    <row r="26" spans="1:42" x14ac:dyDescent="0.45">
      <c r="A26">
        <v>7.3999999999999996E-2</v>
      </c>
      <c r="B26" s="4">
        <f t="shared" si="0"/>
        <v>268.63286087503769</v>
      </c>
      <c r="C26">
        <v>600</v>
      </c>
      <c r="D26" s="5">
        <f t="shared" si="8"/>
        <v>0.61759886313436974</v>
      </c>
      <c r="E26" s="4">
        <v>31.227033717800001</v>
      </c>
      <c r="F26" s="4">
        <f t="shared" si="11"/>
        <v>62.454067435600003</v>
      </c>
      <c r="G26" s="5">
        <f t="shared" si="9"/>
        <v>2.0067258820328382</v>
      </c>
      <c r="H26" s="1">
        <f t="shared" si="12"/>
        <v>4495.1436615384537</v>
      </c>
      <c r="I26">
        <v>315</v>
      </c>
      <c r="J26">
        <v>295</v>
      </c>
      <c r="K26" s="5">
        <f t="shared" si="13"/>
        <v>14.140066017692201</v>
      </c>
      <c r="L26" s="5">
        <v>309.14006091029518</v>
      </c>
      <c r="M26" s="5">
        <f t="shared" si="10"/>
        <v>309.14006601769222</v>
      </c>
      <c r="N26" s="5">
        <v>314.06496103208627</v>
      </c>
      <c r="O26" s="5">
        <f t="shared" si="6"/>
        <v>314.06496111956585</v>
      </c>
      <c r="P26" s="5">
        <f t="shared" si="7"/>
        <v>0.93503896791372654</v>
      </c>
      <c r="Q26" s="1">
        <v>289.12686389300598</v>
      </c>
      <c r="R26" s="4">
        <f>Q26/(Abmessungen!B$17*S26)</f>
        <v>47.653763953570582</v>
      </c>
      <c r="S26" s="5">
        <f t="shared" si="1"/>
        <v>11.193419597137222</v>
      </c>
      <c r="T26" s="4">
        <f t="shared" si="2"/>
        <v>4178.5639764239322</v>
      </c>
      <c r="U26" s="4">
        <f t="shared" si="3"/>
        <v>991.68805756762447</v>
      </c>
      <c r="V26" s="4">
        <f t="shared" si="4"/>
        <v>1007.1789496601352</v>
      </c>
      <c r="W26" s="2">
        <f t="shared" si="5"/>
        <v>1.1702324615374042</v>
      </c>
      <c r="AA26" s="6">
        <v>-144.24372570197801</v>
      </c>
      <c r="AB26" s="7">
        <v>10.528700058400901</v>
      </c>
      <c r="AC26" s="6">
        <v>-3.1256926142924198E-2</v>
      </c>
      <c r="AD26" s="6">
        <v>2.9456116190551199E-5</v>
      </c>
      <c r="AE26" s="8">
        <v>17554.453889016499</v>
      </c>
      <c r="AF26" s="8">
        <v>-125.692345063977</v>
      </c>
      <c r="AG26" s="8">
        <v>0.39362054142913999</v>
      </c>
      <c r="AH26" s="8">
        <v>-4.1079636190540202E-4</v>
      </c>
      <c r="AI26" s="8">
        <v>2.30640101199999</v>
      </c>
      <c r="AJ26" s="8">
        <v>-3.7612753199999698E-3</v>
      </c>
      <c r="AK26" s="8">
        <v>995.176197</v>
      </c>
      <c r="AL26" s="8">
        <v>3.9734999999999798E-2</v>
      </c>
      <c r="AN26" s="8">
        <v>-1.0408989683774701</v>
      </c>
      <c r="AO26" s="8">
        <v>4.3025437379100797</v>
      </c>
      <c r="AP26" s="8">
        <v>1.0234654120792801</v>
      </c>
    </row>
    <row r="27" spans="1:42" x14ac:dyDescent="0.45">
      <c r="A27">
        <v>8.0000000000000002E-3</v>
      </c>
      <c r="B27" s="4">
        <f t="shared" si="0"/>
        <v>28.99947893940886</v>
      </c>
      <c r="C27">
        <v>800</v>
      </c>
      <c r="D27" s="5">
        <f t="shared" si="8"/>
        <v>0.84033095877338715</v>
      </c>
      <c r="E27" s="4">
        <v>42.488813937499998</v>
      </c>
      <c r="F27" s="4">
        <f t="shared" si="11"/>
        <v>84.977627874999996</v>
      </c>
      <c r="G27" s="5">
        <f t="shared" si="9"/>
        <v>3.2973881006924515</v>
      </c>
      <c r="H27" s="1">
        <f t="shared" si="12"/>
        <v>156.34021538461522</v>
      </c>
      <c r="I27">
        <v>315</v>
      </c>
      <c r="J27">
        <v>295</v>
      </c>
      <c r="K27" s="5">
        <f t="shared" si="13"/>
        <v>10.67420946506151</v>
      </c>
      <c r="L27" s="5">
        <v>305.67429539630342</v>
      </c>
      <c r="M27" s="5">
        <f t="shared" si="10"/>
        <v>305.67420946506149</v>
      </c>
      <c r="N27" s="5">
        <v>306.06783530449877</v>
      </c>
      <c r="O27" s="5">
        <f t="shared" si="6"/>
        <v>306.06804287484965</v>
      </c>
      <c r="P27" s="5">
        <f t="shared" si="7"/>
        <v>8.9321646955012284</v>
      </c>
      <c r="Q27" s="1">
        <v>298.60638793760103</v>
      </c>
      <c r="R27" s="4">
        <f>Q27/(Abmessungen!B$17*S27)</f>
        <v>54.158646566772262</v>
      </c>
      <c r="S27" s="5">
        <f t="shared" si="1"/>
        <v>10.171917735756898</v>
      </c>
      <c r="T27" s="4">
        <f t="shared" si="2"/>
        <v>4178.9047987141821</v>
      </c>
      <c r="U27" s="4">
        <f t="shared" si="3"/>
        <v>993.12129228853905</v>
      </c>
      <c r="V27" s="4">
        <f t="shared" si="4"/>
        <v>1007.110093563786</v>
      </c>
      <c r="W27" s="2">
        <f t="shared" si="5"/>
        <v>1.1767503106837462</v>
      </c>
      <c r="AA27" s="6">
        <v>-144.24372570197801</v>
      </c>
      <c r="AB27" s="7">
        <v>10.528700058400901</v>
      </c>
      <c r="AC27" s="6">
        <v>-3.1256926142924198E-2</v>
      </c>
      <c r="AD27" s="6">
        <v>2.9456116190551199E-5</v>
      </c>
      <c r="AE27" s="8">
        <v>17554.453889016499</v>
      </c>
      <c r="AF27" s="8">
        <v>-125.692345063977</v>
      </c>
      <c r="AG27" s="8">
        <v>0.39362054142913999</v>
      </c>
      <c r="AH27" s="8">
        <v>-4.1079636190540202E-4</v>
      </c>
      <c r="AI27" s="8">
        <v>2.30640101199999</v>
      </c>
      <c r="AJ27" s="8">
        <v>-3.7612753199999698E-3</v>
      </c>
      <c r="AK27" s="8">
        <v>995.176197</v>
      </c>
      <c r="AL27" s="8">
        <v>3.9734999999999798E-2</v>
      </c>
      <c r="AN27" s="8">
        <v>-1.0408989683774701</v>
      </c>
      <c r="AO27" s="8">
        <v>4.3025437379100797</v>
      </c>
      <c r="AP27" s="8">
        <v>1.0234654120792801</v>
      </c>
    </row>
    <row r="28" spans="1:42" x14ac:dyDescent="0.45">
      <c r="A28">
        <v>1.4E-2</v>
      </c>
      <c r="B28" s="4">
        <f t="shared" si="0"/>
        <v>50.776217447713655</v>
      </c>
      <c r="C28">
        <v>800</v>
      </c>
      <c r="D28" s="5">
        <f t="shared" si="8"/>
        <v>0.84033095877338715</v>
      </c>
      <c r="E28" s="4">
        <v>42.488813937499998</v>
      </c>
      <c r="F28" s="4">
        <f t="shared" si="11"/>
        <v>84.977627874999996</v>
      </c>
      <c r="G28" s="5">
        <f t="shared" si="9"/>
        <v>3.2973881006924515</v>
      </c>
      <c r="H28" s="1">
        <f t="shared" si="12"/>
        <v>326.03512307692239</v>
      </c>
      <c r="I28">
        <v>315</v>
      </c>
      <c r="J28">
        <v>295</v>
      </c>
      <c r="K28" s="5">
        <f t="shared" si="13"/>
        <v>12.171469184571723</v>
      </c>
      <c r="L28" s="5">
        <v>307.17150914261447</v>
      </c>
      <c r="M28" s="5">
        <f t="shared" si="10"/>
        <v>307.17146918457172</v>
      </c>
      <c r="N28" s="5">
        <v>309.19348767447121</v>
      </c>
      <c r="O28" s="5">
        <f t="shared" si="6"/>
        <v>309.19353923382062</v>
      </c>
      <c r="P28" s="5">
        <f t="shared" si="7"/>
        <v>5.8065123255287858</v>
      </c>
      <c r="Q28" s="1">
        <v>339.68688804739799</v>
      </c>
      <c r="R28" s="4">
        <f>Q28/(Abmessungen!B$17*S28)</f>
        <v>58.583990931809147</v>
      </c>
      <c r="S28" s="5">
        <f t="shared" si="1"/>
        <v>10.697231075134578</v>
      </c>
      <c r="T28" s="4">
        <f t="shared" si="2"/>
        <v>4178.6813212565403</v>
      </c>
      <c r="U28" s="4">
        <f t="shared" si="3"/>
        <v>992.59067597736953</v>
      </c>
      <c r="V28" s="4">
        <f t="shared" si="4"/>
        <v>1007.1398394578908</v>
      </c>
      <c r="W28" s="2">
        <f t="shared" si="5"/>
        <v>1.173934594127364</v>
      </c>
      <c r="AA28" s="6">
        <v>-144.24372570197801</v>
      </c>
      <c r="AB28" s="7">
        <v>10.528700058400901</v>
      </c>
      <c r="AC28" s="6">
        <v>-3.1256926142924198E-2</v>
      </c>
      <c r="AD28" s="6">
        <v>2.9456116190551199E-5</v>
      </c>
      <c r="AE28" s="8">
        <v>17554.453889016499</v>
      </c>
      <c r="AF28" s="8">
        <v>-125.692345063977</v>
      </c>
      <c r="AG28" s="8">
        <v>0.39362054142913999</v>
      </c>
      <c r="AH28" s="8">
        <v>-4.1079636190540202E-4</v>
      </c>
      <c r="AI28" s="8">
        <v>2.30640101199999</v>
      </c>
      <c r="AJ28" s="8">
        <v>-3.7612753199999698E-3</v>
      </c>
      <c r="AK28" s="8">
        <v>995.176197</v>
      </c>
      <c r="AL28" s="8">
        <v>3.9734999999999798E-2</v>
      </c>
      <c r="AN28" s="8">
        <v>-1.0408989683774701</v>
      </c>
      <c r="AO28" s="8">
        <v>4.3025437379100797</v>
      </c>
      <c r="AP28" s="8">
        <v>1.0234654120792801</v>
      </c>
    </row>
    <row r="29" spans="1:42" x14ac:dyDescent="0.45">
      <c r="A29">
        <v>0.02</v>
      </c>
      <c r="B29" s="4">
        <f t="shared" si="0"/>
        <v>72.557039578615544</v>
      </c>
      <c r="C29">
        <v>800</v>
      </c>
      <c r="D29" s="5">
        <f t="shared" si="8"/>
        <v>0.84033095877338715</v>
      </c>
      <c r="E29" s="4">
        <v>42.488813937499998</v>
      </c>
      <c r="F29" s="4">
        <f t="shared" si="11"/>
        <v>84.977627874999996</v>
      </c>
      <c r="G29" s="5">
        <f t="shared" si="9"/>
        <v>3.2973881006924515</v>
      </c>
      <c r="H29" s="1">
        <f t="shared" si="12"/>
        <v>540.67838461538327</v>
      </c>
      <c r="I29">
        <v>315</v>
      </c>
      <c r="J29">
        <v>295</v>
      </c>
      <c r="K29" s="5">
        <f t="shared" si="13"/>
        <v>12.919672878638199</v>
      </c>
      <c r="L29" s="5">
        <v>307.9196554250924</v>
      </c>
      <c r="M29" s="5">
        <f t="shared" si="10"/>
        <v>307.91967287863821</v>
      </c>
      <c r="N29" s="5">
        <v>310.69064790729539</v>
      </c>
      <c r="O29" s="5">
        <f t="shared" si="6"/>
        <v>310.69066758997315</v>
      </c>
      <c r="P29" s="5">
        <f t="shared" si="7"/>
        <v>4.3093520927046143</v>
      </c>
      <c r="Q29" s="1">
        <v>360.14126094954997</v>
      </c>
      <c r="R29" s="4">
        <f>Q29/(Abmessungen!B$17*S29)</f>
        <v>61.404247531857251</v>
      </c>
      <c r="S29" s="5">
        <f t="shared" si="1"/>
        <v>10.820467249230864</v>
      </c>
      <c r="T29" s="4">
        <f t="shared" si="2"/>
        <v>4178.620104956156</v>
      </c>
      <c r="U29" s="4">
        <f t="shared" si="3"/>
        <v>992.32273557671829</v>
      </c>
      <c r="V29" s="4">
        <f t="shared" si="4"/>
        <v>1007.154703254158</v>
      </c>
      <c r="W29" s="2">
        <f t="shared" si="5"/>
        <v>1.1725276020533471</v>
      </c>
      <c r="AA29" s="6">
        <v>-144.24372570197801</v>
      </c>
      <c r="AB29" s="7">
        <v>10.528700058400901</v>
      </c>
      <c r="AC29" s="6">
        <v>-3.1256926142924198E-2</v>
      </c>
      <c r="AD29" s="6">
        <v>2.9456116190551199E-5</v>
      </c>
      <c r="AE29" s="8">
        <v>17554.453889016499</v>
      </c>
      <c r="AF29" s="8">
        <v>-125.692345063977</v>
      </c>
      <c r="AG29" s="8">
        <v>0.39362054142913999</v>
      </c>
      <c r="AH29" s="8">
        <v>-4.1079636190540202E-4</v>
      </c>
      <c r="AI29" s="8">
        <v>2.30640101199999</v>
      </c>
      <c r="AJ29" s="8">
        <v>-3.7612753199999698E-3</v>
      </c>
      <c r="AK29" s="8">
        <v>995.176197</v>
      </c>
      <c r="AL29" s="8">
        <v>3.9734999999999798E-2</v>
      </c>
      <c r="AN29" s="8">
        <v>-1.0408989683774701</v>
      </c>
      <c r="AO29" s="8">
        <v>4.3025437379100797</v>
      </c>
      <c r="AP29" s="8">
        <v>1.0234654120792801</v>
      </c>
    </row>
    <row r="30" spans="1:42" x14ac:dyDescent="0.45">
      <c r="A30">
        <v>2.5999999999999999E-2</v>
      </c>
      <c r="B30" s="4">
        <f t="shared" si="0"/>
        <v>94.339654193588302</v>
      </c>
      <c r="C30">
        <v>800</v>
      </c>
      <c r="D30" s="5">
        <f t="shared" si="8"/>
        <v>0.84033095877338715</v>
      </c>
      <c r="E30" s="4">
        <v>42.488813937499998</v>
      </c>
      <c r="F30" s="4">
        <f t="shared" si="11"/>
        <v>84.977627874999996</v>
      </c>
      <c r="G30" s="5">
        <f t="shared" si="9"/>
        <v>3.2973881006924515</v>
      </c>
      <c r="H30" s="1">
        <f t="shared" si="12"/>
        <v>800.26999999999816</v>
      </c>
      <c r="I30">
        <v>315</v>
      </c>
      <c r="J30">
        <v>295</v>
      </c>
      <c r="K30" s="5">
        <f t="shared" si="13"/>
        <v>13.341357477791489</v>
      </c>
      <c r="L30" s="5">
        <v>308.3413004332902</v>
      </c>
      <c r="M30" s="5">
        <f t="shared" si="10"/>
        <v>308.34135747779146</v>
      </c>
      <c r="N30" s="5">
        <v>311.5791920629149</v>
      </c>
      <c r="O30" s="5">
        <f t="shared" si="6"/>
        <v>311.57920128834445</v>
      </c>
      <c r="P30" s="5">
        <f t="shared" si="7"/>
        <v>3.420807937085101</v>
      </c>
      <c r="Q30" s="1">
        <v>371.64747870379</v>
      </c>
      <c r="R30" s="4">
        <f>Q30/(Abmessungen!B$17*S30)</f>
        <v>63.047969074921376</v>
      </c>
      <c r="S30" s="5">
        <f t="shared" si="1"/>
        <v>10.87505938514386</v>
      </c>
      <c r="T30" s="4">
        <f t="shared" si="2"/>
        <v>4178.5954103630174</v>
      </c>
      <c r="U30" s="4">
        <f t="shared" si="3"/>
        <v>992.15966817017886</v>
      </c>
      <c r="V30" s="4">
        <f t="shared" si="4"/>
        <v>1007.1630802863583</v>
      </c>
      <c r="W30" s="2">
        <f t="shared" si="5"/>
        <v>1.1717346405717792</v>
      </c>
      <c r="AA30" s="6">
        <v>-144.24372570197801</v>
      </c>
      <c r="AB30" s="7">
        <v>10.528700058400901</v>
      </c>
      <c r="AC30" s="6">
        <v>-3.1256926142924198E-2</v>
      </c>
      <c r="AD30" s="6">
        <v>2.9456116190551199E-5</v>
      </c>
      <c r="AE30" s="8">
        <v>17554.453889016499</v>
      </c>
      <c r="AF30" s="8">
        <v>-125.692345063977</v>
      </c>
      <c r="AG30" s="8">
        <v>0.39362054142913999</v>
      </c>
      <c r="AH30" s="8">
        <v>-4.1079636190540202E-4</v>
      </c>
      <c r="AI30" s="8">
        <v>2.30640101199999</v>
      </c>
      <c r="AJ30" s="8">
        <v>-3.7612753199999698E-3</v>
      </c>
      <c r="AK30" s="8">
        <v>995.176197</v>
      </c>
      <c r="AL30" s="8">
        <v>3.9734999999999798E-2</v>
      </c>
      <c r="AN30" s="8">
        <v>-1.0408989683774701</v>
      </c>
      <c r="AO30" s="8">
        <v>4.3025437379100797</v>
      </c>
      <c r="AP30" s="8">
        <v>1.0234654120792801</v>
      </c>
    </row>
    <row r="31" spans="1:42" x14ac:dyDescent="0.45">
      <c r="A31">
        <v>3.2000000000000001E-2</v>
      </c>
      <c r="B31" s="4">
        <f t="shared" si="0"/>
        <v>116.12319682302798</v>
      </c>
      <c r="C31">
        <v>800</v>
      </c>
      <c r="D31" s="5">
        <f t="shared" si="8"/>
        <v>0.84033095877338715</v>
      </c>
      <c r="E31" s="4">
        <v>42.488813937499998</v>
      </c>
      <c r="F31" s="4">
        <f t="shared" si="11"/>
        <v>84.977627874999996</v>
      </c>
      <c r="G31" s="5">
        <f t="shared" si="9"/>
        <v>3.2973881006924515</v>
      </c>
      <c r="H31" s="1">
        <f t="shared" si="12"/>
        <v>1104.8099692307667</v>
      </c>
      <c r="I31">
        <v>315</v>
      </c>
      <c r="J31">
        <v>295</v>
      </c>
      <c r="K31" s="5">
        <f t="shared" si="13"/>
        <v>13.595791692642949</v>
      </c>
      <c r="L31" s="5">
        <v>308.59571131189097</v>
      </c>
      <c r="M31" s="5">
        <f t="shared" si="10"/>
        <v>308.59579169264293</v>
      </c>
      <c r="N31" s="5">
        <v>312.16872409705644</v>
      </c>
      <c r="O31" s="5">
        <f t="shared" si="6"/>
        <v>312.16872900874426</v>
      </c>
      <c r="P31" s="5">
        <f t="shared" si="7"/>
        <v>2.8312759029435597</v>
      </c>
      <c r="Q31" s="1">
        <v>378.582451715383</v>
      </c>
      <c r="R31" s="4">
        <f>Q31/(Abmessungen!B$17*S31)</f>
        <v>63.983971554724448</v>
      </c>
      <c r="S31" s="5">
        <f t="shared" si="1"/>
        <v>10.91593229900168</v>
      </c>
      <c r="T31" s="4">
        <f t="shared" si="2"/>
        <v>4178.5832767842903</v>
      </c>
      <c r="U31" s="4">
        <f t="shared" si="3"/>
        <v>992.04985008779158</v>
      </c>
      <c r="V31" s="4">
        <f t="shared" si="4"/>
        <v>1007.1681347944889</v>
      </c>
      <c r="W31" s="2">
        <f t="shared" si="5"/>
        <v>1.1712561858923689</v>
      </c>
      <c r="AA31" s="6">
        <v>-144.24372570197801</v>
      </c>
      <c r="AB31" s="7">
        <v>10.528700058400901</v>
      </c>
      <c r="AC31" s="6">
        <v>-3.1256926142924198E-2</v>
      </c>
      <c r="AD31" s="6">
        <v>2.9456116190551199E-5</v>
      </c>
      <c r="AE31" s="8">
        <v>17554.453889016499</v>
      </c>
      <c r="AF31" s="8">
        <v>-125.692345063977</v>
      </c>
      <c r="AG31" s="8">
        <v>0.39362054142913999</v>
      </c>
      <c r="AH31" s="8">
        <v>-4.1079636190540202E-4</v>
      </c>
      <c r="AI31" s="8">
        <v>2.30640101199999</v>
      </c>
      <c r="AJ31" s="8">
        <v>-3.7612753199999698E-3</v>
      </c>
      <c r="AK31" s="8">
        <v>995.176197</v>
      </c>
      <c r="AL31" s="8">
        <v>3.9734999999999798E-2</v>
      </c>
      <c r="AN31" s="8">
        <v>-1.0408989683774701</v>
      </c>
      <c r="AO31" s="8">
        <v>4.3025437379100797</v>
      </c>
      <c r="AP31" s="8">
        <v>1.0234654120792801</v>
      </c>
    </row>
    <row r="32" spans="1:42" x14ac:dyDescent="0.45">
      <c r="A32">
        <v>3.7999999999999999E-2</v>
      </c>
      <c r="B32" s="4">
        <f t="shared" si="0"/>
        <v>137.90726712858716</v>
      </c>
      <c r="C32">
        <v>800</v>
      </c>
      <c r="D32" s="5">
        <f t="shared" si="8"/>
        <v>0.84033095877338715</v>
      </c>
      <c r="E32" s="4">
        <v>42.488813937499998</v>
      </c>
      <c r="F32" s="4">
        <f t="shared" si="11"/>
        <v>84.977627874999996</v>
      </c>
      <c r="G32" s="5">
        <f t="shared" si="9"/>
        <v>3.2973881006924515</v>
      </c>
      <c r="H32" s="1">
        <f t="shared" si="12"/>
        <v>1454.2982923076893</v>
      </c>
      <c r="I32">
        <v>315</v>
      </c>
      <c r="J32">
        <v>295</v>
      </c>
      <c r="K32" s="5">
        <f t="shared" si="13"/>
        <v>13.756412447073116</v>
      </c>
      <c r="L32" s="5">
        <v>308.7563195303232</v>
      </c>
      <c r="M32" s="5">
        <f t="shared" si="10"/>
        <v>308.7564124470731</v>
      </c>
      <c r="N32" s="5">
        <v>312.58821224077764</v>
      </c>
      <c r="O32" s="5">
        <f t="shared" si="6"/>
        <v>312.58821509807115</v>
      </c>
      <c r="P32" s="5">
        <f t="shared" si="7"/>
        <v>2.4117877592223635</v>
      </c>
      <c r="Q32" s="1">
        <v>382.95745707066101</v>
      </c>
      <c r="R32" s="4">
        <f>Q32/(Abmessungen!B$17*S32)</f>
        <v>64.498902465580287</v>
      </c>
      <c r="S32" s="5">
        <f t="shared" si="1"/>
        <v>10.953924768312358</v>
      </c>
      <c r="T32" s="4">
        <f t="shared" si="2"/>
        <v>4178.5765428704208</v>
      </c>
      <c r="U32" s="4">
        <f t="shared" si="3"/>
        <v>991.97092980201887</v>
      </c>
      <c r="V32" s="4">
        <f t="shared" si="4"/>
        <v>1007.1713256782687</v>
      </c>
      <c r="W32" s="2">
        <f t="shared" si="5"/>
        <v>1.1709541400282797</v>
      </c>
      <c r="AA32" s="6">
        <v>-144.24372570197801</v>
      </c>
      <c r="AB32" s="7">
        <v>10.528700058400901</v>
      </c>
      <c r="AC32" s="6">
        <v>-3.1256926142924198E-2</v>
      </c>
      <c r="AD32" s="6">
        <v>2.9456116190551199E-5</v>
      </c>
      <c r="AE32" s="8">
        <v>17554.453889016499</v>
      </c>
      <c r="AF32" s="8">
        <v>-125.692345063977</v>
      </c>
      <c r="AG32" s="8">
        <v>0.39362054142913999</v>
      </c>
      <c r="AH32" s="8">
        <v>-4.1079636190540202E-4</v>
      </c>
      <c r="AI32" s="8">
        <v>2.30640101199999</v>
      </c>
      <c r="AJ32" s="8">
        <v>-3.7612753199999698E-3</v>
      </c>
      <c r="AK32" s="8">
        <v>995.176197</v>
      </c>
      <c r="AL32" s="8">
        <v>3.9734999999999798E-2</v>
      </c>
      <c r="AN32" s="8">
        <v>-1.0408989683774701</v>
      </c>
      <c r="AO32" s="8">
        <v>4.3025437379100797</v>
      </c>
      <c r="AP32" s="8">
        <v>1.0234654120792801</v>
      </c>
    </row>
    <row r="33" spans="1:42" x14ac:dyDescent="0.45">
      <c r="A33">
        <v>4.3999999999999997E-2</v>
      </c>
      <c r="B33" s="4">
        <f t="shared" si="0"/>
        <v>159.69165700582116</v>
      </c>
      <c r="C33">
        <v>800</v>
      </c>
      <c r="D33" s="5">
        <f t="shared" si="8"/>
        <v>0.84033095877338715</v>
      </c>
      <c r="E33" s="4">
        <v>42.488813937499998</v>
      </c>
      <c r="F33" s="4">
        <f t="shared" si="11"/>
        <v>84.977627874999996</v>
      </c>
      <c r="G33" s="5">
        <f t="shared" si="9"/>
        <v>3.2973881006924515</v>
      </c>
      <c r="H33" s="1">
        <f t="shared" si="12"/>
        <v>1848.7349692307653</v>
      </c>
      <c r="I33">
        <v>315</v>
      </c>
      <c r="J33">
        <v>295</v>
      </c>
      <c r="K33" s="5">
        <f t="shared" si="13"/>
        <v>13.861132881792006</v>
      </c>
      <c r="L33" s="5">
        <v>308.86103383461426</v>
      </c>
      <c r="M33" s="5">
        <f t="shared" si="10"/>
        <v>308.861132881792</v>
      </c>
      <c r="N33" s="5">
        <v>312.90158359853183</v>
      </c>
      <c r="O33" s="5">
        <f t="shared" si="6"/>
        <v>312.90158537344513</v>
      </c>
      <c r="P33" s="5">
        <f t="shared" si="7"/>
        <v>2.098416401468171</v>
      </c>
      <c r="Q33" s="1">
        <v>385.80861492623097</v>
      </c>
      <c r="R33" s="4">
        <f>Q33/(Abmessungen!B$17*S33)</f>
        <v>64.761629010274262</v>
      </c>
      <c r="S33" s="5">
        <f t="shared" si="1"/>
        <v>10.990708876722605</v>
      </c>
      <c r="T33" s="4">
        <f t="shared" si="2"/>
        <v>4178.5724808617151</v>
      </c>
      <c r="U33" s="4">
        <f t="shared" si="3"/>
        <v>991.91155611984107</v>
      </c>
      <c r="V33" s="4">
        <f t="shared" si="4"/>
        <v>1007.1734060897091</v>
      </c>
      <c r="W33" s="2">
        <f t="shared" si="5"/>
        <v>1.1707572103640893</v>
      </c>
      <c r="AA33" s="6">
        <v>-144.24372570197801</v>
      </c>
      <c r="AB33" s="7">
        <v>10.528700058400901</v>
      </c>
      <c r="AC33" s="6">
        <v>-3.1256926142924198E-2</v>
      </c>
      <c r="AD33" s="6">
        <v>2.9456116190551199E-5</v>
      </c>
      <c r="AE33" s="8">
        <v>17554.453889016499</v>
      </c>
      <c r="AF33" s="8">
        <v>-125.692345063977</v>
      </c>
      <c r="AG33" s="8">
        <v>0.39362054142913999</v>
      </c>
      <c r="AH33" s="8">
        <v>-4.1079636190540202E-4</v>
      </c>
      <c r="AI33" s="8">
        <v>2.30640101199999</v>
      </c>
      <c r="AJ33" s="8">
        <v>-3.7612753199999698E-3</v>
      </c>
      <c r="AK33" s="8">
        <v>995.176197</v>
      </c>
      <c r="AL33" s="8">
        <v>3.9734999999999798E-2</v>
      </c>
      <c r="AN33" s="8">
        <v>-1.0408989683774701</v>
      </c>
      <c r="AO33" s="8">
        <v>4.3025437379100797</v>
      </c>
      <c r="AP33" s="8">
        <v>1.0234654120792801</v>
      </c>
    </row>
    <row r="34" spans="1:42" x14ac:dyDescent="0.45">
      <c r="A34">
        <v>0.05</v>
      </c>
      <c r="B34" s="4">
        <f t="shared" si="0"/>
        <v>181.47624971589886</v>
      </c>
      <c r="C34">
        <v>800</v>
      </c>
      <c r="D34" s="5">
        <f t="shared" si="8"/>
        <v>0.84033095877338715</v>
      </c>
      <c r="E34" s="4">
        <v>42.488813937499998</v>
      </c>
      <c r="F34" s="4">
        <f t="shared" si="11"/>
        <v>84.977627874999996</v>
      </c>
      <c r="G34" s="5">
        <f t="shared" si="9"/>
        <v>3.2973881006924515</v>
      </c>
      <c r="H34" s="1">
        <f t="shared" si="12"/>
        <v>2288.1199999999958</v>
      </c>
      <c r="I34">
        <v>315</v>
      </c>
      <c r="J34">
        <v>295</v>
      </c>
      <c r="K34" s="5">
        <f t="shared" si="13"/>
        <v>13.931031063829055</v>
      </c>
      <c r="L34" s="5">
        <v>308.93092937604166</v>
      </c>
      <c r="M34" s="5">
        <f t="shared" si="10"/>
        <v>308.93103106382904</v>
      </c>
      <c r="N34" s="5">
        <v>313.14428666859487</v>
      </c>
      <c r="O34" s="5">
        <f t="shared" si="6"/>
        <v>313.14428782835762</v>
      </c>
      <c r="P34" s="5">
        <f t="shared" si="7"/>
        <v>1.8557133314051271</v>
      </c>
      <c r="Q34" s="1">
        <v>387.71114903583498</v>
      </c>
      <c r="R34" s="4">
        <f>Q34/(Abmessungen!B$17*S34)</f>
        <v>64.872200831591812</v>
      </c>
      <c r="S34" s="5">
        <f t="shared" si="1"/>
        <v>11.026081687905105</v>
      </c>
      <c r="T34" s="4">
        <f t="shared" si="2"/>
        <v>4178.5698769512728</v>
      </c>
      <c r="U34" s="4">
        <f t="shared" si="3"/>
        <v>991.86532828284749</v>
      </c>
      <c r="V34" s="4">
        <f t="shared" si="4"/>
        <v>1007.1747947393785</v>
      </c>
      <c r="W34" s="2">
        <f t="shared" si="5"/>
        <v>1.170625762176615</v>
      </c>
      <c r="AA34" s="6">
        <v>-144.24372570197801</v>
      </c>
      <c r="AB34" s="7">
        <v>10.528700058400901</v>
      </c>
      <c r="AC34" s="6">
        <v>-3.1256926142924198E-2</v>
      </c>
      <c r="AD34" s="6">
        <v>2.9456116190551199E-5</v>
      </c>
      <c r="AE34" s="8">
        <v>17554.453889016499</v>
      </c>
      <c r="AF34" s="8">
        <v>-125.692345063977</v>
      </c>
      <c r="AG34" s="8">
        <v>0.39362054142913999</v>
      </c>
      <c r="AH34" s="8">
        <v>-4.1079636190540202E-4</v>
      </c>
      <c r="AI34" s="8">
        <v>2.30640101199999</v>
      </c>
      <c r="AJ34" s="8">
        <v>-3.7612753199999698E-3</v>
      </c>
      <c r="AK34" s="8">
        <v>995.176197</v>
      </c>
      <c r="AL34" s="8">
        <v>3.9734999999999798E-2</v>
      </c>
      <c r="AN34" s="8">
        <v>-1.0408989683774701</v>
      </c>
      <c r="AO34" s="8">
        <v>4.3025437379100797</v>
      </c>
      <c r="AP34" s="8">
        <v>1.0234654120792801</v>
      </c>
    </row>
    <row r="35" spans="1:42" x14ac:dyDescent="0.45">
      <c r="A35">
        <v>5.6000000000000001E-2</v>
      </c>
      <c r="B35" s="4">
        <f t="shared" si="0"/>
        <v>203.26097605850546</v>
      </c>
      <c r="C35">
        <v>800</v>
      </c>
      <c r="D35" s="5">
        <f t="shared" si="8"/>
        <v>0.84033095877338715</v>
      </c>
      <c r="E35" s="4">
        <v>42.488813937499998</v>
      </c>
      <c r="F35" s="4">
        <f>E35*2</f>
        <v>84.977627874999996</v>
      </c>
      <c r="G35" s="5">
        <f t="shared" si="9"/>
        <v>3.2973881006924515</v>
      </c>
      <c r="H35" s="1">
        <f t="shared" si="12"/>
        <v>2772.4533846153799</v>
      </c>
      <c r="I35">
        <v>315</v>
      </c>
      <c r="J35">
        <v>295</v>
      </c>
      <c r="K35" s="5">
        <f t="shared" si="13"/>
        <v>13.978466603411119</v>
      </c>
      <c r="L35" s="5">
        <v>308.97836396045994</v>
      </c>
      <c r="M35" s="5">
        <f t="shared" si="10"/>
        <v>308.97846660341111</v>
      </c>
      <c r="N35" s="5">
        <v>313.33759604367174</v>
      </c>
      <c r="O35" s="5">
        <f t="shared" si="6"/>
        <v>313.33759683247524</v>
      </c>
      <c r="P35" s="5">
        <f t="shared" si="7"/>
        <v>1.6624039563282622</v>
      </c>
      <c r="Q35" s="1">
        <v>389.00203398549098</v>
      </c>
      <c r="R35" s="4">
        <f>Q35/(Abmessungen!B$17*S35)</f>
        <v>64.890659042842643</v>
      </c>
      <c r="S35" s="5">
        <f t="shared" si="1"/>
        <v>11.059646223922099</v>
      </c>
      <c r="T35" s="4">
        <f t="shared" si="2"/>
        <v>4178.5681285371311</v>
      </c>
      <c r="U35" s="4">
        <f t="shared" si="3"/>
        <v>991.82835736247102</v>
      </c>
      <c r="V35" s="4">
        <f t="shared" si="4"/>
        <v>1007.1757371459844</v>
      </c>
      <c r="W35" s="2">
        <f t="shared" si="5"/>
        <v>1.1705365549107714</v>
      </c>
      <c r="AA35" s="6">
        <v>-144.24372570197801</v>
      </c>
      <c r="AB35" s="7">
        <v>10.528700058400901</v>
      </c>
      <c r="AC35" s="6">
        <v>-3.1256926142924198E-2</v>
      </c>
      <c r="AD35" s="6">
        <v>2.9456116190551199E-5</v>
      </c>
      <c r="AE35" s="8">
        <v>17554.453889016499</v>
      </c>
      <c r="AF35" s="8">
        <v>-125.692345063977</v>
      </c>
      <c r="AG35" s="8">
        <v>0.39362054142913999</v>
      </c>
      <c r="AH35" s="8">
        <v>-4.1079636190540202E-4</v>
      </c>
      <c r="AI35" s="8">
        <v>2.30640101199999</v>
      </c>
      <c r="AJ35" s="8">
        <v>-3.7612753199999698E-3</v>
      </c>
      <c r="AK35" s="8">
        <v>995.176197</v>
      </c>
      <c r="AL35" s="8">
        <v>3.9734999999999798E-2</v>
      </c>
      <c r="AN35" s="8">
        <v>-1.0408989683774701</v>
      </c>
      <c r="AO35" s="8">
        <v>4.3025437379100797</v>
      </c>
      <c r="AP35" s="8">
        <v>1.0234654120792801</v>
      </c>
    </row>
    <row r="36" spans="1:42" x14ac:dyDescent="0.45">
      <c r="A36">
        <v>6.2E-2</v>
      </c>
      <c r="B36" s="4">
        <f t="shared" si="0"/>
        <v>225.0457932273664</v>
      </c>
      <c r="C36">
        <v>800</v>
      </c>
      <c r="D36" s="5">
        <f t="shared" si="8"/>
        <v>0.84033095877338715</v>
      </c>
      <c r="E36" s="4">
        <v>42.488813937499998</v>
      </c>
      <c r="F36" s="4">
        <f t="shared" si="11"/>
        <v>84.977627874999996</v>
      </c>
      <c r="G36" s="5">
        <f t="shared" si="9"/>
        <v>3.2973881006924515</v>
      </c>
      <c r="H36" s="1">
        <f t="shared" si="12"/>
        <v>3301.7351230769173</v>
      </c>
      <c r="I36">
        <v>315</v>
      </c>
      <c r="J36">
        <v>295</v>
      </c>
      <c r="K36" s="5">
        <f t="shared" si="13"/>
        <v>14.010988741208099</v>
      </c>
      <c r="L36" s="5">
        <v>309.0108857539401</v>
      </c>
      <c r="M36" s="5">
        <f t="shared" si="10"/>
        <v>309.01098874120811</v>
      </c>
      <c r="N36" s="5">
        <v>313.49505780735575</v>
      </c>
      <c r="O36" s="5">
        <f t="shared" si="6"/>
        <v>313.49505836151246</v>
      </c>
      <c r="P36" s="5">
        <f t="shared" si="7"/>
        <v>1.5049421926442506</v>
      </c>
      <c r="Q36" s="1">
        <v>389.88695867789801</v>
      </c>
      <c r="R36" s="4">
        <f>Q36/(Abmessungen!B$17*S36)</f>
        <v>64.853506345031604</v>
      </c>
      <c r="S36" s="5">
        <f t="shared" si="1"/>
        <v>11.091155521583472</v>
      </c>
      <c r="T36" s="4">
        <f t="shared" si="2"/>
        <v>4178.5669109629862</v>
      </c>
      <c r="U36" s="4">
        <f t="shared" si="3"/>
        <v>991.79814383154644</v>
      </c>
      <c r="V36" s="4">
        <f t="shared" si="4"/>
        <v>1007.1763832727163</v>
      </c>
      <c r="W36" s="2">
        <f t="shared" si="5"/>
        <v>1.170475393201182</v>
      </c>
      <c r="AA36" s="6">
        <v>-144.24372570197801</v>
      </c>
      <c r="AB36" s="7">
        <v>10.528700058400901</v>
      </c>
      <c r="AC36" s="6">
        <v>-3.1256926142924198E-2</v>
      </c>
      <c r="AD36" s="6">
        <v>2.9456116190551199E-5</v>
      </c>
      <c r="AE36" s="8">
        <v>17554.453889016499</v>
      </c>
      <c r="AF36" s="8">
        <v>-125.692345063977</v>
      </c>
      <c r="AG36" s="8">
        <v>0.39362054142913999</v>
      </c>
      <c r="AH36" s="8">
        <v>-4.1079636190540202E-4</v>
      </c>
      <c r="AI36" s="8">
        <v>2.30640101199999</v>
      </c>
      <c r="AJ36" s="8">
        <v>-3.7612753199999698E-3</v>
      </c>
      <c r="AK36" s="8">
        <v>995.176197</v>
      </c>
      <c r="AL36" s="8">
        <v>3.9734999999999798E-2</v>
      </c>
      <c r="AN36" s="8">
        <v>-1.0408989683774701</v>
      </c>
      <c r="AO36" s="8">
        <v>4.3025437379100797</v>
      </c>
      <c r="AP36" s="8">
        <v>1.0234654120792801</v>
      </c>
    </row>
    <row r="37" spans="1:42" x14ac:dyDescent="0.45">
      <c r="A37">
        <v>6.8000000000000005E-2</v>
      </c>
      <c r="B37" s="4">
        <f t="shared" si="0"/>
        <v>246.83067381335178</v>
      </c>
      <c r="C37">
        <v>800</v>
      </c>
      <c r="D37" s="5">
        <f t="shared" si="8"/>
        <v>0.84033095877338715</v>
      </c>
      <c r="E37" s="4">
        <v>42.488813937499998</v>
      </c>
      <c r="F37" s="4">
        <f t="shared" si="11"/>
        <v>84.977627874999996</v>
      </c>
      <c r="G37" s="5">
        <f t="shared" si="9"/>
        <v>3.2973881006924515</v>
      </c>
      <c r="H37" s="1">
        <f t="shared" si="12"/>
        <v>3875.9652153846091</v>
      </c>
      <c r="I37">
        <v>315</v>
      </c>
      <c r="J37">
        <v>295</v>
      </c>
      <c r="K37" s="5">
        <f t="shared" si="13"/>
        <v>14.033362092018919</v>
      </c>
      <c r="L37" s="5">
        <v>309.03325875295263</v>
      </c>
      <c r="M37" s="5">
        <f t="shared" si="10"/>
        <v>309.03336209201893</v>
      </c>
      <c r="N37" s="5">
        <v>313.62570432765153</v>
      </c>
      <c r="O37" s="5">
        <f t="shared" si="6"/>
        <v>313.62570472742959</v>
      </c>
      <c r="P37" s="5">
        <f t="shared" si="7"/>
        <v>1.3742956723484667</v>
      </c>
      <c r="Q37" s="1">
        <v>390.49568152895102</v>
      </c>
      <c r="R37" s="4">
        <f>Q37/(Abmessungen!B$17*S37)</f>
        <v>64.783182418557772</v>
      </c>
      <c r="S37" s="5">
        <f t="shared" si="1"/>
        <v>11.120530476694338</v>
      </c>
      <c r="T37" s="4">
        <f t="shared" si="2"/>
        <v>4178.5660378178054</v>
      </c>
      <c r="U37" s="4">
        <f t="shared" si="3"/>
        <v>991.77300867035956</v>
      </c>
      <c r="V37" s="4">
        <f t="shared" si="4"/>
        <v>1007.1768277682743</v>
      </c>
      <c r="W37" s="2">
        <f t="shared" si="5"/>
        <v>1.1704333176966717</v>
      </c>
      <c r="AA37" s="6">
        <v>-144.24372570197801</v>
      </c>
      <c r="AB37" s="7">
        <v>10.528700058400901</v>
      </c>
      <c r="AC37" s="6">
        <v>-3.1256926142924198E-2</v>
      </c>
      <c r="AD37" s="6">
        <v>2.9456116190551199E-5</v>
      </c>
      <c r="AE37" s="8">
        <v>17554.453889016499</v>
      </c>
      <c r="AF37" s="8">
        <v>-125.692345063977</v>
      </c>
      <c r="AG37" s="8">
        <v>0.39362054142913999</v>
      </c>
      <c r="AH37" s="8">
        <v>-4.1079636190540202E-4</v>
      </c>
      <c r="AI37" s="8">
        <v>2.30640101199999</v>
      </c>
      <c r="AJ37" s="8">
        <v>-3.7612753199999698E-3</v>
      </c>
      <c r="AK37" s="8">
        <v>995.176197</v>
      </c>
      <c r="AL37" s="8">
        <v>3.9734999999999798E-2</v>
      </c>
      <c r="AN37" s="8">
        <v>-1.0408989683774701</v>
      </c>
      <c r="AO37" s="8">
        <v>4.3025437379100797</v>
      </c>
      <c r="AP37" s="8">
        <v>1.0234654120792801</v>
      </c>
    </row>
    <row r="38" spans="1:42" x14ac:dyDescent="0.45">
      <c r="A38">
        <v>7.3999999999999996E-2</v>
      </c>
      <c r="B38" s="4">
        <f t="shared" si="0"/>
        <v>268.61559974991189</v>
      </c>
      <c r="C38">
        <v>800</v>
      </c>
      <c r="D38" s="5">
        <f t="shared" si="8"/>
        <v>0.84033095877338715</v>
      </c>
      <c r="E38" s="4">
        <v>42.488813937499998</v>
      </c>
      <c r="F38" s="4">
        <f t="shared" si="11"/>
        <v>84.977627874999996</v>
      </c>
      <c r="G38" s="5">
        <f t="shared" si="9"/>
        <v>3.2973881006924515</v>
      </c>
      <c r="H38" s="1">
        <f t="shared" si="12"/>
        <v>4495.1436615384537</v>
      </c>
      <c r="I38">
        <v>315</v>
      </c>
      <c r="J38">
        <v>295</v>
      </c>
      <c r="K38" s="5">
        <f t="shared" si="13"/>
        <v>14.048676888730423</v>
      </c>
      <c r="L38" s="5">
        <v>309.04857285096278</v>
      </c>
      <c r="M38" s="5">
        <f t="shared" si="10"/>
        <v>309.04867688873043</v>
      </c>
      <c r="N38" s="5">
        <v>313.73578612916634</v>
      </c>
      <c r="O38" s="5">
        <f t="shared" si="6"/>
        <v>313.73578642397342</v>
      </c>
      <c r="P38" s="5">
        <f t="shared" si="7"/>
        <v>1.2642138708336574</v>
      </c>
      <c r="Q38" s="1">
        <v>390.91233358576699</v>
      </c>
      <c r="R38" s="4">
        <f>Q38/(Abmessungen!B$17*S38)</f>
        <v>64.693596157304427</v>
      </c>
      <c r="S38" s="5">
        <f t="shared" si="1"/>
        <v>11.147811783686986</v>
      </c>
      <c r="T38" s="4">
        <f t="shared" si="2"/>
        <v>4178.5653964526318</v>
      </c>
      <c r="U38" s="4">
        <f t="shared" si="3"/>
        <v>991.75178302386507</v>
      </c>
      <c r="V38" s="4">
        <f t="shared" si="4"/>
        <v>1007.1771320211164</v>
      </c>
      <c r="W38" s="2">
        <f t="shared" si="5"/>
        <v>1.1704045174272251</v>
      </c>
      <c r="AA38" s="6">
        <v>-144.24372570197801</v>
      </c>
      <c r="AB38" s="7">
        <v>10.528700058400901</v>
      </c>
      <c r="AC38" s="6">
        <v>-3.1256926142924198E-2</v>
      </c>
      <c r="AD38" s="6">
        <v>2.9456116190551199E-5</v>
      </c>
      <c r="AE38" s="8">
        <v>17554.453889016499</v>
      </c>
      <c r="AF38" s="8">
        <v>-125.692345063977</v>
      </c>
      <c r="AG38" s="8">
        <v>0.39362054142913999</v>
      </c>
      <c r="AH38" s="8">
        <v>-4.1079636190540202E-4</v>
      </c>
      <c r="AI38" s="8">
        <v>2.30640101199999</v>
      </c>
      <c r="AJ38" s="8">
        <v>-3.7612753199999698E-3</v>
      </c>
      <c r="AK38" s="8">
        <v>995.176197</v>
      </c>
      <c r="AL38" s="8">
        <v>3.9734999999999798E-2</v>
      </c>
      <c r="AN38" s="8">
        <v>-1.0408989683774701</v>
      </c>
      <c r="AO38" s="8">
        <v>4.3025437379100797</v>
      </c>
      <c r="AP38" s="8">
        <v>1.0234654120792801</v>
      </c>
    </row>
    <row r="39" spans="1:42" x14ac:dyDescent="0.45">
      <c r="A39">
        <v>8.0000000000000002E-3</v>
      </c>
      <c r="B39" s="4">
        <f t="shared" si="0"/>
        <v>28.99197649584389</v>
      </c>
      <c r="C39">
        <v>1000</v>
      </c>
      <c r="D39" s="5">
        <f t="shared" si="8"/>
        <v>1.0702955464736363</v>
      </c>
      <c r="E39" s="4">
        <v>54.116283420800002</v>
      </c>
      <c r="F39" s="4">
        <f t="shared" si="11"/>
        <v>108.2325668416</v>
      </c>
      <c r="G39" s="5">
        <f t="shared" si="9"/>
        <v>4.7365073831125946</v>
      </c>
      <c r="H39" s="1">
        <f t="shared" si="12"/>
        <v>156.34021538461522</v>
      </c>
      <c r="I39">
        <v>315</v>
      </c>
      <c r="J39">
        <v>295</v>
      </c>
      <c r="K39" s="5">
        <f t="shared" si="13"/>
        <v>9.8766133357378454</v>
      </c>
      <c r="L39" s="5">
        <v>304.87670065191725</v>
      </c>
      <c r="M39" s="5">
        <f t="shared" si="10"/>
        <v>304.87661333573783</v>
      </c>
      <c r="N39" s="5">
        <v>304.4606477395713</v>
      </c>
      <c r="O39" s="5">
        <f t="shared" si="6"/>
        <v>304.46097267696098</v>
      </c>
      <c r="P39" s="5">
        <f t="shared" si="7"/>
        <v>10.5393522604287</v>
      </c>
      <c r="Q39" s="1">
        <v>352.347490339096</v>
      </c>
      <c r="R39" s="4">
        <f>Q39/(Abmessungen!B$17*S39)</f>
        <v>66.410740591118469</v>
      </c>
      <c r="S39" s="5">
        <f t="shared" si="1"/>
        <v>9.7882354371703251</v>
      </c>
      <c r="T39" s="4">
        <f t="shared" si="2"/>
        <v>4179.0798090166336</v>
      </c>
      <c r="U39" s="4">
        <f t="shared" si="3"/>
        <v>993.37828878719574</v>
      </c>
      <c r="V39" s="4">
        <f t="shared" si="4"/>
        <v>1007.0942473502018</v>
      </c>
      <c r="W39" s="2">
        <f t="shared" si="5"/>
        <v>1.1782502973974569</v>
      </c>
      <c r="AA39" s="6">
        <v>-144.24372570197801</v>
      </c>
      <c r="AB39" s="7">
        <v>10.528700058400901</v>
      </c>
      <c r="AC39" s="6">
        <v>-3.1256926142924198E-2</v>
      </c>
      <c r="AD39" s="6">
        <v>2.9456116190551199E-5</v>
      </c>
      <c r="AE39" s="8">
        <v>17554.453889016499</v>
      </c>
      <c r="AF39" s="8">
        <v>-125.692345063977</v>
      </c>
      <c r="AG39" s="8">
        <v>0.39362054142913999</v>
      </c>
      <c r="AH39" s="8">
        <v>-4.1079636190540202E-4</v>
      </c>
      <c r="AI39" s="8">
        <v>2.30640101199999</v>
      </c>
      <c r="AJ39" s="8">
        <v>-3.7612753199999698E-3</v>
      </c>
      <c r="AK39" s="8">
        <v>995.176197</v>
      </c>
      <c r="AL39" s="8">
        <v>3.9734999999999798E-2</v>
      </c>
      <c r="AN39" s="8">
        <v>-1.0408989683774701</v>
      </c>
      <c r="AO39" s="8">
        <v>4.3025437379100797</v>
      </c>
      <c r="AP39" s="8">
        <v>1.0234654120792801</v>
      </c>
    </row>
    <row r="40" spans="1:42" x14ac:dyDescent="0.45">
      <c r="A40">
        <v>1.4E-2</v>
      </c>
      <c r="B40" s="4">
        <f t="shared" si="0"/>
        <v>50.764918662007673</v>
      </c>
      <c r="C40">
        <v>1000</v>
      </c>
      <c r="D40" s="5">
        <f t="shared" si="8"/>
        <v>1.0702955464736363</v>
      </c>
      <c r="E40" s="4">
        <v>54.116283420800002</v>
      </c>
      <c r="F40" s="4">
        <f t="shared" si="11"/>
        <v>108.2325668416</v>
      </c>
      <c r="G40" s="5">
        <f t="shared" si="9"/>
        <v>4.7365073831125946</v>
      </c>
      <c r="H40" s="1">
        <f t="shared" si="12"/>
        <v>326.03512307692239</v>
      </c>
      <c r="I40">
        <v>315</v>
      </c>
      <c r="J40">
        <v>295</v>
      </c>
      <c r="K40" s="5">
        <f t="shared" si="13"/>
        <v>11.642009657793071</v>
      </c>
      <c r="L40" s="5">
        <v>306.6420473427649</v>
      </c>
      <c r="M40" s="5">
        <f t="shared" si="10"/>
        <v>306.6420096577931</v>
      </c>
      <c r="N40" s="5">
        <v>307.92035270265865</v>
      </c>
      <c r="O40" s="5">
        <f t="shared" si="6"/>
        <v>307.92044796297068</v>
      </c>
      <c r="P40" s="5">
        <f t="shared" si="7"/>
        <v>7.0796472973413529</v>
      </c>
      <c r="Q40" s="1">
        <v>414.17202717132602</v>
      </c>
      <c r="R40" s="4">
        <f>Q40/(Abmessungen!B$17*S40)</f>
        <v>72.951990463061406</v>
      </c>
      <c r="S40" s="5">
        <f t="shared" si="1"/>
        <v>10.474062608035675</v>
      </c>
      <c r="T40" s="4">
        <f t="shared" si="2"/>
        <v>4178.7553890114632</v>
      </c>
      <c r="U40" s="4">
        <f t="shared" si="3"/>
        <v>992.8115976224193</v>
      </c>
      <c r="V40" s="4">
        <f t="shared" si="4"/>
        <v>1007.1293203755823</v>
      </c>
      <c r="W40" s="2">
        <f t="shared" si="5"/>
        <v>1.1749303199276926</v>
      </c>
      <c r="AA40" s="6">
        <v>-144.24372570197801</v>
      </c>
      <c r="AB40" s="7">
        <v>10.528700058400901</v>
      </c>
      <c r="AC40" s="6">
        <v>-3.1256926142924198E-2</v>
      </c>
      <c r="AD40" s="6">
        <v>2.9456116190551199E-5</v>
      </c>
      <c r="AE40" s="8">
        <v>17554.453889016499</v>
      </c>
      <c r="AF40" s="8">
        <v>-125.692345063977</v>
      </c>
      <c r="AG40" s="8">
        <v>0.39362054142913999</v>
      </c>
      <c r="AH40" s="8">
        <v>-4.1079636190540202E-4</v>
      </c>
      <c r="AI40" s="8">
        <v>2.30640101199999</v>
      </c>
      <c r="AJ40" s="8">
        <v>-3.7612753199999698E-3</v>
      </c>
      <c r="AK40" s="8">
        <v>995.176197</v>
      </c>
      <c r="AL40" s="8">
        <v>3.9734999999999798E-2</v>
      </c>
      <c r="AN40" s="8">
        <v>-1.0408989683774701</v>
      </c>
      <c r="AO40" s="8">
        <v>4.3025437379100797</v>
      </c>
      <c r="AP40" s="8">
        <v>1.0234654120792801</v>
      </c>
    </row>
    <row r="41" spans="1:42" x14ac:dyDescent="0.45">
      <c r="A41">
        <v>0.02</v>
      </c>
      <c r="B41" s="4">
        <f t="shared" si="0"/>
        <v>72.54349258268924</v>
      </c>
      <c r="C41">
        <v>1000</v>
      </c>
      <c r="D41" s="5">
        <f t="shared" si="8"/>
        <v>1.0702955464736363</v>
      </c>
      <c r="E41" s="4">
        <v>54.116283420800002</v>
      </c>
      <c r="F41" s="4">
        <f t="shared" si="11"/>
        <v>108.2325668416</v>
      </c>
      <c r="G41" s="5">
        <f t="shared" si="9"/>
        <v>4.7365073831125946</v>
      </c>
      <c r="H41" s="1">
        <f t="shared" si="12"/>
        <v>540.67838461538327</v>
      </c>
      <c r="I41">
        <v>315</v>
      </c>
      <c r="J41">
        <v>295</v>
      </c>
      <c r="K41" s="5">
        <f t="shared" si="13"/>
        <v>12.561768683945235</v>
      </c>
      <c r="L41" s="5">
        <v>307.56175574813386</v>
      </c>
      <c r="M41" s="5">
        <f t="shared" si="10"/>
        <v>307.56176868394522</v>
      </c>
      <c r="N41" s="5">
        <v>309.66041100488496</v>
      </c>
      <c r="O41" s="5">
        <f t="shared" si="6"/>
        <v>309.66044940553331</v>
      </c>
      <c r="P41" s="5">
        <f t="shared" si="7"/>
        <v>5.3395889951150366</v>
      </c>
      <c r="Q41" s="1">
        <v>446.24326559772999</v>
      </c>
      <c r="R41" s="4">
        <f>Q41/(Abmessungen!B$17*S41)</f>
        <v>77.345622554962105</v>
      </c>
      <c r="S41" s="5">
        <f t="shared" si="1"/>
        <v>10.644064153405065</v>
      </c>
      <c r="T41" s="4">
        <f t="shared" si="2"/>
        <v>4178.6593993525039</v>
      </c>
      <c r="U41" s="4">
        <f t="shared" si="3"/>
        <v>992.5080449901177</v>
      </c>
      <c r="V41" s="4">
        <f t="shared" si="4"/>
        <v>1007.1475926823259</v>
      </c>
      <c r="W41" s="2">
        <f t="shared" si="5"/>
        <v>1.173200681664337</v>
      </c>
      <c r="AA41" s="6">
        <v>-144.24372570197801</v>
      </c>
      <c r="AB41" s="7">
        <v>10.528700058400901</v>
      </c>
      <c r="AC41" s="6">
        <v>-3.1256926142924198E-2</v>
      </c>
      <c r="AD41" s="6">
        <v>2.9456116190551199E-5</v>
      </c>
      <c r="AE41" s="8">
        <v>17554.453889016499</v>
      </c>
      <c r="AF41" s="8">
        <v>-125.692345063977</v>
      </c>
      <c r="AG41" s="8">
        <v>0.39362054142913999</v>
      </c>
      <c r="AH41" s="8">
        <v>-4.1079636190540202E-4</v>
      </c>
      <c r="AI41" s="8">
        <v>2.30640101199999</v>
      </c>
      <c r="AJ41" s="8">
        <v>-3.7612753199999698E-3</v>
      </c>
      <c r="AK41" s="8">
        <v>995.176197</v>
      </c>
      <c r="AL41" s="8">
        <v>3.9734999999999798E-2</v>
      </c>
      <c r="AN41" s="8">
        <v>-1.0408989683774701</v>
      </c>
      <c r="AO41" s="8">
        <v>4.3025437379100797</v>
      </c>
      <c r="AP41" s="8">
        <v>1.0234654120792801</v>
      </c>
    </row>
    <row r="42" spans="1:42" x14ac:dyDescent="0.45">
      <c r="A42">
        <v>2.5999999999999999E-2</v>
      </c>
      <c r="B42" s="4">
        <f t="shared" si="0"/>
        <v>94.324661749886033</v>
      </c>
      <c r="C42">
        <v>1000</v>
      </c>
      <c r="D42" s="5">
        <f t="shared" si="8"/>
        <v>1.0702955464736363</v>
      </c>
      <c r="E42" s="4">
        <v>54.116283420800002</v>
      </c>
      <c r="F42" s="4">
        <f t="shared" si="11"/>
        <v>108.2325668416</v>
      </c>
      <c r="G42" s="5">
        <f t="shared" si="9"/>
        <v>4.7365073831125946</v>
      </c>
      <c r="H42" s="1">
        <f t="shared" si="12"/>
        <v>800.26999999999816</v>
      </c>
      <c r="I42">
        <v>315</v>
      </c>
      <c r="J42">
        <v>295</v>
      </c>
      <c r="K42" s="5">
        <f t="shared" si="13"/>
        <v>13.100298832885498</v>
      </c>
      <c r="L42" s="5">
        <v>308.10024163153486</v>
      </c>
      <c r="M42" s="5">
        <f t="shared" si="10"/>
        <v>308.10029883288547</v>
      </c>
      <c r="N42" s="5">
        <v>310.72016114406068</v>
      </c>
      <c r="O42" s="5">
        <f t="shared" si="6"/>
        <v>310.7201798494828</v>
      </c>
      <c r="P42" s="5">
        <f t="shared" si="7"/>
        <v>4.2798388559393175</v>
      </c>
      <c r="Q42" s="1">
        <v>464.97719981631298</v>
      </c>
      <c r="R42" s="4">
        <f>Q42/(Abmessungen!B$17*S42)</f>
        <v>80.085898928044145</v>
      </c>
      <c r="S42" s="5">
        <f t="shared" si="1"/>
        <v>10.711422523479445</v>
      </c>
      <c r="T42" s="4">
        <f t="shared" si="2"/>
        <v>4178.6191534970158</v>
      </c>
      <c r="U42" s="4">
        <f t="shared" si="3"/>
        <v>992.31736709740278</v>
      </c>
      <c r="V42" s="4">
        <f t="shared" si="4"/>
        <v>1007.1582910506145</v>
      </c>
      <c r="W42" s="2">
        <f t="shared" si="5"/>
        <v>1.1721879848326346</v>
      </c>
      <c r="AA42" s="6">
        <v>-144.24372570197801</v>
      </c>
      <c r="AB42" s="7">
        <v>10.528700058400901</v>
      </c>
      <c r="AC42" s="6">
        <v>-3.1256926142924198E-2</v>
      </c>
      <c r="AD42" s="6">
        <v>2.9456116190551199E-5</v>
      </c>
      <c r="AE42" s="8">
        <v>17554.453889016499</v>
      </c>
      <c r="AF42" s="8">
        <v>-125.692345063977</v>
      </c>
      <c r="AG42" s="8">
        <v>0.39362054142913999</v>
      </c>
      <c r="AH42" s="8">
        <v>-4.1079636190540202E-4</v>
      </c>
      <c r="AI42" s="8">
        <v>2.30640101199999</v>
      </c>
      <c r="AJ42" s="8">
        <v>-3.7612753199999698E-3</v>
      </c>
      <c r="AK42" s="8">
        <v>995.176197</v>
      </c>
      <c r="AL42" s="8">
        <v>3.9734999999999798E-2</v>
      </c>
      <c r="AN42" s="8">
        <v>-1.0408989683774701</v>
      </c>
      <c r="AO42" s="8">
        <v>4.3025437379100797</v>
      </c>
      <c r="AP42" s="8">
        <v>1.0234654120792801</v>
      </c>
    </row>
    <row r="43" spans="1:42" x14ac:dyDescent="0.45">
      <c r="A43">
        <v>3.2000000000000001E-2</v>
      </c>
      <c r="B43" s="4">
        <f t="shared" si="0"/>
        <v>116.10722243778351</v>
      </c>
      <c r="C43">
        <v>1000</v>
      </c>
      <c r="D43" s="5">
        <f t="shared" si="8"/>
        <v>1.0702955464736363</v>
      </c>
      <c r="E43" s="4">
        <v>54.116283420800002</v>
      </c>
      <c r="F43" s="4">
        <f t="shared" si="11"/>
        <v>108.2325668416</v>
      </c>
      <c r="G43" s="5">
        <f t="shared" si="9"/>
        <v>4.7365073831125946</v>
      </c>
      <c r="H43" s="1">
        <f t="shared" si="12"/>
        <v>1104.8099692307667</v>
      </c>
      <c r="I43">
        <v>315</v>
      </c>
      <c r="J43">
        <v>295</v>
      </c>
      <c r="K43" s="5">
        <f t="shared" si="13"/>
        <v>13.437719100778521</v>
      </c>
      <c r="L43" s="5">
        <v>308.43762504365498</v>
      </c>
      <c r="M43" s="5">
        <f t="shared" si="10"/>
        <v>308.43771910077851</v>
      </c>
      <c r="N43" s="5">
        <v>311.43496044624629</v>
      </c>
      <c r="O43" s="5">
        <f t="shared" si="6"/>
        <v>311.43497074114424</v>
      </c>
      <c r="P43" s="5">
        <f t="shared" si="7"/>
        <v>3.5650395537537065</v>
      </c>
      <c r="Q43" s="1">
        <v>476.69847246853402</v>
      </c>
      <c r="R43" s="4">
        <f>Q43/(Abmessungen!B$17*S43)</f>
        <v>81.781417109869835</v>
      </c>
      <c r="S43" s="5">
        <f t="shared" si="1"/>
        <v>10.753768333934897</v>
      </c>
      <c r="T43" s="4">
        <f t="shared" si="2"/>
        <v>4178.5988789957546</v>
      </c>
      <c r="U43" s="4">
        <f t="shared" si="3"/>
        <v>992.18633932725731</v>
      </c>
      <c r="V43" s="4">
        <f t="shared" si="4"/>
        <v>1007.1649940155548</v>
      </c>
      <c r="W43" s="2">
        <f t="shared" si="5"/>
        <v>1.1715534888819423</v>
      </c>
      <c r="AA43" s="6">
        <v>-144.24372570197801</v>
      </c>
      <c r="AB43" s="7">
        <v>10.528700058400901</v>
      </c>
      <c r="AC43" s="6">
        <v>-3.1256926142924198E-2</v>
      </c>
      <c r="AD43" s="6">
        <v>2.9456116190551199E-5</v>
      </c>
      <c r="AE43" s="8">
        <v>17554.453889016499</v>
      </c>
      <c r="AF43" s="8">
        <v>-125.692345063977</v>
      </c>
      <c r="AG43" s="8">
        <v>0.39362054142913999</v>
      </c>
      <c r="AH43" s="8">
        <v>-4.1079636190540202E-4</v>
      </c>
      <c r="AI43" s="8">
        <v>2.30640101199999</v>
      </c>
      <c r="AJ43" s="8">
        <v>-3.7612753199999698E-3</v>
      </c>
      <c r="AK43" s="8">
        <v>995.176197</v>
      </c>
      <c r="AL43" s="8">
        <v>3.9734999999999798E-2</v>
      </c>
      <c r="AN43" s="8">
        <v>-1.0408989683774701</v>
      </c>
      <c r="AO43" s="8">
        <v>4.3025437379100797</v>
      </c>
      <c r="AP43" s="8">
        <v>1.0234654120792801</v>
      </c>
    </row>
    <row r="44" spans="1:42" x14ac:dyDescent="0.45">
      <c r="A44">
        <v>3.7999999999999999E-2</v>
      </c>
      <c r="B44" s="4">
        <f t="shared" si="0"/>
        <v>137.89059863690292</v>
      </c>
      <c r="C44">
        <v>1000</v>
      </c>
      <c r="D44" s="5">
        <f t="shared" si="8"/>
        <v>1.0702955464736363</v>
      </c>
      <c r="E44" s="4">
        <v>54.116283420800002</v>
      </c>
      <c r="F44" s="4">
        <f t="shared" si="11"/>
        <v>108.2325668416</v>
      </c>
      <c r="G44" s="5">
        <f t="shared" si="9"/>
        <v>4.7365073831125946</v>
      </c>
      <c r="H44" s="1">
        <f t="shared" si="12"/>
        <v>1454.2982923076893</v>
      </c>
      <c r="I44">
        <v>315</v>
      </c>
      <c r="J44">
        <v>295</v>
      </c>
      <c r="K44" s="5">
        <f t="shared" si="13"/>
        <v>13.65905229189738</v>
      </c>
      <c r="L44" s="5">
        <v>308.65892823670117</v>
      </c>
      <c r="M44" s="5">
        <f t="shared" si="10"/>
        <v>308.65905229189735</v>
      </c>
      <c r="N44" s="5">
        <v>311.9494781090882</v>
      </c>
      <c r="O44" s="5">
        <f t="shared" si="6"/>
        <v>311.94948427818764</v>
      </c>
      <c r="P44" s="5">
        <f t="shared" si="7"/>
        <v>3.0505218909117957</v>
      </c>
      <c r="Q44" s="1">
        <v>484.380170874871</v>
      </c>
      <c r="R44" s="4">
        <f>Q44/(Abmessungen!B$17*S44)</f>
        <v>82.821840016483719</v>
      </c>
      <c r="S44" s="5">
        <f t="shared" si="1"/>
        <v>10.789790917027091</v>
      </c>
      <c r="T44" s="4">
        <f t="shared" si="2"/>
        <v>4178.5874141953909</v>
      </c>
      <c r="U44" s="4">
        <f t="shared" si="3"/>
        <v>992.09084123439982</v>
      </c>
      <c r="V44" s="4">
        <f t="shared" si="4"/>
        <v>1007.1693907567426</v>
      </c>
      <c r="W44" s="2">
        <f t="shared" si="5"/>
        <v>1.1711372977628214</v>
      </c>
      <c r="AA44" s="6">
        <v>-144.24372570197801</v>
      </c>
      <c r="AB44" s="7">
        <v>10.528700058400901</v>
      </c>
      <c r="AC44" s="6">
        <v>-3.1256926142924198E-2</v>
      </c>
      <c r="AD44" s="6">
        <v>2.9456116190551199E-5</v>
      </c>
      <c r="AE44" s="8">
        <v>17554.453889016499</v>
      </c>
      <c r="AF44" s="8">
        <v>-125.692345063977</v>
      </c>
      <c r="AG44" s="8">
        <v>0.39362054142913999</v>
      </c>
      <c r="AH44" s="8">
        <v>-4.1079636190540202E-4</v>
      </c>
      <c r="AI44" s="8">
        <v>2.30640101199999</v>
      </c>
      <c r="AJ44" s="8">
        <v>-3.7612753199999698E-3</v>
      </c>
      <c r="AK44" s="8">
        <v>995.176197</v>
      </c>
      <c r="AL44" s="8">
        <v>3.9734999999999798E-2</v>
      </c>
      <c r="AN44" s="8">
        <v>-1.0408989683774701</v>
      </c>
      <c r="AO44" s="8">
        <v>4.3025437379100797</v>
      </c>
      <c r="AP44" s="8">
        <v>1.0234654120792801</v>
      </c>
    </row>
    <row r="45" spans="1:42" x14ac:dyDescent="0.45">
      <c r="A45">
        <v>4.3999999999999997E-2</v>
      </c>
      <c r="B45" s="4">
        <f t="shared" si="0"/>
        <v>159.6744825302693</v>
      </c>
      <c r="C45">
        <v>1000</v>
      </c>
      <c r="D45" s="5">
        <f t="shared" si="8"/>
        <v>1.0702955464736363</v>
      </c>
      <c r="E45" s="4">
        <v>54.116283420800002</v>
      </c>
      <c r="F45" s="4">
        <f t="shared" si="11"/>
        <v>108.2325668416</v>
      </c>
      <c r="G45" s="5">
        <f t="shared" si="9"/>
        <v>4.7365073831125946</v>
      </c>
      <c r="H45" s="1">
        <f t="shared" si="12"/>
        <v>1848.7349692307653</v>
      </c>
      <c r="I45">
        <v>315</v>
      </c>
      <c r="J45">
        <v>295</v>
      </c>
      <c r="K45" s="5">
        <f t="shared" si="13"/>
        <v>13.809226848889084</v>
      </c>
      <c r="L45" s="5">
        <v>308.8090786559016</v>
      </c>
      <c r="M45" s="5">
        <f t="shared" si="10"/>
        <v>308.80922684888907</v>
      </c>
      <c r="N45" s="5">
        <v>312.3371241755969</v>
      </c>
      <c r="O45" s="5">
        <f t="shared" si="6"/>
        <v>312.337128111364</v>
      </c>
      <c r="P45" s="5">
        <f t="shared" si="7"/>
        <v>2.6628758244031019</v>
      </c>
      <c r="Q45" s="1">
        <v>489.58906725266098</v>
      </c>
      <c r="R45" s="4">
        <f>Q45/(Abmessungen!B$17*S45)</f>
        <v>83.447810359218067</v>
      </c>
      <c r="S45" s="5">
        <f t="shared" si="1"/>
        <v>10.824013210047466</v>
      </c>
      <c r="T45" s="4">
        <f t="shared" si="2"/>
        <v>4178.5803903025335</v>
      </c>
      <c r="U45" s="4">
        <f t="shared" si="3"/>
        <v>992.01824543237387</v>
      </c>
      <c r="V45" s="4">
        <f t="shared" si="4"/>
        <v>1007.172373870196</v>
      </c>
      <c r="W45" s="2">
        <f t="shared" si="5"/>
        <v>1.1708549192298083</v>
      </c>
      <c r="AA45" s="6">
        <v>-144.24372570197801</v>
      </c>
      <c r="AB45" s="7">
        <v>10.528700058400901</v>
      </c>
      <c r="AC45" s="6">
        <v>-3.1256926142924198E-2</v>
      </c>
      <c r="AD45" s="6">
        <v>2.9456116190551199E-5</v>
      </c>
      <c r="AE45" s="8">
        <v>17554.453889016499</v>
      </c>
      <c r="AF45" s="8">
        <v>-125.692345063977</v>
      </c>
      <c r="AG45" s="8">
        <v>0.39362054142913999</v>
      </c>
      <c r="AH45" s="8">
        <v>-4.1079636190540202E-4</v>
      </c>
      <c r="AI45" s="8">
        <v>2.30640101199999</v>
      </c>
      <c r="AJ45" s="8">
        <v>-3.7612753199999698E-3</v>
      </c>
      <c r="AK45" s="8">
        <v>995.176197</v>
      </c>
      <c r="AL45" s="8">
        <v>3.9734999999999798E-2</v>
      </c>
      <c r="AN45" s="8">
        <v>-1.0408989683774701</v>
      </c>
      <c r="AO45" s="8">
        <v>4.3025437379100797</v>
      </c>
      <c r="AP45" s="8">
        <v>1.0234654120792801</v>
      </c>
    </row>
    <row r="46" spans="1:42" x14ac:dyDescent="0.45">
      <c r="A46">
        <v>0.05</v>
      </c>
      <c r="B46" s="4">
        <f t="shared" si="0"/>
        <v>181.45869691113418</v>
      </c>
      <c r="C46">
        <v>1000</v>
      </c>
      <c r="D46" s="5">
        <f t="shared" si="8"/>
        <v>1.0702955464736363</v>
      </c>
      <c r="E46" s="4">
        <v>54.116283420800002</v>
      </c>
      <c r="F46" s="4">
        <f t="shared" si="11"/>
        <v>108.2325668416</v>
      </c>
      <c r="G46" s="5">
        <f t="shared" si="9"/>
        <v>4.7365073831125946</v>
      </c>
      <c r="H46" s="1">
        <f t="shared" si="12"/>
        <v>2288.1199999999958</v>
      </c>
      <c r="I46">
        <v>315</v>
      </c>
      <c r="J46">
        <v>295</v>
      </c>
      <c r="K46" s="5">
        <f t="shared" si="13"/>
        <v>13.913834848496432</v>
      </c>
      <c r="L46" s="5">
        <v>308.91366734176592</v>
      </c>
      <c r="M46" s="5">
        <f t="shared" si="10"/>
        <v>308.91383484849644</v>
      </c>
      <c r="N46" s="5">
        <v>312.63930806362998</v>
      </c>
      <c r="O46" s="5">
        <f t="shared" si="6"/>
        <v>312.63931069814987</v>
      </c>
      <c r="P46" s="5">
        <f t="shared" si="7"/>
        <v>2.3606919363700172</v>
      </c>
      <c r="Q46" s="1">
        <v>493.215962391956</v>
      </c>
      <c r="R46" s="4">
        <f>Q46/(Abmessungen!B$17*S46)</f>
        <v>83.809023884198723</v>
      </c>
      <c r="S46" s="5">
        <f t="shared" si="1"/>
        <v>10.857201272373084</v>
      </c>
      <c r="T46" s="4">
        <f t="shared" si="2"/>
        <v>4178.5758253354725</v>
      </c>
      <c r="U46" s="4">
        <f t="shared" si="3"/>
        <v>991.96127308327073</v>
      </c>
      <c r="V46" s="4">
        <f t="shared" si="4"/>
        <v>1007.1744517859124</v>
      </c>
      <c r="W46" s="2">
        <f t="shared" si="5"/>
        <v>1.170658225808362</v>
      </c>
      <c r="AA46" s="6">
        <v>-144.24372570197801</v>
      </c>
      <c r="AB46" s="7">
        <v>10.528700058400901</v>
      </c>
      <c r="AC46" s="6">
        <v>-3.1256926142924198E-2</v>
      </c>
      <c r="AD46" s="6">
        <v>2.9456116190551199E-5</v>
      </c>
      <c r="AE46" s="8">
        <v>17554.453889016499</v>
      </c>
      <c r="AF46" s="8">
        <v>-125.692345063977</v>
      </c>
      <c r="AG46" s="8">
        <v>0.39362054142913999</v>
      </c>
      <c r="AH46" s="8">
        <v>-4.1079636190540202E-4</v>
      </c>
      <c r="AI46" s="8">
        <v>2.30640101199999</v>
      </c>
      <c r="AJ46" s="8">
        <v>-3.7612753199999698E-3</v>
      </c>
      <c r="AK46" s="8">
        <v>995.176197</v>
      </c>
      <c r="AL46" s="8">
        <v>3.9734999999999798E-2</v>
      </c>
      <c r="AN46" s="8">
        <v>-1.0408989683774701</v>
      </c>
      <c r="AO46" s="8">
        <v>4.3025437379100797</v>
      </c>
      <c r="AP46" s="8">
        <v>1.0234654120792801</v>
      </c>
    </row>
    <row r="47" spans="1:42" x14ac:dyDescent="0.45">
      <c r="A47">
        <v>5.6000000000000001E-2</v>
      </c>
      <c r="B47" s="4">
        <f t="shared" si="0"/>
        <v>203.24313406020028</v>
      </c>
      <c r="C47">
        <v>1000</v>
      </c>
      <c r="D47" s="5">
        <f t="shared" si="8"/>
        <v>1.0702955464736363</v>
      </c>
      <c r="E47" s="4">
        <v>54.116283420800002</v>
      </c>
      <c r="F47" s="4">
        <f t="shared" si="11"/>
        <v>108.2325668416</v>
      </c>
      <c r="G47" s="5">
        <f t="shared" si="9"/>
        <v>4.7365073831125946</v>
      </c>
      <c r="H47" s="1">
        <f t="shared" si="12"/>
        <v>2772.4533846153799</v>
      </c>
      <c r="I47">
        <v>315</v>
      </c>
      <c r="J47">
        <v>295</v>
      </c>
      <c r="K47" s="5">
        <f t="shared" si="13"/>
        <v>13.988267274713394</v>
      </c>
      <c r="L47" s="5">
        <v>308.98808434891674</v>
      </c>
      <c r="M47" s="5">
        <f t="shared" si="10"/>
        <v>308.98826727471339</v>
      </c>
      <c r="N47" s="5">
        <v>312.8812129989895</v>
      </c>
      <c r="O47" s="5">
        <f t="shared" si="6"/>
        <v>312.88121483074514</v>
      </c>
      <c r="P47" s="5">
        <f t="shared" si="7"/>
        <v>2.118787001010503</v>
      </c>
      <c r="Q47" s="1">
        <v>495.79588290921703</v>
      </c>
      <c r="R47" s="4">
        <f>Q47/(Abmessungen!B$17*S47)</f>
        <v>83.99990743076718</v>
      </c>
      <c r="S47" s="5">
        <f t="shared" si="1"/>
        <v>10.889192024482181</v>
      </c>
      <c r="T47" s="4">
        <f t="shared" si="2"/>
        <v>4178.5727206155971</v>
      </c>
      <c r="U47" s="4">
        <f t="shared" si="3"/>
        <v>991.91542647775952</v>
      </c>
      <c r="V47" s="4">
        <f t="shared" si="4"/>
        <v>1007.175930265802</v>
      </c>
      <c r="W47" s="2">
        <f t="shared" si="5"/>
        <v>1.1705182743821698</v>
      </c>
      <c r="AA47" s="6">
        <v>-144.24372570197801</v>
      </c>
      <c r="AB47" s="7">
        <v>10.528700058400901</v>
      </c>
      <c r="AC47" s="6">
        <v>-3.1256926142924198E-2</v>
      </c>
      <c r="AD47" s="6">
        <v>2.9456116190551199E-5</v>
      </c>
      <c r="AE47" s="8">
        <v>17554.453889016499</v>
      </c>
      <c r="AF47" s="8">
        <v>-125.692345063977</v>
      </c>
      <c r="AG47" s="8">
        <v>0.39362054142913999</v>
      </c>
      <c r="AH47" s="8">
        <v>-4.1079636190540202E-4</v>
      </c>
      <c r="AI47" s="8">
        <v>2.30640101199999</v>
      </c>
      <c r="AJ47" s="8">
        <v>-3.7612753199999698E-3</v>
      </c>
      <c r="AK47" s="8">
        <v>995.176197</v>
      </c>
      <c r="AL47" s="8">
        <v>3.9734999999999798E-2</v>
      </c>
      <c r="AN47" s="8">
        <v>-1.0408989683774701</v>
      </c>
      <c r="AO47" s="8">
        <v>4.3025437379100797</v>
      </c>
      <c r="AP47" s="8">
        <v>1.0234654120792801</v>
      </c>
    </row>
    <row r="48" spans="1:42" x14ac:dyDescent="0.45">
      <c r="A48">
        <v>6.2E-2</v>
      </c>
      <c r="B48" s="4">
        <f t="shared" si="0"/>
        <v>225.02772569070871</v>
      </c>
      <c r="C48">
        <v>1000</v>
      </c>
      <c r="D48" s="5">
        <f t="shared" si="8"/>
        <v>1.0702955464736363</v>
      </c>
      <c r="E48" s="4">
        <v>54.116283420800002</v>
      </c>
      <c r="F48" s="4">
        <f t="shared" si="11"/>
        <v>108.2325668416</v>
      </c>
      <c r="G48" s="5">
        <f t="shared" si="9"/>
        <v>4.7365073831125946</v>
      </c>
      <c r="H48" s="1">
        <f t="shared" si="12"/>
        <v>3301.7351230769173</v>
      </c>
      <c r="I48">
        <v>315</v>
      </c>
      <c r="J48">
        <v>295</v>
      </c>
      <c r="K48" s="5">
        <f t="shared" si="13"/>
        <v>14.042172302005469</v>
      </c>
      <c r="L48" s="5">
        <v>309.04197706948503</v>
      </c>
      <c r="M48" s="5">
        <f t="shared" si="10"/>
        <v>309.0421723020055</v>
      </c>
      <c r="N48" s="5">
        <v>313.07904576812712</v>
      </c>
      <c r="O48" s="5">
        <f t="shared" si="6"/>
        <v>313.07904708147947</v>
      </c>
      <c r="P48" s="5">
        <f t="shared" si="7"/>
        <v>1.9209542318728836</v>
      </c>
      <c r="Q48" s="1">
        <v>497.66390998774301</v>
      </c>
      <c r="R48" s="4">
        <f>Q48/(Abmessungen!B$17*S48)</f>
        <v>84.08087513191515</v>
      </c>
      <c r="S48" s="5">
        <f t="shared" si="1"/>
        <v>10.91969408723924</v>
      </c>
      <c r="T48" s="4">
        <f t="shared" si="2"/>
        <v>4178.5705315718305</v>
      </c>
      <c r="U48" s="4">
        <f t="shared" si="3"/>
        <v>991.87777557143863</v>
      </c>
      <c r="V48" s="4">
        <f t="shared" si="4"/>
        <v>1007.1770009794279</v>
      </c>
      <c r="W48" s="2">
        <f t="shared" si="5"/>
        <v>1.1704169217022691</v>
      </c>
      <c r="AA48" s="6">
        <v>-144.24372570197801</v>
      </c>
      <c r="AB48" s="7">
        <v>10.528700058400901</v>
      </c>
      <c r="AC48" s="6">
        <v>-3.1256926142924198E-2</v>
      </c>
      <c r="AD48" s="6">
        <v>2.9456116190551199E-5</v>
      </c>
      <c r="AE48" s="8">
        <v>17554.453889016499</v>
      </c>
      <c r="AF48" s="8">
        <v>-125.692345063977</v>
      </c>
      <c r="AG48" s="8">
        <v>0.39362054142913999</v>
      </c>
      <c r="AH48" s="8">
        <v>-4.1079636190540202E-4</v>
      </c>
      <c r="AI48" s="8">
        <v>2.30640101199999</v>
      </c>
      <c r="AJ48" s="8">
        <v>-3.7612753199999698E-3</v>
      </c>
      <c r="AK48" s="8">
        <v>995.176197</v>
      </c>
      <c r="AL48" s="8">
        <v>3.9734999999999798E-2</v>
      </c>
      <c r="AN48" s="8">
        <v>-1.0408989683774701</v>
      </c>
      <c r="AO48" s="8">
        <v>4.3025437379100797</v>
      </c>
      <c r="AP48" s="8">
        <v>1.0234654120792801</v>
      </c>
    </row>
    <row r="49" spans="1:42" x14ac:dyDescent="0.45">
      <c r="A49">
        <v>6.8000000000000005E-2</v>
      </c>
      <c r="B49" s="4">
        <f t="shared" si="0"/>
        <v>246.81242703043114</v>
      </c>
      <c r="C49">
        <v>1000</v>
      </c>
      <c r="D49" s="5">
        <f t="shared" si="8"/>
        <v>1.0702955464736363</v>
      </c>
      <c r="E49" s="4">
        <v>54.116283420800002</v>
      </c>
      <c r="F49" s="4">
        <f t="shared" si="11"/>
        <v>108.2325668416</v>
      </c>
      <c r="G49" s="5">
        <f t="shared" si="9"/>
        <v>4.7365073831125946</v>
      </c>
      <c r="H49" s="1">
        <f t="shared" si="12"/>
        <v>3875.9652153846091</v>
      </c>
      <c r="I49">
        <v>315</v>
      </c>
      <c r="J49">
        <v>295</v>
      </c>
      <c r="K49" s="5">
        <f t="shared" si="13"/>
        <v>14.081800858157823</v>
      </c>
      <c r="L49" s="5">
        <v>309.08159579348319</v>
      </c>
      <c r="M49" s="5">
        <f t="shared" si="10"/>
        <v>309.08180085815781</v>
      </c>
      <c r="N49" s="5">
        <v>313.24370892818649</v>
      </c>
      <c r="O49" s="5">
        <f t="shared" si="6"/>
        <v>313.24370989400626</v>
      </c>
      <c r="P49" s="5">
        <f t="shared" si="7"/>
        <v>1.7562910718135072</v>
      </c>
      <c r="Q49" s="1">
        <v>499.03699176060297</v>
      </c>
      <c r="R49" s="4">
        <f>Q49/(Abmessungen!B$17*S49)</f>
        <v>84.091075914838754</v>
      </c>
      <c r="S49" s="5">
        <f t="shared" si="1"/>
        <v>10.948493833508005</v>
      </c>
      <c r="T49" s="4">
        <f t="shared" si="2"/>
        <v>4178.5689423129861</v>
      </c>
      <c r="U49" s="4">
        <f t="shared" si="3"/>
        <v>991.84633020855563</v>
      </c>
      <c r="V49" s="4">
        <f t="shared" si="4"/>
        <v>1007.177788104427</v>
      </c>
      <c r="W49" s="2">
        <f t="shared" si="5"/>
        <v>1.170342413237877</v>
      </c>
      <c r="AA49" s="6">
        <v>-144.24372570197801</v>
      </c>
      <c r="AB49" s="7">
        <v>10.528700058400901</v>
      </c>
      <c r="AC49" s="6">
        <v>-3.1256926142924198E-2</v>
      </c>
      <c r="AD49" s="6">
        <v>2.9456116190551199E-5</v>
      </c>
      <c r="AE49" s="8">
        <v>17554.453889016499</v>
      </c>
      <c r="AF49" s="8">
        <v>-125.692345063977</v>
      </c>
      <c r="AG49" s="8">
        <v>0.39362054142913999</v>
      </c>
      <c r="AH49" s="8">
        <v>-4.1079636190540202E-4</v>
      </c>
      <c r="AI49" s="8">
        <v>2.30640101199999</v>
      </c>
      <c r="AJ49" s="8">
        <v>-3.7612753199999698E-3</v>
      </c>
      <c r="AK49" s="8">
        <v>995.176197</v>
      </c>
      <c r="AL49" s="8">
        <v>3.9734999999999798E-2</v>
      </c>
      <c r="AN49" s="8">
        <v>-1.0408989683774701</v>
      </c>
      <c r="AO49" s="8">
        <v>4.3025437379100797</v>
      </c>
      <c r="AP49" s="8">
        <v>1.0234654120792801</v>
      </c>
    </row>
    <row r="50" spans="1:42" x14ac:dyDescent="0.45">
      <c r="A50">
        <v>7.3999999999999996E-2</v>
      </c>
      <c r="B50" s="4">
        <f t="shared" si="0"/>
        <v>268.59720789528262</v>
      </c>
      <c r="C50">
        <v>1000</v>
      </c>
      <c r="D50" s="5">
        <f t="shared" si="8"/>
        <v>1.0702955464736363</v>
      </c>
      <c r="E50" s="4">
        <v>54.116283420800002</v>
      </c>
      <c r="F50" s="4">
        <f t="shared" si="11"/>
        <v>108.2325668416</v>
      </c>
      <c r="G50" s="5">
        <f t="shared" si="9"/>
        <v>4.7365073831125946</v>
      </c>
      <c r="H50" s="1">
        <f t="shared" si="12"/>
        <v>4495.1436615384537</v>
      </c>
      <c r="I50">
        <v>315</v>
      </c>
      <c r="J50">
        <v>295</v>
      </c>
      <c r="K50" s="5">
        <f t="shared" si="13"/>
        <v>14.111313639974156</v>
      </c>
      <c r="L50" s="5">
        <v>309.11110070666786</v>
      </c>
      <c r="M50" s="5">
        <f t="shared" si="10"/>
        <v>309.11131363997413</v>
      </c>
      <c r="N50" s="5">
        <v>313.38280394469069</v>
      </c>
      <c r="O50" s="5">
        <f t="shared" si="6"/>
        <v>313.38280467014539</v>
      </c>
      <c r="P50" s="5">
        <f t="shared" si="7"/>
        <v>1.6171960553093072</v>
      </c>
      <c r="Q50" s="1">
        <v>500.05945978230602</v>
      </c>
      <c r="R50" s="4">
        <f>Q50/(Abmessungen!B$17*S50)</f>
        <v>84.056152277891741</v>
      </c>
      <c r="S50" s="5">
        <f t="shared" si="1"/>
        <v>10.975484206521434</v>
      </c>
      <c r="T50" s="4">
        <f t="shared" si="2"/>
        <v>4178.567760232102</v>
      </c>
      <c r="U50" s="4">
        <f t="shared" si="3"/>
        <v>991.81969197483511</v>
      </c>
      <c r="V50" s="4">
        <f t="shared" si="4"/>
        <v>1007.1783742932896</v>
      </c>
      <c r="W50" s="2">
        <f t="shared" si="5"/>
        <v>1.170286925186987</v>
      </c>
      <c r="AA50" s="6">
        <v>-144.24372570197801</v>
      </c>
      <c r="AB50" s="7">
        <v>10.528700058400901</v>
      </c>
      <c r="AC50" s="6">
        <v>-3.1256926142924198E-2</v>
      </c>
      <c r="AD50" s="6">
        <v>2.9456116190551199E-5</v>
      </c>
      <c r="AE50" s="8">
        <v>17554.453889016499</v>
      </c>
      <c r="AF50" s="8">
        <v>-125.692345063977</v>
      </c>
      <c r="AG50" s="8">
        <v>0.39362054142913999</v>
      </c>
      <c r="AH50" s="8">
        <v>-4.1079636190540202E-4</v>
      </c>
      <c r="AI50" s="8">
        <v>2.30640101199999</v>
      </c>
      <c r="AJ50" s="8">
        <v>-3.7612753199999698E-3</v>
      </c>
      <c r="AK50" s="8">
        <v>995.176197</v>
      </c>
      <c r="AL50" s="8">
        <v>3.9734999999999798E-2</v>
      </c>
      <c r="AN50" s="8">
        <v>-1.0408989683774701</v>
      </c>
      <c r="AO50" s="8">
        <v>4.3025437379100797</v>
      </c>
      <c r="AP50" s="8">
        <v>1.0234654120792801</v>
      </c>
    </row>
    <row r="51" spans="1:42" x14ac:dyDescent="0.45">
      <c r="A51">
        <v>8.0000000000000002E-3</v>
      </c>
      <c r="B51" s="4">
        <f t="shared" si="0"/>
        <v>28.988026940688087</v>
      </c>
      <c r="C51">
        <v>1200</v>
      </c>
      <c r="D51" s="5">
        <f t="shared" si="8"/>
        <v>1.3518910920137652</v>
      </c>
      <c r="E51" s="4">
        <v>68.354317394399999</v>
      </c>
      <c r="F51" s="4">
        <f t="shared" si="11"/>
        <v>136.7086347888</v>
      </c>
      <c r="G51" s="5">
        <f t="shared" si="9"/>
        <v>6.6461667191852545</v>
      </c>
      <c r="H51" s="1">
        <f t="shared" si="12"/>
        <v>156.34021538461522</v>
      </c>
      <c r="I51">
        <v>315</v>
      </c>
      <c r="J51">
        <v>295</v>
      </c>
      <c r="K51" s="5">
        <f t="shared" si="13"/>
        <v>8.4504914726208185</v>
      </c>
      <c r="L51" s="5">
        <v>303.45057187030955</v>
      </c>
      <c r="M51" s="5">
        <f t="shared" si="10"/>
        <v>303.4504914726208</v>
      </c>
      <c r="N51" s="5">
        <v>303.58478196833227</v>
      </c>
      <c r="O51" s="5">
        <f t="shared" si="6"/>
        <v>303.58500534504367</v>
      </c>
      <c r="P51" s="5">
        <f t="shared" si="7"/>
        <v>11.415218031667735</v>
      </c>
      <c r="Q51" s="1">
        <v>381.64389708364098</v>
      </c>
      <c r="R51" s="4">
        <f>Q51/(Abmessungen!B$17*S51)</f>
        <v>70.452073738098576</v>
      </c>
      <c r="S51" s="5">
        <f t="shared" si="1"/>
        <v>9.9939250646274633</v>
      </c>
      <c r="T51" s="4">
        <f t="shared" si="2"/>
        <v>4179.1948728369816</v>
      </c>
      <c r="U51" s="4">
        <f t="shared" si="3"/>
        <v>993.51363440247906</v>
      </c>
      <c r="V51" s="4">
        <f t="shared" si="4"/>
        <v>1007.0659137366333</v>
      </c>
      <c r="W51" s="2">
        <f t="shared" si="5"/>
        <v>1.1809323288921583</v>
      </c>
      <c r="AA51" s="6">
        <v>-144.24372570197801</v>
      </c>
      <c r="AB51" s="7">
        <v>10.528700058400901</v>
      </c>
      <c r="AC51" s="6">
        <v>-3.1256926142924198E-2</v>
      </c>
      <c r="AD51" s="6">
        <v>2.9456116190551199E-5</v>
      </c>
      <c r="AE51" s="8">
        <v>17554.453889016499</v>
      </c>
      <c r="AF51" s="8">
        <v>-125.692345063977</v>
      </c>
      <c r="AG51" s="8">
        <v>0.39362054142913999</v>
      </c>
      <c r="AH51" s="8">
        <v>-4.1079636190540202E-4</v>
      </c>
      <c r="AI51" s="8">
        <v>2.30640101199999</v>
      </c>
      <c r="AJ51" s="8">
        <v>-3.7612753199999698E-3</v>
      </c>
      <c r="AK51" s="8">
        <v>995.176197</v>
      </c>
      <c r="AL51" s="8">
        <v>3.9734999999999798E-2</v>
      </c>
      <c r="AN51" s="8">
        <v>-1.0408989683774701</v>
      </c>
      <c r="AO51" s="8">
        <v>4.3025437379100797</v>
      </c>
      <c r="AP51" s="8">
        <v>1.0234654120792801</v>
      </c>
    </row>
    <row r="52" spans="1:42" x14ac:dyDescent="0.45">
      <c r="A52">
        <v>1.4E-2</v>
      </c>
      <c r="B52" s="4">
        <f t="shared" si="0"/>
        <v>50.758168978556512</v>
      </c>
      <c r="C52">
        <v>1200</v>
      </c>
      <c r="D52" s="5">
        <f t="shared" si="8"/>
        <v>1.3518910920137652</v>
      </c>
      <c r="E52" s="4">
        <v>68.354317394399999</v>
      </c>
      <c r="F52" s="4">
        <f t="shared" si="11"/>
        <v>136.7086347888</v>
      </c>
      <c r="G52" s="5">
        <f t="shared" si="9"/>
        <v>6.6461667191852545</v>
      </c>
      <c r="H52" s="1">
        <f t="shared" si="12"/>
        <v>326.03512307692239</v>
      </c>
      <c r="I52">
        <v>315</v>
      </c>
      <c r="J52">
        <v>295</v>
      </c>
      <c r="K52" s="5">
        <f t="shared" si="13"/>
        <v>10.208758549511774</v>
      </c>
      <c r="L52" s="5">
        <v>305.20884753113165</v>
      </c>
      <c r="M52" s="5">
        <f t="shared" si="10"/>
        <v>305.2087585495118</v>
      </c>
      <c r="N52" s="5">
        <v>307.14094961866277</v>
      </c>
      <c r="O52" s="5">
        <f t="shared" si="6"/>
        <v>307.14102805529461</v>
      </c>
      <c r="P52" s="5">
        <f t="shared" si="7"/>
        <v>7.8590503813372266</v>
      </c>
      <c r="Q52" s="1">
        <v>459.77631491182001</v>
      </c>
      <c r="R52" s="4">
        <f>Q52/(Abmessungen!B$17*S52)</f>
        <v>77.649371539974751</v>
      </c>
      <c r="S52" s="5">
        <f t="shared" si="1"/>
        <v>10.923962429513054</v>
      </c>
      <c r="T52" s="4">
        <f t="shared" si="2"/>
        <v>4178.8118830185476</v>
      </c>
      <c r="U52" s="4">
        <f t="shared" si="3"/>
        <v>992.94361901218645</v>
      </c>
      <c r="V52" s="4">
        <f t="shared" si="4"/>
        <v>1007.1008462783248</v>
      </c>
      <c r="W52" s="2">
        <f t="shared" si="5"/>
        <v>1.1776256494677548</v>
      </c>
      <c r="AA52" s="6">
        <v>-144.24372570197801</v>
      </c>
      <c r="AB52" s="7">
        <v>10.528700058400901</v>
      </c>
      <c r="AC52" s="6">
        <v>-3.1256926142924198E-2</v>
      </c>
      <c r="AD52" s="6">
        <v>2.9456116190551199E-5</v>
      </c>
      <c r="AE52" s="8">
        <v>17554.453889016499</v>
      </c>
      <c r="AF52" s="8">
        <v>-125.692345063977</v>
      </c>
      <c r="AG52" s="8">
        <v>0.39362054142913999</v>
      </c>
      <c r="AH52" s="8">
        <v>-4.1079636190540202E-4</v>
      </c>
      <c r="AI52" s="8">
        <v>2.30640101199999</v>
      </c>
      <c r="AJ52" s="8">
        <v>-3.7612753199999698E-3</v>
      </c>
      <c r="AK52" s="8">
        <v>995.176197</v>
      </c>
      <c r="AL52" s="8">
        <v>3.9734999999999798E-2</v>
      </c>
      <c r="AN52" s="8">
        <v>-1.0408989683774701</v>
      </c>
      <c r="AO52" s="8">
        <v>4.3025437379100797</v>
      </c>
      <c r="AP52" s="8">
        <v>1.0234654120792801</v>
      </c>
    </row>
    <row r="53" spans="1:42" x14ac:dyDescent="0.45">
      <c r="A53">
        <v>0.02</v>
      </c>
      <c r="B53" s="4">
        <f t="shared" si="0"/>
        <v>72.535067440520663</v>
      </c>
      <c r="C53">
        <v>1200</v>
      </c>
      <c r="D53" s="5">
        <f t="shared" si="8"/>
        <v>1.3518910920137652</v>
      </c>
      <c r="E53" s="4">
        <v>68.354317394399999</v>
      </c>
      <c r="F53" s="4">
        <f t="shared" si="11"/>
        <v>136.7086347888</v>
      </c>
      <c r="G53" s="5">
        <f t="shared" si="9"/>
        <v>6.6461667191852545</v>
      </c>
      <c r="H53" s="1">
        <f t="shared" si="12"/>
        <v>540.67838461538327</v>
      </c>
      <c r="I53">
        <v>315</v>
      </c>
      <c r="J53">
        <v>295</v>
      </c>
      <c r="K53" s="5">
        <f t="shared" si="13"/>
        <v>11.135962473563419</v>
      </c>
      <c r="L53" s="5">
        <v>306.13604800711062</v>
      </c>
      <c r="M53" s="5">
        <f t="shared" si="10"/>
        <v>306.13596247356344</v>
      </c>
      <c r="N53" s="5">
        <v>309.0076382050994</v>
      </c>
      <c r="O53" s="5">
        <f t="shared" si="6"/>
        <v>309.00767183083133</v>
      </c>
      <c r="P53" s="5">
        <f t="shared" si="7"/>
        <v>5.9923617949006029</v>
      </c>
      <c r="Q53" s="1">
        <v>500.80173212632002</v>
      </c>
      <c r="R53" s="4">
        <f>Q53/(Abmessungen!B$17*S53)</f>
        <v>82.197471796646866</v>
      </c>
      <c r="S53" s="5">
        <f t="shared" si="1"/>
        <v>11.240326080520406</v>
      </c>
      <c r="T53" s="4">
        <f t="shared" si="2"/>
        <v>4178.6908025415823</v>
      </c>
      <c r="U53" s="4">
        <f t="shared" si="3"/>
        <v>992.62332745524202</v>
      </c>
      <c r="V53" s="4">
        <f t="shared" si="4"/>
        <v>1007.1192674337813</v>
      </c>
      <c r="W53" s="2">
        <f t="shared" si="5"/>
        <v>1.1758819213342591</v>
      </c>
      <c r="AA53" s="6">
        <v>-144.24372570197801</v>
      </c>
      <c r="AB53" s="7">
        <v>10.528700058400901</v>
      </c>
      <c r="AC53" s="6">
        <v>-3.1256926142924198E-2</v>
      </c>
      <c r="AD53" s="6">
        <v>2.9456116190551199E-5</v>
      </c>
      <c r="AE53" s="8">
        <v>17554.453889016499</v>
      </c>
      <c r="AF53" s="8">
        <v>-125.692345063977</v>
      </c>
      <c r="AG53" s="8">
        <v>0.39362054142913999</v>
      </c>
      <c r="AH53" s="8">
        <v>-4.1079636190540202E-4</v>
      </c>
      <c r="AI53" s="8">
        <v>2.30640101199999</v>
      </c>
      <c r="AJ53" s="8">
        <v>-3.7612753199999698E-3</v>
      </c>
      <c r="AK53" s="8">
        <v>995.176197</v>
      </c>
      <c r="AL53" s="8">
        <v>3.9734999999999798E-2</v>
      </c>
      <c r="AN53" s="8">
        <v>-1.0408989683774701</v>
      </c>
      <c r="AO53" s="8">
        <v>4.3025437379100797</v>
      </c>
      <c r="AP53" s="8">
        <v>1.0234654120792801</v>
      </c>
    </row>
    <row r="54" spans="1:42" x14ac:dyDescent="0.45">
      <c r="A54">
        <v>2.5999999999999999E-2</v>
      </c>
      <c r="B54" s="4">
        <f t="shared" si="0"/>
        <v>94.315089250563716</v>
      </c>
      <c r="C54">
        <v>1200</v>
      </c>
      <c r="D54" s="5">
        <f t="shared" si="8"/>
        <v>1.3518910920137652</v>
      </c>
      <c r="E54" s="4">
        <v>68.354317394399999</v>
      </c>
      <c r="F54" s="4">
        <f t="shared" si="11"/>
        <v>136.7086347888</v>
      </c>
      <c r="G54" s="5">
        <f t="shared" si="9"/>
        <v>6.6461667191852545</v>
      </c>
      <c r="H54" s="1">
        <f t="shared" si="12"/>
        <v>800.26999999999816</v>
      </c>
      <c r="I54">
        <v>315</v>
      </c>
      <c r="J54">
        <v>295</v>
      </c>
      <c r="K54" s="5">
        <f t="shared" si="13"/>
        <v>11.694786478619775</v>
      </c>
      <c r="L54" s="5">
        <v>306.69486322236639</v>
      </c>
      <c r="M54" s="5">
        <f t="shared" si="10"/>
        <v>306.69478647861979</v>
      </c>
      <c r="N54" s="5">
        <v>310.16339983313514</v>
      </c>
      <c r="O54" s="5">
        <f t="shared" si="6"/>
        <v>310.16341684837641</v>
      </c>
      <c r="P54" s="5">
        <f t="shared" si="7"/>
        <v>4.8366001668648551</v>
      </c>
      <c r="Q54" s="1">
        <v>525.46867278191803</v>
      </c>
      <c r="R54" s="4">
        <f>Q54/(Abmessungen!B$17*S54)</f>
        <v>85.095821817784568</v>
      </c>
      <c r="S54" s="5">
        <f t="shared" si="1"/>
        <v>11.392266619544699</v>
      </c>
      <c r="T54" s="4">
        <f t="shared" si="2"/>
        <v>4178.6387073177921</v>
      </c>
      <c r="U54" s="4">
        <f t="shared" si="3"/>
        <v>992.41808223640692</v>
      </c>
      <c r="V54" s="4">
        <f t="shared" si="4"/>
        <v>1007.1303696950704</v>
      </c>
      <c r="W54" s="2">
        <f t="shared" si="5"/>
        <v>1.1748309923954678</v>
      </c>
      <c r="AA54" s="6">
        <v>-144.24372570197801</v>
      </c>
      <c r="AB54" s="7">
        <v>10.528700058400901</v>
      </c>
      <c r="AC54" s="6">
        <v>-3.1256926142924198E-2</v>
      </c>
      <c r="AD54" s="6">
        <v>2.9456116190551199E-5</v>
      </c>
      <c r="AE54" s="8">
        <v>17554.453889016499</v>
      </c>
      <c r="AF54" s="8">
        <v>-125.692345063977</v>
      </c>
      <c r="AG54" s="8">
        <v>0.39362054142913999</v>
      </c>
      <c r="AH54" s="8">
        <v>-4.1079636190540202E-4</v>
      </c>
      <c r="AI54" s="8">
        <v>2.30640101199999</v>
      </c>
      <c r="AJ54" s="8">
        <v>-3.7612753199999698E-3</v>
      </c>
      <c r="AK54" s="8">
        <v>995.176197</v>
      </c>
      <c r="AL54" s="8">
        <v>3.9734999999999798E-2</v>
      </c>
      <c r="AN54" s="8">
        <v>-1.0408989683774701</v>
      </c>
      <c r="AO54" s="8">
        <v>4.3025437379100797</v>
      </c>
      <c r="AP54" s="8">
        <v>1.0234654120792801</v>
      </c>
    </row>
    <row r="55" spans="1:42" x14ac:dyDescent="0.45">
      <c r="A55">
        <v>3.2000000000000001E-2</v>
      </c>
      <c r="B55" s="4">
        <f t="shared" si="0"/>
        <v>116.0968059415563</v>
      </c>
      <c r="C55">
        <v>1200</v>
      </c>
      <c r="D55" s="5">
        <f t="shared" si="8"/>
        <v>1.3518910920137652</v>
      </c>
      <c r="E55" s="4">
        <v>68.354317394399999</v>
      </c>
      <c r="F55" s="4">
        <f t="shared" si="11"/>
        <v>136.7086347888</v>
      </c>
      <c r="G55" s="5">
        <f t="shared" si="9"/>
        <v>6.6461667191852545</v>
      </c>
      <c r="H55" s="1">
        <f t="shared" si="12"/>
        <v>1104.8099692307667</v>
      </c>
      <c r="I55">
        <v>315</v>
      </c>
      <c r="J55">
        <v>295</v>
      </c>
      <c r="K55" s="5">
        <f t="shared" si="13"/>
        <v>12.058157615089454</v>
      </c>
      <c r="L55" s="5">
        <v>307.05822349690334</v>
      </c>
      <c r="M55" s="5">
        <f t="shared" si="10"/>
        <v>307.05815761508944</v>
      </c>
      <c r="N55" s="5">
        <v>310.95046719260154</v>
      </c>
      <c r="O55" s="5">
        <f t="shared" si="6"/>
        <v>310.95047683560483</v>
      </c>
      <c r="P55" s="5">
        <f t="shared" si="7"/>
        <v>4.0495328073984638</v>
      </c>
      <c r="Q55" s="1">
        <v>541.48436084057005</v>
      </c>
      <c r="R55" s="4">
        <f>Q55/(Abmessungen!B$17*S55)</f>
        <v>86.985617953542345</v>
      </c>
      <c r="S55" s="5">
        <f t="shared" si="1"/>
        <v>11.48444500902653</v>
      </c>
      <c r="T55" s="4">
        <f t="shared" si="2"/>
        <v>4178.6120462395666</v>
      </c>
      <c r="U55" s="4">
        <f t="shared" si="3"/>
        <v>992.27536077084005</v>
      </c>
      <c r="V55" s="4">
        <f t="shared" si="4"/>
        <v>1007.1375887553247</v>
      </c>
      <c r="W55" s="2">
        <f t="shared" si="5"/>
        <v>1.1741476433790257</v>
      </c>
      <c r="AA55" s="6">
        <v>-144.24372570197801</v>
      </c>
      <c r="AB55" s="7">
        <v>10.528700058400901</v>
      </c>
      <c r="AC55" s="6">
        <v>-3.1256926142924198E-2</v>
      </c>
      <c r="AD55" s="6">
        <v>2.9456116190551199E-5</v>
      </c>
      <c r="AE55" s="8">
        <v>17554.453889016499</v>
      </c>
      <c r="AF55" s="8">
        <v>-125.692345063977</v>
      </c>
      <c r="AG55" s="8">
        <v>0.39362054142913999</v>
      </c>
      <c r="AH55" s="8">
        <v>-4.1079636190540202E-4</v>
      </c>
      <c r="AI55" s="8">
        <v>2.30640101199999</v>
      </c>
      <c r="AJ55" s="8">
        <v>-3.7612753199999698E-3</v>
      </c>
      <c r="AK55" s="8">
        <v>995.176197</v>
      </c>
      <c r="AL55" s="8">
        <v>3.9734999999999798E-2</v>
      </c>
      <c r="AN55" s="8">
        <v>-1.0408989683774701</v>
      </c>
      <c r="AO55" s="8">
        <v>4.3025437379100797</v>
      </c>
      <c r="AP55" s="8">
        <v>1.0234654120792801</v>
      </c>
    </row>
    <row r="56" spans="1:42" x14ac:dyDescent="0.45">
      <c r="A56">
        <v>3.7999999999999999E-2</v>
      </c>
      <c r="B56" s="4">
        <f t="shared" si="0"/>
        <v>137.87953450645122</v>
      </c>
      <c r="C56">
        <v>1200</v>
      </c>
      <c r="D56" s="5">
        <f t="shared" si="8"/>
        <v>1.3518910920137652</v>
      </c>
      <c r="E56" s="4">
        <v>68.354317394399999</v>
      </c>
      <c r="F56" s="4">
        <f t="shared" si="11"/>
        <v>136.7086347888</v>
      </c>
      <c r="G56" s="5">
        <f t="shared" si="9"/>
        <v>6.6461667191852545</v>
      </c>
      <c r="H56" s="1">
        <f t="shared" si="12"/>
        <v>1454.2982923076893</v>
      </c>
      <c r="I56">
        <v>315</v>
      </c>
      <c r="J56">
        <v>295</v>
      </c>
      <c r="K56" s="5">
        <f t="shared" si="13"/>
        <v>12.306724238351697</v>
      </c>
      <c r="L56" s="5">
        <v>307.30677887943625</v>
      </c>
      <c r="M56" s="5">
        <f t="shared" si="10"/>
        <v>307.30672423835171</v>
      </c>
      <c r="N56" s="5">
        <v>311.5209288981261</v>
      </c>
      <c r="O56" s="5">
        <f t="shared" si="6"/>
        <v>311.52093482079749</v>
      </c>
      <c r="P56" s="5">
        <f t="shared" si="7"/>
        <v>3.4790711018738989</v>
      </c>
      <c r="Q56" s="1">
        <v>552.42920205064195</v>
      </c>
      <c r="R56" s="4">
        <f>Q56/(Abmessungen!B$17*S56)</f>
        <v>88.238376997500055</v>
      </c>
      <c r="S56" s="5">
        <f t="shared" si="1"/>
        <v>11.5502308466793</v>
      </c>
      <c r="T56" s="4">
        <f t="shared" si="2"/>
        <v>4178.5967872014753</v>
      </c>
      <c r="U56" s="4">
        <f t="shared" si="3"/>
        <v>992.17045147189174</v>
      </c>
      <c r="V56" s="4">
        <f t="shared" si="4"/>
        <v>1007.1425269293871</v>
      </c>
      <c r="W56" s="2">
        <f t="shared" si="5"/>
        <v>1.1736802007660385</v>
      </c>
      <c r="AA56" s="6">
        <v>-144.24372570197801</v>
      </c>
      <c r="AB56" s="7">
        <v>10.528700058400901</v>
      </c>
      <c r="AC56" s="6">
        <v>-3.1256926142924198E-2</v>
      </c>
      <c r="AD56" s="6">
        <v>2.9456116190551199E-5</v>
      </c>
      <c r="AE56" s="8">
        <v>17554.453889016499</v>
      </c>
      <c r="AF56" s="8">
        <v>-125.692345063977</v>
      </c>
      <c r="AG56" s="8">
        <v>0.39362054142913999</v>
      </c>
      <c r="AH56" s="8">
        <v>-4.1079636190540202E-4</v>
      </c>
      <c r="AI56" s="8">
        <v>2.30640101199999</v>
      </c>
      <c r="AJ56" s="8">
        <v>-3.7612753199999698E-3</v>
      </c>
      <c r="AK56" s="8">
        <v>995.176197</v>
      </c>
      <c r="AL56" s="8">
        <v>3.9734999999999798E-2</v>
      </c>
      <c r="AN56" s="8">
        <v>-1.0408989683774701</v>
      </c>
      <c r="AO56" s="8">
        <v>4.3025437379100797</v>
      </c>
      <c r="AP56" s="8">
        <v>1.0234654120792801</v>
      </c>
    </row>
    <row r="57" spans="1:42" x14ac:dyDescent="0.45">
      <c r="A57">
        <v>4.3999999999999997E-2</v>
      </c>
      <c r="B57" s="4">
        <f t="shared" si="0"/>
        <v>159.66290761521529</v>
      </c>
      <c r="C57">
        <v>1200</v>
      </c>
      <c r="D57" s="5">
        <f t="shared" si="8"/>
        <v>1.3518910920137652</v>
      </c>
      <c r="E57" s="4">
        <v>68.354317394399999</v>
      </c>
      <c r="F57" s="4">
        <f t="shared" si="11"/>
        <v>136.7086347888</v>
      </c>
      <c r="G57" s="5">
        <f t="shared" si="9"/>
        <v>6.6461667191852545</v>
      </c>
      <c r="H57" s="1">
        <f t="shared" si="12"/>
        <v>1848.7349692307653</v>
      </c>
      <c r="I57">
        <v>315</v>
      </c>
      <c r="J57">
        <v>295</v>
      </c>
      <c r="K57" s="5">
        <f t="shared" si="13"/>
        <v>12.4831682270262</v>
      </c>
      <c r="L57" s="5">
        <v>307.48321209021907</v>
      </c>
      <c r="M57" s="5">
        <f t="shared" si="10"/>
        <v>307.48316822702623</v>
      </c>
      <c r="N57" s="5">
        <v>311.95311482540239</v>
      </c>
      <c r="O57" s="5">
        <f t="shared" si="6"/>
        <v>311.95311868668301</v>
      </c>
      <c r="P57" s="5">
        <f t="shared" si="7"/>
        <v>3.0468851745976053</v>
      </c>
      <c r="Q57" s="1">
        <v>560.19302629031097</v>
      </c>
      <c r="R57" s="4">
        <f>Q57/(Abmessungen!B$17*S57)</f>
        <v>89.076636186756502</v>
      </c>
      <c r="S57" s="5">
        <f t="shared" si="1"/>
        <v>11.602335978581483</v>
      </c>
      <c r="T57" s="4">
        <f t="shared" si="2"/>
        <v>4178.5873420044318</v>
      </c>
      <c r="U57" s="4">
        <f t="shared" si="3"/>
        <v>992.09016274300313</v>
      </c>
      <c r="V57" s="4">
        <f t="shared" si="4"/>
        <v>1007.1460322162025</v>
      </c>
      <c r="W57" s="2">
        <f t="shared" si="5"/>
        <v>1.1733483938253659</v>
      </c>
      <c r="AA57" s="6">
        <v>-144.24372570197801</v>
      </c>
      <c r="AB57" s="7">
        <v>10.528700058400901</v>
      </c>
      <c r="AC57" s="6">
        <v>-3.1256926142924198E-2</v>
      </c>
      <c r="AD57" s="6">
        <v>2.9456116190551199E-5</v>
      </c>
      <c r="AE57" s="8">
        <v>17554.453889016499</v>
      </c>
      <c r="AF57" s="8">
        <v>-125.692345063977</v>
      </c>
      <c r="AG57" s="8">
        <v>0.39362054142913999</v>
      </c>
      <c r="AH57" s="8">
        <v>-4.1079636190540202E-4</v>
      </c>
      <c r="AI57" s="8">
        <v>2.30640101199999</v>
      </c>
      <c r="AJ57" s="8">
        <v>-3.7612753199999698E-3</v>
      </c>
      <c r="AK57" s="8">
        <v>995.176197</v>
      </c>
      <c r="AL57" s="8">
        <v>3.9734999999999798E-2</v>
      </c>
      <c r="AN57" s="8">
        <v>-1.0408989683774701</v>
      </c>
      <c r="AO57" s="8">
        <v>4.3025437379100797</v>
      </c>
      <c r="AP57" s="8">
        <v>1.0234654120792801</v>
      </c>
    </row>
    <row r="58" spans="1:42" x14ac:dyDescent="0.45">
      <c r="A58">
        <v>0.05</v>
      </c>
      <c r="B58" s="4">
        <f t="shared" si="0"/>
        <v>181.44671128228222</v>
      </c>
      <c r="C58">
        <v>1200</v>
      </c>
      <c r="D58" s="5">
        <f t="shared" si="8"/>
        <v>1.3518910920137652</v>
      </c>
      <c r="E58" s="4">
        <v>68.354317394399999</v>
      </c>
      <c r="F58" s="4">
        <f t="shared" si="11"/>
        <v>136.7086347888</v>
      </c>
      <c r="G58" s="5">
        <f t="shared" si="9"/>
        <v>6.6461667191852545</v>
      </c>
      <c r="H58" s="1">
        <f t="shared" si="12"/>
        <v>2288.1199999999958</v>
      </c>
      <c r="I58">
        <v>315</v>
      </c>
      <c r="J58">
        <v>295</v>
      </c>
      <c r="K58" s="5">
        <f t="shared" si="13"/>
        <v>12.612050539710065</v>
      </c>
      <c r="L58" s="5">
        <v>307.61208446860024</v>
      </c>
      <c r="M58" s="5">
        <f t="shared" si="10"/>
        <v>307.61205053971008</v>
      </c>
      <c r="N58" s="5">
        <v>312.29160786594417</v>
      </c>
      <c r="O58" s="5">
        <f t="shared" si="6"/>
        <v>312.29161050150248</v>
      </c>
      <c r="P58" s="5">
        <f t="shared" si="7"/>
        <v>2.7083921340558277</v>
      </c>
      <c r="Q58" s="1">
        <v>565.86126470943805</v>
      </c>
      <c r="R58" s="4">
        <f>Q58/(Abmessungen!B$17*S58)</f>
        <v>89.638626767402059</v>
      </c>
      <c r="S58" s="5">
        <f t="shared" si="1"/>
        <v>11.646255645507885</v>
      </c>
      <c r="T58" s="4">
        <f t="shared" si="2"/>
        <v>4178.5811459049555</v>
      </c>
      <c r="U58" s="4">
        <f t="shared" si="3"/>
        <v>992.0267979945279</v>
      </c>
      <c r="V58" s="4">
        <f t="shared" si="4"/>
        <v>1007.1485925881799</v>
      </c>
      <c r="W58" s="2">
        <f t="shared" si="5"/>
        <v>1.1731060315772484</v>
      </c>
      <c r="AA58" s="6">
        <v>-144.24372570197801</v>
      </c>
      <c r="AB58" s="7">
        <v>10.528700058400901</v>
      </c>
      <c r="AC58" s="6">
        <v>-3.1256926142924198E-2</v>
      </c>
      <c r="AD58" s="6">
        <v>2.9456116190551199E-5</v>
      </c>
      <c r="AE58" s="8">
        <v>17554.453889016499</v>
      </c>
      <c r="AF58" s="8">
        <v>-125.692345063977</v>
      </c>
      <c r="AG58" s="8">
        <v>0.39362054142913999</v>
      </c>
      <c r="AH58" s="8">
        <v>-4.1079636190540202E-4</v>
      </c>
      <c r="AI58" s="8">
        <v>2.30640101199999</v>
      </c>
      <c r="AJ58" s="8">
        <v>-3.7612753199999698E-3</v>
      </c>
      <c r="AK58" s="8">
        <v>995.176197</v>
      </c>
      <c r="AL58" s="8">
        <v>3.9734999999999798E-2</v>
      </c>
      <c r="AN58" s="8">
        <v>-1.0408989683774701</v>
      </c>
      <c r="AO58" s="8">
        <v>4.3025437379100797</v>
      </c>
      <c r="AP58" s="8">
        <v>1.0234654120792801</v>
      </c>
    </row>
    <row r="59" spans="1:42" x14ac:dyDescent="0.45">
      <c r="A59">
        <v>5.6000000000000001E-2</v>
      </c>
      <c r="B59" s="4">
        <f t="shared" si="0"/>
        <v>203.23081334661606</v>
      </c>
      <c r="C59">
        <v>1200</v>
      </c>
      <c r="D59" s="5">
        <f t="shared" si="8"/>
        <v>1.3518910920137652</v>
      </c>
      <c r="E59" s="4">
        <v>68.354317394399999</v>
      </c>
      <c r="F59" s="4">
        <f t="shared" si="11"/>
        <v>136.7086347888</v>
      </c>
      <c r="G59" s="5">
        <f t="shared" si="9"/>
        <v>6.6461667191852545</v>
      </c>
      <c r="H59" s="1">
        <f t="shared" si="12"/>
        <v>2772.4533846153799</v>
      </c>
      <c r="I59">
        <v>315</v>
      </c>
      <c r="J59">
        <v>295</v>
      </c>
      <c r="K59" s="5">
        <f t="shared" si="13"/>
        <v>12.708382788321678</v>
      </c>
      <c r="L59" s="5">
        <v>307.70840776186128</v>
      </c>
      <c r="M59" s="5">
        <f t="shared" si="10"/>
        <v>307.70838278832167</v>
      </c>
      <c r="N59" s="5">
        <v>312.56369186623169</v>
      </c>
      <c r="O59" s="5">
        <f t="shared" si="6"/>
        <v>312.56369373172294</v>
      </c>
      <c r="P59" s="5">
        <f t="shared" si="7"/>
        <v>2.436308133768307</v>
      </c>
      <c r="Q59" s="1">
        <v>570.09641257570502</v>
      </c>
      <c r="R59" s="4">
        <f>Q59/(Abmessungen!B$17*S59)</f>
        <v>90.012905106866114</v>
      </c>
      <c r="S59" s="5">
        <f t="shared" si="1"/>
        <v>11.684633031359393</v>
      </c>
      <c r="T59" s="4">
        <f t="shared" si="2"/>
        <v>4178.5768949764761</v>
      </c>
      <c r="U59" s="4">
        <f t="shared" si="3"/>
        <v>991.9755605965388</v>
      </c>
      <c r="V59" s="4">
        <f t="shared" si="4"/>
        <v>1007.1505062912088</v>
      </c>
      <c r="W59" s="2">
        <f t="shared" si="5"/>
        <v>1.1729248823644065</v>
      </c>
      <c r="AA59" s="6">
        <v>-144.24372570197801</v>
      </c>
      <c r="AB59" s="7">
        <v>10.528700058400901</v>
      </c>
      <c r="AC59" s="6">
        <v>-3.1256926142924198E-2</v>
      </c>
      <c r="AD59" s="6">
        <v>2.9456116190551199E-5</v>
      </c>
      <c r="AE59" s="8">
        <v>17554.453889016499</v>
      </c>
      <c r="AF59" s="8">
        <v>-125.692345063977</v>
      </c>
      <c r="AG59" s="8">
        <v>0.39362054142913999</v>
      </c>
      <c r="AH59" s="8">
        <v>-4.1079636190540202E-4</v>
      </c>
      <c r="AI59" s="8">
        <v>2.30640101199999</v>
      </c>
      <c r="AJ59" s="8">
        <v>-3.7612753199999698E-3</v>
      </c>
      <c r="AK59" s="8">
        <v>995.176197</v>
      </c>
      <c r="AL59" s="8">
        <v>3.9734999999999798E-2</v>
      </c>
      <c r="AN59" s="8">
        <v>-1.0408989683774701</v>
      </c>
      <c r="AO59" s="8">
        <v>4.3025437379100797</v>
      </c>
      <c r="AP59" s="8">
        <v>1.0234654120792801</v>
      </c>
    </row>
    <row r="60" spans="1:42" x14ac:dyDescent="0.45">
      <c r="A60">
        <v>6.2E-2</v>
      </c>
      <c r="B60" s="4">
        <f t="shared" si="0"/>
        <v>225.01512842540583</v>
      </c>
      <c r="C60">
        <v>1200</v>
      </c>
      <c r="D60" s="5">
        <f t="shared" si="8"/>
        <v>1.3518910920137652</v>
      </c>
      <c r="E60" s="4">
        <v>68.354317394399999</v>
      </c>
      <c r="F60" s="4">
        <f t="shared" si="11"/>
        <v>136.7086347888</v>
      </c>
      <c r="G60" s="5">
        <f t="shared" si="9"/>
        <v>6.6461667191852545</v>
      </c>
      <c r="H60" s="1">
        <f t="shared" si="12"/>
        <v>3301.7351230769173</v>
      </c>
      <c r="I60">
        <v>315</v>
      </c>
      <c r="J60">
        <v>295</v>
      </c>
      <c r="K60" s="5">
        <f t="shared" si="13"/>
        <v>12.781770908980377</v>
      </c>
      <c r="L60" s="5">
        <v>307.78178791441553</v>
      </c>
      <c r="M60" s="5">
        <f t="shared" si="10"/>
        <v>307.78177090898038</v>
      </c>
      <c r="N60" s="5">
        <v>312.78701193843426</v>
      </c>
      <c r="O60" s="5">
        <f t="shared" si="6"/>
        <v>312.78701329832143</v>
      </c>
      <c r="P60" s="5">
        <f t="shared" si="7"/>
        <v>2.2129880615657385</v>
      </c>
      <c r="Q60" s="1">
        <v>573.32196157655596</v>
      </c>
      <c r="R60" s="4">
        <f>Q60/(Abmessungen!B$17*S60)</f>
        <v>90.2576813724625</v>
      </c>
      <c r="S60" s="5">
        <f t="shared" si="1"/>
        <v>11.718875844664518</v>
      </c>
      <c r="T60" s="4">
        <f t="shared" si="2"/>
        <v>4178.5738728168117</v>
      </c>
      <c r="U60" s="4">
        <f t="shared" si="3"/>
        <v>991.9333049377276</v>
      </c>
      <c r="V60" s="4">
        <f t="shared" si="4"/>
        <v>1007.1519641713896</v>
      </c>
      <c r="W60" s="2">
        <f t="shared" si="5"/>
        <v>1.1727868808860165</v>
      </c>
      <c r="AA60" s="6">
        <v>-144.24372570197801</v>
      </c>
      <c r="AB60" s="7">
        <v>10.528700058400901</v>
      </c>
      <c r="AC60" s="6">
        <v>-3.1256926142924198E-2</v>
      </c>
      <c r="AD60" s="6">
        <v>2.9456116190551199E-5</v>
      </c>
      <c r="AE60" s="8">
        <v>17554.453889016499</v>
      </c>
      <c r="AF60" s="8">
        <v>-125.692345063977</v>
      </c>
      <c r="AG60" s="8">
        <v>0.39362054142913999</v>
      </c>
      <c r="AH60" s="8">
        <v>-4.1079636190540202E-4</v>
      </c>
      <c r="AI60" s="8">
        <v>2.30640101199999</v>
      </c>
      <c r="AJ60" s="8">
        <v>-3.7612753199999698E-3</v>
      </c>
      <c r="AK60" s="8">
        <v>995.176197</v>
      </c>
      <c r="AL60" s="8">
        <v>3.9734999999999798E-2</v>
      </c>
      <c r="AN60" s="8">
        <v>-1.0408989683774701</v>
      </c>
      <c r="AO60" s="8">
        <v>4.3025437379100797</v>
      </c>
      <c r="AP60" s="8">
        <v>1.0234654120792801</v>
      </c>
    </row>
    <row r="61" spans="1:42" x14ac:dyDescent="0.45">
      <c r="A61">
        <v>6.8000000000000005E-2</v>
      </c>
      <c r="B61" s="4">
        <f t="shared" si="0"/>
        <v>246.79959933718547</v>
      </c>
      <c r="C61">
        <v>1200</v>
      </c>
      <c r="D61" s="5">
        <f t="shared" si="8"/>
        <v>1.3518910920137652</v>
      </c>
      <c r="E61" s="4">
        <v>68.354317394399999</v>
      </c>
      <c r="F61" s="4">
        <f t="shared" si="11"/>
        <v>136.7086347888</v>
      </c>
      <c r="G61" s="5">
        <f t="shared" si="9"/>
        <v>6.6461667191852545</v>
      </c>
      <c r="H61" s="1">
        <f t="shared" si="12"/>
        <v>3875.9652153846091</v>
      </c>
      <c r="I61">
        <v>315</v>
      </c>
      <c r="J61">
        <v>295</v>
      </c>
      <c r="K61" s="5">
        <f t="shared" si="13"/>
        <v>12.838589299898597</v>
      </c>
      <c r="L61" s="5">
        <v>307.83859927037145</v>
      </c>
      <c r="M61" s="5">
        <f t="shared" si="10"/>
        <v>307.83858929989862</v>
      </c>
      <c r="N61" s="5">
        <v>312.97348778500799</v>
      </c>
      <c r="O61" s="5">
        <f t="shared" si="6"/>
        <v>312.97348880073116</v>
      </c>
      <c r="P61" s="5">
        <f t="shared" si="7"/>
        <v>2.0265122149920103</v>
      </c>
      <c r="Q61" s="1">
        <v>575.81871422993095</v>
      </c>
      <c r="R61" s="4">
        <f>Q61/(Abmessungen!B$17*S61)</f>
        <v>90.412051992091278</v>
      </c>
      <c r="S61" s="5">
        <f t="shared" si="1"/>
        <v>11.749814145196128</v>
      </c>
      <c r="T61" s="4">
        <f t="shared" si="2"/>
        <v>4178.5716610608961</v>
      </c>
      <c r="U61" s="4">
        <f t="shared" si="3"/>
        <v>991.89788256319844</v>
      </c>
      <c r="V61" s="4">
        <f t="shared" si="4"/>
        <v>1007.153092871004</v>
      </c>
      <c r="W61" s="2">
        <f t="shared" si="5"/>
        <v>1.1726800393104901</v>
      </c>
      <c r="AA61" s="6">
        <v>-144.24372570197801</v>
      </c>
      <c r="AB61" s="7">
        <v>10.528700058400901</v>
      </c>
      <c r="AC61" s="6">
        <v>-3.1256926142924198E-2</v>
      </c>
      <c r="AD61" s="6">
        <v>2.9456116190551199E-5</v>
      </c>
      <c r="AE61" s="8">
        <v>17554.453889016499</v>
      </c>
      <c r="AF61" s="8">
        <v>-125.692345063977</v>
      </c>
      <c r="AG61" s="8">
        <v>0.39362054142913999</v>
      </c>
      <c r="AH61" s="8">
        <v>-4.1079636190540202E-4</v>
      </c>
      <c r="AI61" s="8">
        <v>2.30640101199999</v>
      </c>
      <c r="AJ61" s="8">
        <v>-3.7612753199999698E-3</v>
      </c>
      <c r="AK61" s="8">
        <v>995.176197</v>
      </c>
      <c r="AL61" s="8">
        <v>3.9734999999999798E-2</v>
      </c>
      <c r="AN61" s="8">
        <v>-1.0408989683774701</v>
      </c>
      <c r="AO61" s="8">
        <v>4.3025437379100797</v>
      </c>
      <c r="AP61" s="8">
        <v>1.0234654120792801</v>
      </c>
    </row>
    <row r="62" spans="1:42" x14ac:dyDescent="0.45">
      <c r="A62">
        <v>7.3999999999999996E-2</v>
      </c>
      <c r="B62" s="4">
        <f t="shared" si="0"/>
        <v>268.58418663831475</v>
      </c>
      <c r="C62">
        <v>1200</v>
      </c>
      <c r="D62" s="5">
        <f t="shared" si="8"/>
        <v>1.3518910920137652</v>
      </c>
      <c r="E62" s="4">
        <v>68.354317394399999</v>
      </c>
      <c r="F62" s="4">
        <f t="shared" si="11"/>
        <v>136.7086347888</v>
      </c>
      <c r="G62" s="5">
        <f t="shared" si="9"/>
        <v>6.6461667191852545</v>
      </c>
      <c r="H62" s="1">
        <f t="shared" si="12"/>
        <v>4495.1436615384537</v>
      </c>
      <c r="I62">
        <v>315</v>
      </c>
      <c r="J62">
        <v>295</v>
      </c>
      <c r="K62" s="5">
        <f t="shared" si="13"/>
        <v>12.883195330825485</v>
      </c>
      <c r="L62" s="5">
        <v>307.88319911807065</v>
      </c>
      <c r="M62" s="5">
        <f t="shared" si="10"/>
        <v>307.88319533082546</v>
      </c>
      <c r="N62" s="5">
        <v>313.13146104375494</v>
      </c>
      <c r="O62" s="5">
        <f t="shared" si="6"/>
        <v>313.13146181805178</v>
      </c>
      <c r="P62" s="5">
        <f t="shared" si="7"/>
        <v>1.8685389562450609</v>
      </c>
      <c r="Q62" s="1">
        <v>577.77850215038802</v>
      </c>
      <c r="R62" s="4">
        <f>Q62/(Abmessungen!B$17*S62)</f>
        <v>90.502758598915875</v>
      </c>
      <c r="S62" s="5">
        <f t="shared" si="1"/>
        <v>11.777988051938916</v>
      </c>
      <c r="T62" s="4">
        <f t="shared" si="2"/>
        <v>4178.5700030416529</v>
      </c>
      <c r="U62" s="4">
        <f t="shared" si="3"/>
        <v>991.86777648508371</v>
      </c>
      <c r="V62" s="4">
        <f t="shared" si="4"/>
        <v>1007.1539789584782</v>
      </c>
      <c r="W62" s="2">
        <f t="shared" si="5"/>
        <v>1.1725961631572765</v>
      </c>
      <c r="AA62" s="6">
        <v>-144.24372570197801</v>
      </c>
      <c r="AB62" s="7">
        <v>10.528700058400901</v>
      </c>
      <c r="AC62" s="6">
        <v>-3.1256926142924198E-2</v>
      </c>
      <c r="AD62" s="6">
        <v>2.9456116190551199E-5</v>
      </c>
      <c r="AE62" s="8">
        <v>17554.453889016499</v>
      </c>
      <c r="AF62" s="8">
        <v>-125.692345063977</v>
      </c>
      <c r="AG62" s="8">
        <v>0.39362054142913999</v>
      </c>
      <c r="AH62" s="8">
        <v>-4.1079636190540202E-4</v>
      </c>
      <c r="AI62" s="8">
        <v>2.30640101199999</v>
      </c>
      <c r="AJ62" s="8">
        <v>-3.7612753199999698E-3</v>
      </c>
      <c r="AK62" s="8">
        <v>995.176197</v>
      </c>
      <c r="AL62" s="8">
        <v>3.9734999999999798E-2</v>
      </c>
      <c r="AN62" s="8">
        <v>-1.0408989683774701</v>
      </c>
      <c r="AO62" s="8">
        <v>4.3025437379100797</v>
      </c>
      <c r="AP62" s="8">
        <v>1.0234654120792801</v>
      </c>
    </row>
    <row r="63" spans="1:42" x14ac:dyDescent="0.45">
      <c r="A63">
        <v>8.0000000000000002E-3</v>
      </c>
      <c r="B63" s="4">
        <f t="shared" si="0"/>
        <v>28.982313185971091</v>
      </c>
      <c r="C63">
        <v>1500</v>
      </c>
      <c r="D63" s="5">
        <f t="shared" si="8"/>
        <v>1.6583104165222897</v>
      </c>
      <c r="E63" s="4">
        <v>83.847491280200003</v>
      </c>
      <c r="F63" s="4">
        <f t="shared" si="11"/>
        <v>167.69498256040001</v>
      </c>
      <c r="G63" s="5">
        <f t="shared" si="9"/>
        <v>8.908577296515233</v>
      </c>
      <c r="H63" s="1">
        <f t="shared" si="12"/>
        <v>156.34021538461522</v>
      </c>
      <c r="I63">
        <v>315</v>
      </c>
      <c r="J63">
        <v>295</v>
      </c>
      <c r="K63" s="5">
        <f t="shared" si="13"/>
        <v>7.6696984823062682</v>
      </c>
      <c r="L63" s="5">
        <v>302.66979082111686</v>
      </c>
      <c r="M63" s="5">
        <f t="shared" si="10"/>
        <v>302.66969848230627</v>
      </c>
      <c r="N63" s="5">
        <v>302.27616902321768</v>
      </c>
      <c r="O63" s="5">
        <f t="shared" si="6"/>
        <v>302.27644863148572</v>
      </c>
      <c r="P63" s="5">
        <f t="shared" si="7"/>
        <v>12.723830976782324</v>
      </c>
      <c r="Q63" s="1">
        <v>425.41396488944298</v>
      </c>
      <c r="R63" s="4">
        <f>Q63/(Abmessungen!B$17*S63)</f>
        <v>81.907577231067236</v>
      </c>
      <c r="S63" s="5">
        <f t="shared" si="1"/>
        <v>9.5820671498925218</v>
      </c>
      <c r="T63" s="4">
        <f t="shared" si="2"/>
        <v>4179.3948930619836</v>
      </c>
      <c r="U63" s="4">
        <f t="shared" si="3"/>
        <v>993.70950190203098</v>
      </c>
      <c r="V63" s="4">
        <f t="shared" si="4"/>
        <v>1007.0504015691386</v>
      </c>
      <c r="W63" s="2">
        <f t="shared" si="5"/>
        <v>1.1824006951374844</v>
      </c>
      <c r="AA63" s="6">
        <v>-144.24372570197801</v>
      </c>
      <c r="AB63" s="7">
        <v>10.528700058400901</v>
      </c>
      <c r="AC63" s="6">
        <v>-3.1256926142924198E-2</v>
      </c>
      <c r="AD63" s="6">
        <v>2.9456116190551199E-5</v>
      </c>
      <c r="AE63" s="8">
        <v>17554.453889016499</v>
      </c>
      <c r="AF63" s="8">
        <v>-125.692345063977</v>
      </c>
      <c r="AG63" s="8">
        <v>0.39362054142913999</v>
      </c>
      <c r="AH63" s="8">
        <v>-4.1079636190540202E-4</v>
      </c>
      <c r="AI63" s="8">
        <v>2.30640101199999</v>
      </c>
      <c r="AJ63" s="8">
        <v>-3.7612753199999698E-3</v>
      </c>
      <c r="AK63" s="8">
        <v>995.176197</v>
      </c>
      <c r="AL63" s="8">
        <v>3.9734999999999798E-2</v>
      </c>
      <c r="AN63" s="8">
        <v>-1.0408989683774701</v>
      </c>
      <c r="AO63" s="8">
        <v>4.3025437379100797</v>
      </c>
      <c r="AP63" s="8">
        <v>1.0234654120792801</v>
      </c>
    </row>
    <row r="64" spans="1:42" x14ac:dyDescent="0.45">
      <c r="A64">
        <v>1.4E-2</v>
      </c>
      <c r="B64" s="4">
        <f t="shared" si="0"/>
        <v>50.747419559960115</v>
      </c>
      <c r="C64">
        <v>1500</v>
      </c>
      <c r="D64" s="5">
        <f t="shared" si="8"/>
        <v>1.6583104165222897</v>
      </c>
      <c r="E64" s="4">
        <v>83.847491280200003</v>
      </c>
      <c r="F64" s="4">
        <f t="shared" si="11"/>
        <v>167.69498256040001</v>
      </c>
      <c r="G64" s="5">
        <f t="shared" si="9"/>
        <v>8.908577296515233</v>
      </c>
      <c r="H64" s="1">
        <f t="shared" si="12"/>
        <v>326.03512307692239</v>
      </c>
      <c r="I64">
        <v>315</v>
      </c>
      <c r="J64">
        <v>295</v>
      </c>
      <c r="K64" s="5">
        <f t="shared" si="13"/>
        <v>9.6629657154725397</v>
      </c>
      <c r="L64" s="5">
        <v>304.66310031729887</v>
      </c>
      <c r="M64" s="5">
        <f t="shared" si="10"/>
        <v>304.66296571547252</v>
      </c>
      <c r="N64" s="5">
        <v>305.86738505452001</v>
      </c>
      <c r="O64" s="5">
        <f t="shared" si="6"/>
        <v>305.86750674562217</v>
      </c>
      <c r="P64" s="5">
        <f t="shared" si="7"/>
        <v>9.1326149454799861</v>
      </c>
      <c r="Q64" s="1">
        <v>534.29595965599299</v>
      </c>
      <c r="R64" s="4">
        <f>Q64/(Abmessungen!B$17*S64)</f>
        <v>92.993038408996668</v>
      </c>
      <c r="S64" s="5">
        <f t="shared" si="1"/>
        <v>10.599930066411439</v>
      </c>
      <c r="T64" s="4">
        <f t="shared" si="2"/>
        <v>4178.9242056095309</v>
      </c>
      <c r="U64" s="4">
        <f t="shared" si="3"/>
        <v>993.15394628982813</v>
      </c>
      <c r="V64" s="4">
        <f t="shared" si="4"/>
        <v>1007.0900036455539</v>
      </c>
      <c r="W64" s="2">
        <f t="shared" si="5"/>
        <v>1.1786520022309288</v>
      </c>
      <c r="AA64" s="6">
        <v>-144.24372570197801</v>
      </c>
      <c r="AB64" s="7">
        <v>10.528700058400901</v>
      </c>
      <c r="AC64" s="6">
        <v>-3.1256926142924198E-2</v>
      </c>
      <c r="AD64" s="6">
        <v>2.9456116190551199E-5</v>
      </c>
      <c r="AE64" s="8">
        <v>17554.453889016499</v>
      </c>
      <c r="AF64" s="8">
        <v>-125.692345063977</v>
      </c>
      <c r="AG64" s="8">
        <v>0.39362054142913999</v>
      </c>
      <c r="AH64" s="8">
        <v>-4.1079636190540202E-4</v>
      </c>
      <c r="AI64" s="8">
        <v>2.30640101199999</v>
      </c>
      <c r="AJ64" s="8">
        <v>-3.7612753199999698E-3</v>
      </c>
      <c r="AK64" s="8">
        <v>995.176197</v>
      </c>
      <c r="AL64" s="8">
        <v>3.9734999999999798E-2</v>
      </c>
      <c r="AN64" s="8">
        <v>-1.0408989683774701</v>
      </c>
      <c r="AO64" s="8">
        <v>4.3025437379100797</v>
      </c>
      <c r="AP64" s="8">
        <v>1.0234654120792801</v>
      </c>
    </row>
    <row r="65" spans="1:42" x14ac:dyDescent="0.45">
      <c r="A65">
        <v>0.02</v>
      </c>
      <c r="B65" s="4">
        <f t="shared" si="0"/>
        <v>72.520942090060615</v>
      </c>
      <c r="C65">
        <v>1500</v>
      </c>
      <c r="D65" s="5">
        <f t="shared" si="8"/>
        <v>1.6583104165222897</v>
      </c>
      <c r="E65" s="4">
        <v>83.847491280200003</v>
      </c>
      <c r="F65" s="4">
        <f t="shared" si="11"/>
        <v>167.69498256040001</v>
      </c>
      <c r="G65" s="5">
        <f t="shared" si="9"/>
        <v>8.908577296515233</v>
      </c>
      <c r="H65" s="1">
        <f t="shared" si="12"/>
        <v>540.67838461538327</v>
      </c>
      <c r="I65">
        <v>315</v>
      </c>
      <c r="J65">
        <v>295</v>
      </c>
      <c r="K65" s="5">
        <f t="shared" si="13"/>
        <v>10.764249411172973</v>
      </c>
      <c r="L65" s="5">
        <v>305.76439669139074</v>
      </c>
      <c r="M65" s="5">
        <f t="shared" si="10"/>
        <v>305.76424941117295</v>
      </c>
      <c r="N65" s="5">
        <v>307.89069334051214</v>
      </c>
      <c r="O65" s="5">
        <f t="shared" si="6"/>
        <v>307.89075193159357</v>
      </c>
      <c r="P65" s="5">
        <f t="shared" si="7"/>
        <v>7.1093066594878565</v>
      </c>
      <c r="Q65" s="1">
        <v>594.15645634195005</v>
      </c>
      <c r="R65" s="4">
        <f>Q65/(Abmessungen!B$17*S65)</f>
        <v>99.998054311730684</v>
      </c>
      <c r="S65" s="5">
        <f t="shared" si="1"/>
        <v>10.961773360596391</v>
      </c>
      <c r="T65" s="4">
        <f t="shared" si="2"/>
        <v>4178.757377889151</v>
      </c>
      <c r="U65" s="4">
        <f t="shared" si="3"/>
        <v>992.8166668131023</v>
      </c>
      <c r="V65" s="4">
        <f t="shared" si="4"/>
        <v>1007.1118836512662</v>
      </c>
      <c r="W65" s="2">
        <f t="shared" si="5"/>
        <v>1.1765808627949901</v>
      </c>
      <c r="AA65" s="6">
        <v>-144.24372570197801</v>
      </c>
      <c r="AB65" s="7">
        <v>10.528700058400901</v>
      </c>
      <c r="AC65" s="6">
        <v>-3.1256926142924198E-2</v>
      </c>
      <c r="AD65" s="6">
        <v>2.9456116190551199E-5</v>
      </c>
      <c r="AE65" s="8">
        <v>17554.453889016499</v>
      </c>
      <c r="AF65" s="8">
        <v>-125.692345063977</v>
      </c>
      <c r="AG65" s="8">
        <v>0.39362054142913999</v>
      </c>
      <c r="AH65" s="8">
        <v>-4.1079636190540202E-4</v>
      </c>
      <c r="AI65" s="8">
        <v>2.30640101199999</v>
      </c>
      <c r="AJ65" s="8">
        <v>-3.7612753199999698E-3</v>
      </c>
      <c r="AK65" s="8">
        <v>995.176197</v>
      </c>
      <c r="AL65" s="8">
        <v>3.9734999999999798E-2</v>
      </c>
      <c r="AN65" s="8">
        <v>-1.0408989683774701</v>
      </c>
      <c r="AO65" s="8">
        <v>4.3025437379100797</v>
      </c>
      <c r="AP65" s="8">
        <v>1.0234654120792801</v>
      </c>
    </row>
    <row r="66" spans="1:42" x14ac:dyDescent="0.45">
      <c r="A66">
        <v>2.5999999999999999E-2</v>
      </c>
      <c r="B66" s="4">
        <f t="shared" ref="B66:B110" si="14">A66/U66*3600*1000</f>
        <v>94.298449428965725</v>
      </c>
      <c r="C66">
        <v>1500</v>
      </c>
      <c r="D66" s="5">
        <f t="shared" si="8"/>
        <v>1.6583104165222897</v>
      </c>
      <c r="E66" s="4">
        <v>83.847491280200003</v>
      </c>
      <c r="F66" s="4">
        <f t="shared" si="11"/>
        <v>167.69498256040001</v>
      </c>
      <c r="G66" s="5">
        <f t="shared" si="9"/>
        <v>8.908577296515233</v>
      </c>
      <c r="H66" s="1">
        <f t="shared" si="12"/>
        <v>800.26999999999816</v>
      </c>
      <c r="I66">
        <v>315</v>
      </c>
      <c r="J66">
        <v>295</v>
      </c>
      <c r="K66" s="5">
        <f t="shared" si="13"/>
        <v>11.470051108213038</v>
      </c>
      <c r="L66" s="5">
        <v>306.47019511574712</v>
      </c>
      <c r="M66" s="5">
        <f t="shared" si="10"/>
        <v>306.47005110821306</v>
      </c>
      <c r="N66" s="5">
        <v>309.17912906620001</v>
      </c>
      <c r="O66" s="5">
        <f t="shared" si="6"/>
        <v>309.17916120900497</v>
      </c>
      <c r="P66" s="5">
        <f t="shared" si="7"/>
        <v>5.8208709337999949</v>
      </c>
      <c r="Q66" s="1">
        <v>632.40929708175895</v>
      </c>
      <c r="R66" s="4">
        <f>Q66/(Abmessungen!B$17*S66)</f>
        <v>104.95711842462751</v>
      </c>
      <c r="S66" s="5">
        <f t="shared" si="1"/>
        <v>11.116239496305221</v>
      </c>
      <c r="T66" s="4">
        <f t="shared" si="2"/>
        <v>4178.682038192399</v>
      </c>
      <c r="U66" s="4">
        <f t="shared" si="3"/>
        <v>992.59320345991614</v>
      </c>
      <c r="V66" s="4">
        <f t="shared" si="4"/>
        <v>1007.1259061014621</v>
      </c>
      <c r="W66" s="2">
        <f t="shared" si="5"/>
        <v>1.1752535116977771</v>
      </c>
      <c r="AA66" s="6">
        <v>-144.24372570197801</v>
      </c>
      <c r="AB66" s="7">
        <v>10.528700058400901</v>
      </c>
      <c r="AC66" s="6">
        <v>-3.1256926142924198E-2</v>
      </c>
      <c r="AD66" s="6">
        <v>2.9456116190551199E-5</v>
      </c>
      <c r="AE66" s="8">
        <v>17554.453889016499</v>
      </c>
      <c r="AF66" s="8">
        <v>-125.692345063977</v>
      </c>
      <c r="AG66" s="8">
        <v>0.39362054142913999</v>
      </c>
      <c r="AH66" s="8">
        <v>-4.1079636190540202E-4</v>
      </c>
      <c r="AI66" s="8">
        <v>2.30640101199999</v>
      </c>
      <c r="AJ66" s="8">
        <v>-3.7612753199999698E-3</v>
      </c>
      <c r="AK66" s="8">
        <v>995.176197</v>
      </c>
      <c r="AL66" s="8">
        <v>3.9734999999999798E-2</v>
      </c>
      <c r="AN66" s="8">
        <v>-1.0408989683774701</v>
      </c>
      <c r="AO66" s="8">
        <v>4.3025437379100797</v>
      </c>
      <c r="AP66" s="8">
        <v>1.0234654120792801</v>
      </c>
    </row>
    <row r="67" spans="1:42" x14ac:dyDescent="0.45">
      <c r="A67">
        <v>3.2000000000000001E-2</v>
      </c>
      <c r="B67" s="4">
        <f t="shared" si="14"/>
        <v>116.07818756552564</v>
      </c>
      <c r="C67">
        <v>1500</v>
      </c>
      <c r="D67" s="5">
        <f t="shared" si="8"/>
        <v>1.6583104165222897</v>
      </c>
      <c r="E67" s="4">
        <v>83.847491280200003</v>
      </c>
      <c r="F67" s="4">
        <f t="shared" si="11"/>
        <v>167.69498256040001</v>
      </c>
      <c r="G67" s="5">
        <f t="shared" si="9"/>
        <v>8.908577296515233</v>
      </c>
      <c r="H67" s="1">
        <f t="shared" si="12"/>
        <v>1104.8099692307667</v>
      </c>
      <c r="I67">
        <v>315</v>
      </c>
      <c r="J67">
        <v>295</v>
      </c>
      <c r="K67" s="5">
        <f t="shared" si="13"/>
        <v>11.960944201438938</v>
      </c>
      <c r="L67" s="5">
        <v>306.96107662702997</v>
      </c>
      <c r="M67" s="5">
        <f t="shared" si="10"/>
        <v>306.96094420143896</v>
      </c>
      <c r="N67" s="5">
        <v>310.07191913036121</v>
      </c>
      <c r="O67" s="5">
        <f t="shared" si="6"/>
        <v>310.07193851587704</v>
      </c>
      <c r="P67" s="5">
        <f t="shared" si="7"/>
        <v>4.9280808696387908</v>
      </c>
      <c r="Q67" s="1">
        <v>658.96338999989905</v>
      </c>
      <c r="R67" s="4">
        <f>Q67/(Abmessungen!B$17*S67)</f>
        <v>108.64860335500448</v>
      </c>
      <c r="S67" s="5">
        <f t="shared" ref="S67:S110" si="15">((I67-L67)-(N67-J67))/LN((I67-L67)/(N67-J67))</f>
        <v>11.189448635340282</v>
      </c>
      <c r="T67" s="4">
        <f t="shared" ref="T67:T110" si="16">((AE67 + AF67*I67 +AG67*I67^2 +  AH67*I67^3)+(AE67 + AF67*N67 + AG67*N67^2 +  AH67*N67^3))/2</f>
        <v>4178.642251895867</v>
      </c>
      <c r="U67" s="4">
        <f t="shared" ref="U67:U110" si="17">((AA67 + AB67*I67 + AC67*I67^2 +  AD67*I67^3)+(AA67 + AB67*N67 + AC67*N67^2 +  AD67*N67^3))/2</f>
        <v>992.43451690671941</v>
      </c>
      <c r="V67" s="4">
        <f t="shared" ref="V67:V110" si="18">((AK67 + AL67*J67)+(AK67 + AL67*L67))/2</f>
        <v>1007.1356586898875</v>
      </c>
      <c r="W67" s="2">
        <f t="shared" ref="W67:W110" si="19">((AI67 + AJ67*J67)+(AI67 + AJ67*L67))/2</f>
        <v>1.1743303414410606</v>
      </c>
      <c r="AA67" s="6">
        <v>-144.24372570197801</v>
      </c>
      <c r="AB67" s="7">
        <v>10.528700058400901</v>
      </c>
      <c r="AC67" s="6">
        <v>-3.1256926142924198E-2</v>
      </c>
      <c r="AD67" s="6">
        <v>2.9456116190551199E-5</v>
      </c>
      <c r="AE67" s="8">
        <v>17554.453889016499</v>
      </c>
      <c r="AF67" s="8">
        <v>-125.692345063977</v>
      </c>
      <c r="AG67" s="8">
        <v>0.39362054142913999</v>
      </c>
      <c r="AH67" s="8">
        <v>-4.1079636190540202E-4</v>
      </c>
      <c r="AI67" s="8">
        <v>2.30640101199999</v>
      </c>
      <c r="AJ67" s="8">
        <v>-3.7612753199999698E-3</v>
      </c>
      <c r="AK67" s="8">
        <v>995.176197</v>
      </c>
      <c r="AL67" s="8">
        <v>3.9734999999999798E-2</v>
      </c>
      <c r="AN67" s="8">
        <v>-1.0408989683774701</v>
      </c>
      <c r="AO67" s="8">
        <v>4.3025437379100797</v>
      </c>
      <c r="AP67" s="8">
        <v>1.0234654120792801</v>
      </c>
    </row>
    <row r="68" spans="1:42" x14ac:dyDescent="0.45">
      <c r="A68">
        <v>3.7999999999999999E-2</v>
      </c>
      <c r="B68" s="4">
        <f t="shared" si="14"/>
        <v>137.85930713582164</v>
      </c>
      <c r="C68">
        <v>1500</v>
      </c>
      <c r="D68" s="5">
        <f t="shared" si="8"/>
        <v>1.6583104165222897</v>
      </c>
      <c r="E68" s="4">
        <v>83.847491280200003</v>
      </c>
      <c r="F68" s="4">
        <f t="shared" si="11"/>
        <v>167.69498256040001</v>
      </c>
      <c r="G68" s="5">
        <f t="shared" si="9"/>
        <v>8.908577296515233</v>
      </c>
      <c r="H68" s="1">
        <f t="shared" si="12"/>
        <v>1454.2982923076893</v>
      </c>
      <c r="I68">
        <v>315</v>
      </c>
      <c r="J68">
        <v>295</v>
      </c>
      <c r="K68" s="5">
        <f t="shared" si="13"/>
        <v>12.321012160777309</v>
      </c>
      <c r="L68" s="5">
        <v>307.32112887800372</v>
      </c>
      <c r="M68" s="5">
        <f t="shared" si="10"/>
        <v>307.32101216077729</v>
      </c>
      <c r="N68" s="5">
        <v>310.72752318624043</v>
      </c>
      <c r="O68" s="5">
        <f t="shared" ref="O68:O110" si="20">I68-Q68/(T68*A68)</f>
        <v>310.72753571268748</v>
      </c>
      <c r="P68" s="5">
        <f t="shared" si="7"/>
        <v>4.2724768137595674</v>
      </c>
      <c r="Q68" s="1">
        <v>678.41400363941602</v>
      </c>
      <c r="R68" s="4">
        <f>Q68/(Abmessungen!B$17*S68)</f>
        <v>111.48741034101356</v>
      </c>
      <c r="S68" s="5">
        <f t="shared" si="15"/>
        <v>11.226400306565919</v>
      </c>
      <c r="T68" s="4">
        <f t="shared" si="16"/>
        <v>4178.6189176092657</v>
      </c>
      <c r="U68" s="4">
        <f t="shared" si="17"/>
        <v>992.31602742078201</v>
      </c>
      <c r="V68" s="4">
        <f t="shared" si="18"/>
        <v>1007.1428120279836</v>
      </c>
      <c r="W68" s="2">
        <f t="shared" si="19"/>
        <v>1.1736532136183118</v>
      </c>
      <c r="AA68" s="6">
        <v>-144.24372570197801</v>
      </c>
      <c r="AB68" s="7">
        <v>10.528700058400901</v>
      </c>
      <c r="AC68" s="6">
        <v>-3.1256926142924198E-2</v>
      </c>
      <c r="AD68" s="6">
        <v>2.9456116190551199E-5</v>
      </c>
      <c r="AE68" s="8">
        <v>17554.453889016499</v>
      </c>
      <c r="AF68" s="8">
        <v>-125.692345063977</v>
      </c>
      <c r="AG68" s="8">
        <v>0.39362054142913999</v>
      </c>
      <c r="AH68" s="8">
        <v>-4.1079636190540202E-4</v>
      </c>
      <c r="AI68" s="8">
        <v>2.30640101199999</v>
      </c>
      <c r="AJ68" s="8">
        <v>-3.7612753199999698E-3</v>
      </c>
      <c r="AK68" s="8">
        <v>995.176197</v>
      </c>
      <c r="AL68" s="8">
        <v>3.9734999999999798E-2</v>
      </c>
      <c r="AN68" s="8">
        <v>-1.0408989683774701</v>
      </c>
      <c r="AO68" s="8">
        <v>4.3025437379100797</v>
      </c>
      <c r="AP68" s="8">
        <v>1.0234654120792801</v>
      </c>
    </row>
    <row r="69" spans="1:42" x14ac:dyDescent="0.45">
      <c r="A69">
        <v>4.3999999999999997E-2</v>
      </c>
      <c r="B69" s="4">
        <f t="shared" si="14"/>
        <v>159.64134265180823</v>
      </c>
      <c r="C69">
        <v>1500</v>
      </c>
      <c r="D69" s="5">
        <f t="shared" si="8"/>
        <v>1.6583104165222897</v>
      </c>
      <c r="E69" s="4">
        <v>83.847491280200003</v>
      </c>
      <c r="F69" s="4">
        <f t="shared" si="11"/>
        <v>167.69498256040001</v>
      </c>
      <c r="G69" s="5">
        <f t="shared" si="9"/>
        <v>8.908577296515233</v>
      </c>
      <c r="H69" s="1">
        <f t="shared" si="12"/>
        <v>1848.7349692307653</v>
      </c>
      <c r="I69">
        <v>315</v>
      </c>
      <c r="J69">
        <v>295</v>
      </c>
      <c r="K69" s="5">
        <f t="shared" si="13"/>
        <v>12.595319376725561</v>
      </c>
      <c r="L69" s="5">
        <v>307.59541857992292</v>
      </c>
      <c r="M69" s="5">
        <f t="shared" si="10"/>
        <v>307.59531937672557</v>
      </c>
      <c r="N69" s="5">
        <v>311.22961149547575</v>
      </c>
      <c r="O69" s="5">
        <f t="shared" si="20"/>
        <v>311.22962002116634</v>
      </c>
      <c r="P69" s="5">
        <f t="shared" si="7"/>
        <v>3.7703885045242487</v>
      </c>
      <c r="Q69" s="1">
        <v>693.21672217385697</v>
      </c>
      <c r="R69" s="4">
        <f>Q69/(Abmessungen!B$17*S69)</f>
        <v>113.72327490692611</v>
      </c>
      <c r="S69" s="5">
        <f t="shared" si="15"/>
        <v>11.245822400203624</v>
      </c>
      <c r="T69" s="4">
        <f t="shared" si="16"/>
        <v>4178.604170507223</v>
      </c>
      <c r="U69" s="4">
        <f t="shared" si="17"/>
        <v>992.22417807825809</v>
      </c>
      <c r="V69" s="4">
        <f t="shared" si="18"/>
        <v>1007.1482614786366</v>
      </c>
      <c r="W69" s="2">
        <f t="shared" si="19"/>
        <v>1.1731373740751323</v>
      </c>
      <c r="AA69" s="6">
        <v>-144.24372570197801</v>
      </c>
      <c r="AB69" s="7">
        <v>10.528700058400901</v>
      </c>
      <c r="AC69" s="6">
        <v>-3.1256926142924198E-2</v>
      </c>
      <c r="AD69" s="6">
        <v>2.9456116190551199E-5</v>
      </c>
      <c r="AE69" s="8">
        <v>17554.453889016499</v>
      </c>
      <c r="AF69" s="8">
        <v>-125.692345063977</v>
      </c>
      <c r="AG69" s="8">
        <v>0.39362054142913999</v>
      </c>
      <c r="AH69" s="8">
        <v>-4.1079636190540202E-4</v>
      </c>
      <c r="AI69" s="8">
        <v>2.30640101199999</v>
      </c>
      <c r="AJ69" s="8">
        <v>-3.7612753199999698E-3</v>
      </c>
      <c r="AK69" s="8">
        <v>995.176197</v>
      </c>
      <c r="AL69" s="8">
        <v>3.9734999999999798E-2</v>
      </c>
      <c r="AN69" s="8">
        <v>-1.0408989683774701</v>
      </c>
      <c r="AO69" s="8">
        <v>4.3025437379100797</v>
      </c>
      <c r="AP69" s="8">
        <v>1.0234654120792801</v>
      </c>
    </row>
    <row r="70" spans="1:42" x14ac:dyDescent="0.45">
      <c r="A70">
        <v>0.05</v>
      </c>
      <c r="B70" s="4">
        <f t="shared" si="14"/>
        <v>181.42401643557662</v>
      </c>
      <c r="C70">
        <v>1500</v>
      </c>
      <c r="D70" s="5">
        <f t="shared" si="8"/>
        <v>1.6583104165222897</v>
      </c>
      <c r="E70" s="4">
        <v>83.847491280200003</v>
      </c>
      <c r="F70" s="4">
        <f t="shared" si="11"/>
        <v>167.69498256040001</v>
      </c>
      <c r="G70" s="5">
        <f t="shared" si="9"/>
        <v>8.908577296515233</v>
      </c>
      <c r="H70" s="1">
        <f t="shared" si="12"/>
        <v>2288.1199999999958</v>
      </c>
      <c r="I70">
        <v>315</v>
      </c>
      <c r="J70">
        <v>295</v>
      </c>
      <c r="K70" s="5">
        <f t="shared" si="13"/>
        <v>12.81036343703858</v>
      </c>
      <c r="L70" s="5">
        <v>307.81044462244114</v>
      </c>
      <c r="M70" s="5">
        <f t="shared" si="10"/>
        <v>307.81036343703857</v>
      </c>
      <c r="N70" s="5">
        <v>311.62655235360029</v>
      </c>
      <c r="O70" s="5">
        <f t="shared" si="20"/>
        <v>311.62655839522904</v>
      </c>
      <c r="P70" s="5">
        <f t="shared" si="7"/>
        <v>3.3734476463997112</v>
      </c>
      <c r="Q70" s="1">
        <v>704.81219563147295</v>
      </c>
      <c r="R70" s="4">
        <f>Q70/(Abmessungen!B$17*S70)</f>
        <v>115.51748198348089</v>
      </c>
      <c r="S70" s="5">
        <f t="shared" si="15"/>
        <v>11.256341082121212</v>
      </c>
      <c r="T70" s="4">
        <f t="shared" si="16"/>
        <v>4178.5943152813443</v>
      </c>
      <c r="U70" s="4">
        <f t="shared" si="17"/>
        <v>992.15089345085539</v>
      </c>
      <c r="V70" s="4">
        <f t="shared" si="18"/>
        <v>1007.1525335085363</v>
      </c>
      <c r="W70" s="2">
        <f t="shared" si="19"/>
        <v>1.1727329880016919</v>
      </c>
      <c r="AA70" s="6">
        <v>-144.24372570197801</v>
      </c>
      <c r="AB70" s="7">
        <v>10.528700058400901</v>
      </c>
      <c r="AC70" s="6">
        <v>-3.1256926142924198E-2</v>
      </c>
      <c r="AD70" s="6">
        <v>2.9456116190551199E-5</v>
      </c>
      <c r="AE70" s="8">
        <v>17554.453889016499</v>
      </c>
      <c r="AF70" s="8">
        <v>-125.692345063977</v>
      </c>
      <c r="AG70" s="8">
        <v>0.39362054142913999</v>
      </c>
      <c r="AH70" s="8">
        <v>-4.1079636190540202E-4</v>
      </c>
      <c r="AI70" s="8">
        <v>2.30640101199999</v>
      </c>
      <c r="AJ70" s="8">
        <v>-3.7612753199999698E-3</v>
      </c>
      <c r="AK70" s="8">
        <v>995.176197</v>
      </c>
      <c r="AL70" s="8">
        <v>3.9734999999999798E-2</v>
      </c>
      <c r="AN70" s="8">
        <v>-1.0408989683774701</v>
      </c>
      <c r="AO70" s="8">
        <v>4.3025437379100797</v>
      </c>
      <c r="AP70" s="8">
        <v>1.0234654120792801</v>
      </c>
    </row>
    <row r="71" spans="1:42" x14ac:dyDescent="0.45">
      <c r="A71">
        <v>5.6000000000000001E-2</v>
      </c>
      <c r="B71" s="4">
        <f t="shared" si="14"/>
        <v>203.20715222683512</v>
      </c>
      <c r="C71">
        <v>1500</v>
      </c>
      <c r="D71" s="5">
        <f t="shared" si="8"/>
        <v>1.6583104165222897</v>
      </c>
      <c r="E71" s="4">
        <v>83.847491280200003</v>
      </c>
      <c r="F71" s="4">
        <f t="shared" si="11"/>
        <v>167.69498256040001</v>
      </c>
      <c r="G71" s="5">
        <f t="shared" si="9"/>
        <v>8.908577296515233</v>
      </c>
      <c r="H71" s="1">
        <f t="shared" si="12"/>
        <v>2772.4533846153799</v>
      </c>
      <c r="I71">
        <v>315</v>
      </c>
      <c r="J71">
        <v>295</v>
      </c>
      <c r="K71" s="5">
        <f t="shared" si="13"/>
        <v>12.982794011817933</v>
      </c>
      <c r="L71" s="5">
        <v>307.98285740519191</v>
      </c>
      <c r="M71" s="5">
        <f t="shared" si="10"/>
        <v>307.98279401181793</v>
      </c>
      <c r="N71" s="5">
        <v>311.94828046995889</v>
      </c>
      <c r="O71" s="5">
        <f t="shared" si="20"/>
        <v>311.9482848913778</v>
      </c>
      <c r="P71" s="5">
        <f t="shared" si="7"/>
        <v>3.0517195300411117</v>
      </c>
      <c r="Q71" s="1">
        <v>714.10407136491494</v>
      </c>
      <c r="R71" s="4">
        <f>Q71/(Abmessungen!B$17*S71)</f>
        <v>116.97935033969073</v>
      </c>
      <c r="S71" s="5">
        <f t="shared" si="15"/>
        <v>11.262215982766209</v>
      </c>
      <c r="T71" s="4">
        <f t="shared" si="16"/>
        <v>4178.587437995795</v>
      </c>
      <c r="U71" s="4">
        <f t="shared" si="17"/>
        <v>992.09106466370304</v>
      </c>
      <c r="V71" s="4">
        <f t="shared" si="18"/>
        <v>1007.1559589194976</v>
      </c>
      <c r="W71" s="2">
        <f t="shared" si="19"/>
        <v>1.1724087420293854</v>
      </c>
      <c r="AA71" s="6">
        <v>-144.24372570197801</v>
      </c>
      <c r="AB71" s="7">
        <v>10.528700058400901</v>
      </c>
      <c r="AC71" s="6">
        <v>-3.1256926142924198E-2</v>
      </c>
      <c r="AD71" s="6">
        <v>2.9456116190551199E-5</v>
      </c>
      <c r="AE71" s="8">
        <v>17554.453889016499</v>
      </c>
      <c r="AF71" s="8">
        <v>-125.692345063977</v>
      </c>
      <c r="AG71" s="8">
        <v>0.39362054142913999</v>
      </c>
      <c r="AH71" s="8">
        <v>-4.1079636190540202E-4</v>
      </c>
      <c r="AI71" s="8">
        <v>2.30640101199999</v>
      </c>
      <c r="AJ71" s="8">
        <v>-3.7612753199999698E-3</v>
      </c>
      <c r="AK71" s="8">
        <v>995.176197</v>
      </c>
      <c r="AL71" s="8">
        <v>3.9734999999999798E-2</v>
      </c>
      <c r="AN71" s="8">
        <v>-1.0408989683774701</v>
      </c>
      <c r="AO71" s="8">
        <v>4.3025437379100797</v>
      </c>
      <c r="AP71" s="8">
        <v>1.0234654120792801</v>
      </c>
    </row>
    <row r="72" spans="1:42" x14ac:dyDescent="0.45">
      <c r="A72">
        <v>6.2E-2</v>
      </c>
      <c r="B72" s="4">
        <f t="shared" si="14"/>
        <v>224.9906326754618</v>
      </c>
      <c r="C72">
        <v>1500</v>
      </c>
      <c r="D72" s="5">
        <f t="shared" si="8"/>
        <v>1.6583104165222897</v>
      </c>
      <c r="E72" s="4">
        <v>83.847491280200003</v>
      </c>
      <c r="F72" s="4">
        <f t="shared" si="11"/>
        <v>167.69498256040001</v>
      </c>
      <c r="G72" s="5">
        <f t="shared" si="9"/>
        <v>8.908577296515233</v>
      </c>
      <c r="H72" s="1">
        <f t="shared" si="12"/>
        <v>3301.7351230769173</v>
      </c>
      <c r="I72">
        <v>315</v>
      </c>
      <c r="J72">
        <v>295</v>
      </c>
      <c r="K72" s="5">
        <f t="shared" si="13"/>
        <v>13.123611461923371</v>
      </c>
      <c r="L72" s="5">
        <v>308.12365768940793</v>
      </c>
      <c r="M72" s="5">
        <f t="shared" si="10"/>
        <v>308.12361146192336</v>
      </c>
      <c r="N72" s="5">
        <v>312.21433001516823</v>
      </c>
      <c r="O72" s="5">
        <f t="shared" si="20"/>
        <v>312.21433333698326</v>
      </c>
      <c r="P72" s="5">
        <f t="shared" si="7"/>
        <v>2.7856699848317703</v>
      </c>
      <c r="Q72" s="1">
        <v>721.68854895632205</v>
      </c>
      <c r="R72" s="4">
        <f>Q72/(Abmessungen!B$17*S72)</f>
        <v>118.18569999198711</v>
      </c>
      <c r="S72" s="5">
        <f t="shared" si="15"/>
        <v>11.265654563190525</v>
      </c>
      <c r="T72" s="4">
        <f t="shared" si="16"/>
        <v>4178.5824703759172</v>
      </c>
      <c r="U72" s="4">
        <f t="shared" si="17"/>
        <v>992.04130121255002</v>
      </c>
      <c r="V72" s="4">
        <f t="shared" si="18"/>
        <v>1007.1587562691443</v>
      </c>
      <c r="W72" s="2">
        <f t="shared" si="19"/>
        <v>1.1721439477123501</v>
      </c>
      <c r="AA72" s="6">
        <v>-144.24372570197801</v>
      </c>
      <c r="AB72" s="7">
        <v>10.528700058400901</v>
      </c>
      <c r="AC72" s="6">
        <v>-3.1256926142924198E-2</v>
      </c>
      <c r="AD72" s="6">
        <v>2.9456116190551199E-5</v>
      </c>
      <c r="AE72" s="8">
        <v>17554.453889016499</v>
      </c>
      <c r="AF72" s="8">
        <v>-125.692345063977</v>
      </c>
      <c r="AG72" s="8">
        <v>0.39362054142913999</v>
      </c>
      <c r="AH72" s="8">
        <v>-4.1079636190540202E-4</v>
      </c>
      <c r="AI72" s="8">
        <v>2.30640101199999</v>
      </c>
      <c r="AJ72" s="8">
        <v>-3.7612753199999698E-3</v>
      </c>
      <c r="AK72" s="8">
        <v>995.176197</v>
      </c>
      <c r="AL72" s="8">
        <v>3.9734999999999798E-2</v>
      </c>
      <c r="AN72" s="8">
        <v>-1.0408989683774701</v>
      </c>
      <c r="AO72" s="8">
        <v>4.3025437379100797</v>
      </c>
      <c r="AP72" s="8">
        <v>1.0234654120792801</v>
      </c>
    </row>
    <row r="73" spans="1:42" x14ac:dyDescent="0.45">
      <c r="A73">
        <v>6.8000000000000005E-2</v>
      </c>
      <c r="B73" s="4">
        <f t="shared" si="14"/>
        <v>246.77437663412698</v>
      </c>
      <c r="C73">
        <v>1500</v>
      </c>
      <c r="D73" s="5">
        <f t="shared" si="8"/>
        <v>1.6583104165222897</v>
      </c>
      <c r="E73" s="4">
        <v>83.847491280200003</v>
      </c>
      <c r="F73" s="4">
        <f t="shared" si="11"/>
        <v>167.69498256040001</v>
      </c>
      <c r="G73" s="5">
        <f t="shared" si="9"/>
        <v>8.908577296515233</v>
      </c>
      <c r="H73" s="1">
        <f t="shared" si="12"/>
        <v>3875.9652153846091</v>
      </c>
      <c r="I73">
        <v>315</v>
      </c>
      <c r="J73">
        <v>295</v>
      </c>
      <c r="K73" s="5">
        <f t="shared" si="13"/>
        <v>13.240376292633171</v>
      </c>
      <c r="L73" s="5">
        <v>308.24040618815008</v>
      </c>
      <c r="M73" s="5">
        <f t="shared" si="10"/>
        <v>308.24037629263319</v>
      </c>
      <c r="N73" s="5">
        <v>312.43799870119523</v>
      </c>
      <c r="O73" s="5">
        <f t="shared" si="20"/>
        <v>312.43800125192013</v>
      </c>
      <c r="P73" s="5">
        <f t="shared" si="7"/>
        <v>2.5620012988047733</v>
      </c>
      <c r="Q73" s="1">
        <v>727.97492497368398</v>
      </c>
      <c r="R73" s="4">
        <f>Q73/(Abmessungen!B$17*S73)</f>
        <v>119.19206901920569</v>
      </c>
      <c r="S73" s="5">
        <f t="shared" si="15"/>
        <v>11.267838391603362</v>
      </c>
      <c r="T73" s="4">
        <f t="shared" si="16"/>
        <v>4178.5787797818202</v>
      </c>
      <c r="U73" s="4">
        <f t="shared" si="17"/>
        <v>991.99926401980451</v>
      </c>
      <c r="V73" s="4">
        <f t="shared" si="18"/>
        <v>1007.161075769943</v>
      </c>
      <c r="W73" s="2">
        <f t="shared" si="19"/>
        <v>1.1719243860888671</v>
      </c>
      <c r="AA73" s="6">
        <v>-144.24372570197801</v>
      </c>
      <c r="AB73" s="7">
        <v>10.528700058400901</v>
      </c>
      <c r="AC73" s="6">
        <v>-3.1256926142924198E-2</v>
      </c>
      <c r="AD73" s="6">
        <v>2.9456116190551199E-5</v>
      </c>
      <c r="AE73" s="8">
        <v>17554.453889016499</v>
      </c>
      <c r="AF73" s="8">
        <v>-125.692345063977</v>
      </c>
      <c r="AG73" s="8">
        <v>0.39362054142913999</v>
      </c>
      <c r="AH73" s="8">
        <v>-4.1079636190540202E-4</v>
      </c>
      <c r="AI73" s="8">
        <v>2.30640101199999</v>
      </c>
      <c r="AJ73" s="8">
        <v>-3.7612753199999698E-3</v>
      </c>
      <c r="AK73" s="8">
        <v>995.176197</v>
      </c>
      <c r="AL73" s="8">
        <v>3.9734999999999798E-2</v>
      </c>
      <c r="AN73" s="8">
        <v>-1.0408989683774701</v>
      </c>
      <c r="AO73" s="8">
        <v>4.3025437379100797</v>
      </c>
      <c r="AP73" s="8">
        <v>1.0234654120792801</v>
      </c>
    </row>
    <row r="74" spans="1:42" x14ac:dyDescent="0.45">
      <c r="A74">
        <v>7.3999999999999996E-2</v>
      </c>
      <c r="B74" s="4">
        <f t="shared" si="14"/>
        <v>268.55832622698659</v>
      </c>
      <c r="C74">
        <v>1500</v>
      </c>
      <c r="D74" s="5">
        <f t="shared" si="8"/>
        <v>1.6583104165222897</v>
      </c>
      <c r="E74" s="4">
        <v>83.847491280200003</v>
      </c>
      <c r="F74" s="4">
        <f t="shared" si="11"/>
        <v>167.69498256040001</v>
      </c>
      <c r="G74" s="5">
        <f t="shared" si="9"/>
        <v>8.908577296515233</v>
      </c>
      <c r="H74" s="1">
        <f t="shared" si="12"/>
        <v>4495.1436615384537</v>
      </c>
      <c r="I74">
        <v>315</v>
      </c>
      <c r="J74">
        <v>295</v>
      </c>
      <c r="K74" s="5">
        <f t="shared" si="13"/>
        <v>13.338453572637453</v>
      </c>
      <c r="L74" s="5">
        <v>308.33846806408803</v>
      </c>
      <c r="M74" s="5">
        <f t="shared" si="10"/>
        <v>308.33845357263743</v>
      </c>
      <c r="N74" s="5">
        <v>312.62865682212129</v>
      </c>
      <c r="O74" s="5">
        <f t="shared" si="20"/>
        <v>312.6286588171148</v>
      </c>
      <c r="P74" s="5">
        <f t="shared" si="7"/>
        <v>2.371343177878714</v>
      </c>
      <c r="Q74" s="1">
        <v>733.25336752310398</v>
      </c>
      <c r="R74" s="4">
        <f>Q74/(Abmessungen!B$17*S74)</f>
        <v>120.03955075353049</v>
      </c>
      <c r="S74" s="5">
        <f t="shared" si="15"/>
        <v>11.269411895219228</v>
      </c>
      <c r="T74" s="4">
        <f t="shared" si="16"/>
        <v>4178.5759731109911</v>
      </c>
      <c r="U74" s="4">
        <f t="shared" si="17"/>
        <v>991.96328686840866</v>
      </c>
      <c r="V74" s="4">
        <f t="shared" si="18"/>
        <v>1007.1630240142632</v>
      </c>
      <c r="W74" s="2">
        <f t="shared" si="19"/>
        <v>1.1717399672319679</v>
      </c>
      <c r="AA74" s="6">
        <v>-144.24372570197801</v>
      </c>
      <c r="AB74" s="7">
        <v>10.528700058400901</v>
      </c>
      <c r="AC74" s="6">
        <v>-3.1256926142924198E-2</v>
      </c>
      <c r="AD74" s="6">
        <v>2.9456116190551199E-5</v>
      </c>
      <c r="AE74" s="8">
        <v>17554.453889016499</v>
      </c>
      <c r="AF74" s="8">
        <v>-125.692345063977</v>
      </c>
      <c r="AG74" s="8">
        <v>0.39362054142913999</v>
      </c>
      <c r="AH74" s="8">
        <v>-4.1079636190540202E-4</v>
      </c>
      <c r="AI74" s="8">
        <v>2.30640101199999</v>
      </c>
      <c r="AJ74" s="8">
        <v>-3.7612753199999698E-3</v>
      </c>
      <c r="AK74" s="8">
        <v>995.176197</v>
      </c>
      <c r="AL74" s="8">
        <v>3.9734999999999798E-2</v>
      </c>
      <c r="AN74" s="8">
        <v>-1.0408989683774701</v>
      </c>
      <c r="AO74" s="8">
        <v>4.3025437379100797</v>
      </c>
      <c r="AP74" s="8">
        <v>1.0234654120792801</v>
      </c>
    </row>
    <row r="75" spans="1:42" x14ac:dyDescent="0.45">
      <c r="A75">
        <v>8.0000000000000002E-3</v>
      </c>
      <c r="B75" s="4">
        <f t="shared" si="14"/>
        <v>28.977660669055524</v>
      </c>
      <c r="C75">
        <v>2000</v>
      </c>
      <c r="D75" s="5">
        <f t="shared" si="8"/>
        <v>2.192551907934813</v>
      </c>
      <c r="E75" s="4">
        <v>110.85980956900001</v>
      </c>
      <c r="F75" s="4">
        <f t="shared" si="11"/>
        <v>221.71961913800001</v>
      </c>
      <c r="G75" s="5">
        <f t="shared" si="9"/>
        <v>13.312740279106741</v>
      </c>
      <c r="H75" s="1">
        <f t="shared" si="12"/>
        <v>156.34021538461522</v>
      </c>
      <c r="I75">
        <v>315</v>
      </c>
      <c r="J75">
        <v>295</v>
      </c>
      <c r="K75" s="5">
        <f t="shared" si="13"/>
        <v>6.2920767204245971</v>
      </c>
      <c r="L75" s="5">
        <v>301.29212638447734</v>
      </c>
      <c r="M75" s="5">
        <f t="shared" si="10"/>
        <v>301.29207672042457</v>
      </c>
      <c r="N75" s="5">
        <v>301.16970796166265</v>
      </c>
      <c r="O75" s="5">
        <f t="shared" si="20"/>
        <v>301.16986513528138</v>
      </c>
      <c r="P75" s="5">
        <f t="shared" si="7"/>
        <v>13.830292038337348</v>
      </c>
      <c r="Q75" s="1">
        <v>462.43457865188901</v>
      </c>
      <c r="R75" s="4">
        <f>Q75/(Abmessungen!B$17*S75)</f>
        <v>90.350918495591685</v>
      </c>
      <c r="S75" s="5">
        <f t="shared" si="15"/>
        <v>9.4425496482898836</v>
      </c>
      <c r="T75" s="4">
        <f t="shared" si="16"/>
        <v>4179.5920934182577</v>
      </c>
      <c r="U75" s="4">
        <f t="shared" si="17"/>
        <v>993.86904722625718</v>
      </c>
      <c r="V75" s="4">
        <f t="shared" si="18"/>
        <v>1007.0230308209436</v>
      </c>
      <c r="W75" s="2">
        <f t="shared" si="19"/>
        <v>1.1849915827598712</v>
      </c>
      <c r="AA75" s="6">
        <v>-144.24372570197801</v>
      </c>
      <c r="AB75" s="7">
        <v>10.528700058400901</v>
      </c>
      <c r="AC75" s="6">
        <v>-3.1256926142924198E-2</v>
      </c>
      <c r="AD75" s="6">
        <v>2.9456116190551199E-5</v>
      </c>
      <c r="AE75" s="8">
        <v>17554.453889016499</v>
      </c>
      <c r="AF75" s="8">
        <v>-125.692345063977</v>
      </c>
      <c r="AG75" s="8">
        <v>0.39362054142913999</v>
      </c>
      <c r="AH75" s="8">
        <v>-4.1079636190540202E-4</v>
      </c>
      <c r="AI75" s="8">
        <v>2.30640101199999</v>
      </c>
      <c r="AJ75" s="8">
        <v>-3.7612753199999698E-3</v>
      </c>
      <c r="AK75" s="8">
        <v>995.176197</v>
      </c>
      <c r="AL75" s="8">
        <v>3.9734999999999798E-2</v>
      </c>
      <c r="AN75" s="8">
        <v>-1.0408989683774701</v>
      </c>
      <c r="AO75" s="8">
        <v>4.3025437379100797</v>
      </c>
      <c r="AP75" s="8">
        <v>1.0234654120792801</v>
      </c>
    </row>
    <row r="76" spans="1:42" x14ac:dyDescent="0.45">
      <c r="A76">
        <v>1.4E-2</v>
      </c>
      <c r="B76" s="4">
        <f t="shared" si="14"/>
        <v>50.737610601754611</v>
      </c>
      <c r="C76">
        <v>2000</v>
      </c>
      <c r="D76" s="5">
        <f t="shared" si="8"/>
        <v>2.192551907934813</v>
      </c>
      <c r="E76" s="4">
        <v>110.85980956900001</v>
      </c>
      <c r="F76" s="4">
        <f t="shared" si="11"/>
        <v>221.71961913800001</v>
      </c>
      <c r="G76" s="5">
        <f t="shared" si="9"/>
        <v>13.312740279106741</v>
      </c>
      <c r="H76" s="1">
        <f t="shared" si="12"/>
        <v>326.03512307692239</v>
      </c>
      <c r="I76">
        <v>315</v>
      </c>
      <c r="J76">
        <v>295</v>
      </c>
      <c r="K76" s="5">
        <f t="shared" si="13"/>
        <v>8.2512140600098167</v>
      </c>
      <c r="L76" s="5">
        <v>303.25130828493525</v>
      </c>
      <c r="M76" s="5">
        <f t="shared" si="10"/>
        <v>303.25121406000983</v>
      </c>
      <c r="N76" s="5">
        <v>304.66676823215039</v>
      </c>
      <c r="O76" s="5">
        <f t="shared" si="20"/>
        <v>304.66685872517928</v>
      </c>
      <c r="P76" s="5">
        <f t="shared" si="7"/>
        <v>10.333231767849611</v>
      </c>
      <c r="Q76" s="1">
        <v>604.55869301347298</v>
      </c>
      <c r="R76" s="4">
        <f>Q76/(Abmessungen!B$17*S76)</f>
        <v>104.49280946977454</v>
      </c>
      <c r="S76" s="5">
        <f t="shared" si="15"/>
        <v>10.673911853489846</v>
      </c>
      <c r="T76" s="4">
        <f t="shared" si="16"/>
        <v>4179.0548138446802</v>
      </c>
      <c r="U76" s="4">
        <f t="shared" si="17"/>
        <v>993.34594992254256</v>
      </c>
      <c r="V76" s="4">
        <f t="shared" si="18"/>
        <v>1007.0619548673509</v>
      </c>
      <c r="W76" s="2">
        <f t="shared" si="19"/>
        <v>1.1813070714950797</v>
      </c>
      <c r="AA76" s="6">
        <v>-144.24372570197801</v>
      </c>
      <c r="AB76" s="7">
        <v>10.528700058400901</v>
      </c>
      <c r="AC76" s="6">
        <v>-3.1256926142924198E-2</v>
      </c>
      <c r="AD76" s="6">
        <v>2.9456116190551199E-5</v>
      </c>
      <c r="AE76" s="8">
        <v>17554.453889016499</v>
      </c>
      <c r="AF76" s="8">
        <v>-125.692345063977</v>
      </c>
      <c r="AG76" s="8">
        <v>0.39362054142913999</v>
      </c>
      <c r="AH76" s="8">
        <v>-4.1079636190540202E-4</v>
      </c>
      <c r="AI76" s="8">
        <v>2.30640101199999</v>
      </c>
      <c r="AJ76" s="8">
        <v>-3.7612753199999698E-3</v>
      </c>
      <c r="AK76" s="8">
        <v>995.176197</v>
      </c>
      <c r="AL76" s="8">
        <v>3.9734999999999798E-2</v>
      </c>
      <c r="AN76" s="8">
        <v>-1.0408989683774701</v>
      </c>
      <c r="AO76" s="8">
        <v>4.3025437379100797</v>
      </c>
      <c r="AP76" s="8">
        <v>1.0234654120792801</v>
      </c>
    </row>
    <row r="77" spans="1:42" x14ac:dyDescent="0.45">
      <c r="A77">
        <v>0.02</v>
      </c>
      <c r="B77" s="4">
        <f t="shared" si="14"/>
        <v>72.507158128590888</v>
      </c>
      <c r="C77">
        <v>2000</v>
      </c>
      <c r="D77" s="5">
        <f t="shared" si="8"/>
        <v>2.192551907934813</v>
      </c>
      <c r="E77" s="4">
        <v>110.85980956900001</v>
      </c>
      <c r="F77" s="4">
        <f t="shared" si="11"/>
        <v>221.71961913800001</v>
      </c>
      <c r="G77" s="5">
        <f t="shared" si="9"/>
        <v>13.312740279106741</v>
      </c>
      <c r="H77" s="1">
        <f t="shared" si="12"/>
        <v>540.67838461538327</v>
      </c>
      <c r="I77">
        <v>315</v>
      </c>
      <c r="J77">
        <v>295</v>
      </c>
      <c r="K77" s="5">
        <f t="shared" si="13"/>
        <v>9.4036323617904696</v>
      </c>
      <c r="L77" s="5">
        <v>304.40375548397776</v>
      </c>
      <c r="M77" s="5">
        <f t="shared" si="10"/>
        <v>304.40363236179047</v>
      </c>
      <c r="N77" s="5">
        <v>306.77103329407811</v>
      </c>
      <c r="O77" s="5">
        <f t="shared" si="20"/>
        <v>306.77108322602714</v>
      </c>
      <c r="P77" s="5">
        <f t="shared" si="7"/>
        <v>8.2289667059218914</v>
      </c>
      <c r="Q77" s="1">
        <v>687.74683932413598</v>
      </c>
      <c r="R77" s="4">
        <f>Q77/(Abmessungen!B$17*S77)</f>
        <v>113.557767380179</v>
      </c>
      <c r="S77" s="5">
        <f t="shared" si="15"/>
        <v>11.173347491669183</v>
      </c>
      <c r="T77" s="4">
        <f t="shared" si="16"/>
        <v>4178.8418707757764</v>
      </c>
      <c r="U77" s="4">
        <f t="shared" si="17"/>
        <v>993.00540606361301</v>
      </c>
      <c r="V77" s="4">
        <f t="shared" si="18"/>
        <v>1007.0848511120779</v>
      </c>
      <c r="W77" s="2">
        <f t="shared" si="19"/>
        <v>1.1791397358913991</v>
      </c>
      <c r="AA77" s="6">
        <v>-144.24372570197801</v>
      </c>
      <c r="AB77" s="7">
        <v>10.528700058400901</v>
      </c>
      <c r="AC77" s="6">
        <v>-3.1256926142924198E-2</v>
      </c>
      <c r="AD77" s="6">
        <v>2.9456116190551199E-5</v>
      </c>
      <c r="AE77" s="8">
        <v>17554.453889016499</v>
      </c>
      <c r="AF77" s="8">
        <v>-125.692345063977</v>
      </c>
      <c r="AG77" s="8">
        <v>0.39362054142913999</v>
      </c>
      <c r="AH77" s="8">
        <v>-4.1079636190540202E-4</v>
      </c>
      <c r="AI77" s="8">
        <v>2.30640101199999</v>
      </c>
      <c r="AJ77" s="8">
        <v>-3.7612753199999698E-3</v>
      </c>
      <c r="AK77" s="8">
        <v>995.176197</v>
      </c>
      <c r="AL77" s="8">
        <v>3.9734999999999798E-2</v>
      </c>
      <c r="AN77" s="8">
        <v>-1.0408989683774701</v>
      </c>
      <c r="AO77" s="8">
        <v>4.3025437379100797</v>
      </c>
      <c r="AP77" s="8">
        <v>1.0234654120792801</v>
      </c>
    </row>
    <row r="78" spans="1:42" x14ac:dyDescent="0.45">
      <c r="A78">
        <v>2.5999999999999999E-2</v>
      </c>
      <c r="B78" s="4">
        <f t="shared" si="14"/>
        <v>94.281390845657768</v>
      </c>
      <c r="C78">
        <v>2000</v>
      </c>
      <c r="D78" s="5">
        <f t="shared" si="8"/>
        <v>2.192551907934813</v>
      </c>
      <c r="E78" s="4">
        <v>110.85980956900001</v>
      </c>
      <c r="F78" s="4">
        <f t="shared" si="11"/>
        <v>221.71961913800001</v>
      </c>
      <c r="G78" s="5">
        <f t="shared" si="9"/>
        <v>13.312740279106741</v>
      </c>
      <c r="H78" s="1">
        <f t="shared" si="12"/>
        <v>800.26999999999816</v>
      </c>
      <c r="I78">
        <v>315</v>
      </c>
      <c r="J78">
        <v>295</v>
      </c>
      <c r="K78" s="5">
        <f t="shared" si="13"/>
        <v>10.19353518465118</v>
      </c>
      <c r="L78" s="5">
        <v>305.19367492229594</v>
      </c>
      <c r="M78" s="5">
        <f t="shared" si="10"/>
        <v>305.19353518465118</v>
      </c>
      <c r="N78" s="5">
        <v>308.14669247840868</v>
      </c>
      <c r="O78" s="5">
        <f t="shared" si="20"/>
        <v>308.14672282196119</v>
      </c>
      <c r="P78" s="5">
        <f t="shared" si="7"/>
        <v>6.8533075215913186</v>
      </c>
      <c r="Q78" s="1">
        <v>744.58976058631595</v>
      </c>
      <c r="R78" s="4">
        <f>Q78/(Abmessungen!B$17*S78)</f>
        <v>120.55169533296691</v>
      </c>
      <c r="S78" s="5">
        <f t="shared" si="15"/>
        <v>11.395025073168389</v>
      </c>
      <c r="T78" s="4">
        <f t="shared" si="16"/>
        <v>4178.7406186675935</v>
      </c>
      <c r="U78" s="4">
        <f t="shared" si="17"/>
        <v>992.77279599350379</v>
      </c>
      <c r="V78" s="4">
        <f t="shared" si="18"/>
        <v>1007.1005448365187</v>
      </c>
      <c r="W78" s="2">
        <f t="shared" si="19"/>
        <v>1.1776541836473318</v>
      </c>
      <c r="AA78" s="6">
        <v>-144.24372570197801</v>
      </c>
      <c r="AB78" s="7">
        <v>10.528700058400901</v>
      </c>
      <c r="AC78" s="6">
        <v>-3.1256926142924198E-2</v>
      </c>
      <c r="AD78" s="6">
        <v>2.9456116190551199E-5</v>
      </c>
      <c r="AE78" s="8">
        <v>17554.453889016499</v>
      </c>
      <c r="AF78" s="8">
        <v>-125.692345063977</v>
      </c>
      <c r="AG78" s="8">
        <v>0.39362054142913999</v>
      </c>
      <c r="AH78" s="8">
        <v>-4.1079636190540202E-4</v>
      </c>
      <c r="AI78" s="8">
        <v>2.30640101199999</v>
      </c>
      <c r="AJ78" s="8">
        <v>-3.7612753199999698E-3</v>
      </c>
      <c r="AK78" s="8">
        <v>995.176197</v>
      </c>
      <c r="AL78" s="8">
        <v>3.9734999999999798E-2</v>
      </c>
      <c r="AN78" s="8">
        <v>-1.0408989683774701</v>
      </c>
      <c r="AO78" s="8">
        <v>4.3025437379100797</v>
      </c>
      <c r="AP78" s="8">
        <v>1.0234654120792801</v>
      </c>
    </row>
    <row r="79" spans="1:42" x14ac:dyDescent="0.45">
      <c r="A79">
        <v>3.2000000000000001E-2</v>
      </c>
      <c r="B79" s="4">
        <f t="shared" si="14"/>
        <v>116.05833961864222</v>
      </c>
      <c r="C79">
        <v>2000</v>
      </c>
      <c r="D79" s="5">
        <f t="shared" si="8"/>
        <v>2.192551907934813</v>
      </c>
      <c r="E79" s="4">
        <v>110.85980956900001</v>
      </c>
      <c r="F79" s="4">
        <f t="shared" si="11"/>
        <v>221.71961913800001</v>
      </c>
      <c r="G79" s="5">
        <f t="shared" ref="G79:G110" si="21">AN79 + AO79*D79 + AP79*D79^2</f>
        <v>13.312740279106741</v>
      </c>
      <c r="H79" s="1">
        <f t="shared" si="12"/>
        <v>1104.8099692307667</v>
      </c>
      <c r="I79">
        <v>315</v>
      </c>
      <c r="J79">
        <v>295</v>
      </c>
      <c r="K79" s="5">
        <f t="shared" si="13"/>
        <v>10.780605564575824</v>
      </c>
      <c r="L79" s="5">
        <v>305.78075310482882</v>
      </c>
      <c r="M79" s="5">
        <f t="shared" si="10"/>
        <v>305.78060556457581</v>
      </c>
      <c r="N79" s="5">
        <v>309.11637610801904</v>
      </c>
      <c r="O79" s="5">
        <f t="shared" si="20"/>
        <v>309.11639602255275</v>
      </c>
      <c r="P79" s="5">
        <f t="shared" si="7"/>
        <v>5.8836238919809603</v>
      </c>
      <c r="Q79" s="1">
        <v>786.74332400089804</v>
      </c>
      <c r="R79" s="4">
        <f>Q79/(Abmessungen!B$17*S79)</f>
        <v>126.27450259708307</v>
      </c>
      <c r="S79" s="5">
        <f t="shared" si="15"/>
        <v>11.494469908543037</v>
      </c>
      <c r="T79" s="4">
        <f t="shared" si="16"/>
        <v>4178.6852020069555</v>
      </c>
      <c r="U79" s="4">
        <f t="shared" si="17"/>
        <v>992.60424006182893</v>
      </c>
      <c r="V79" s="4">
        <f t="shared" si="18"/>
        <v>1007.1122086123102</v>
      </c>
      <c r="W79" s="2">
        <f t="shared" si="19"/>
        <v>1.1765501023078961</v>
      </c>
      <c r="AA79" s="6">
        <v>-144.24372570197801</v>
      </c>
      <c r="AB79" s="7">
        <v>10.528700058400901</v>
      </c>
      <c r="AC79" s="6">
        <v>-3.1256926142924198E-2</v>
      </c>
      <c r="AD79" s="6">
        <v>2.9456116190551199E-5</v>
      </c>
      <c r="AE79" s="8">
        <v>17554.453889016499</v>
      </c>
      <c r="AF79" s="8">
        <v>-125.692345063977</v>
      </c>
      <c r="AG79" s="8">
        <v>0.39362054142913999</v>
      </c>
      <c r="AH79" s="8">
        <v>-4.1079636190540202E-4</v>
      </c>
      <c r="AI79" s="8">
        <v>2.30640101199999</v>
      </c>
      <c r="AJ79" s="8">
        <v>-3.7612753199999698E-3</v>
      </c>
      <c r="AK79" s="8">
        <v>995.176197</v>
      </c>
      <c r="AL79" s="8">
        <v>3.9734999999999798E-2</v>
      </c>
      <c r="AN79" s="8">
        <v>-1.0408989683774701</v>
      </c>
      <c r="AO79" s="8">
        <v>4.3025437379100797</v>
      </c>
      <c r="AP79" s="8">
        <v>1.0234654120792801</v>
      </c>
    </row>
    <row r="80" spans="1:42" x14ac:dyDescent="0.45">
      <c r="A80">
        <v>3.7999999999999999E-2</v>
      </c>
      <c r="B80" s="4">
        <f t="shared" si="14"/>
        <v>137.83703303483315</v>
      </c>
      <c r="C80">
        <v>2000</v>
      </c>
      <c r="D80" s="5">
        <f t="shared" si="8"/>
        <v>2.192551907934813</v>
      </c>
      <c r="E80" s="4">
        <v>110.85980956900001</v>
      </c>
      <c r="F80" s="4">
        <f t="shared" ref="F80:F110" si="22">E80*2</f>
        <v>221.71961913800001</v>
      </c>
      <c r="G80" s="5">
        <f t="shared" si="21"/>
        <v>13.312740279106741</v>
      </c>
      <c r="H80" s="1">
        <f t="shared" ref="H80:H110" si="23">H68</f>
        <v>1454.2982923076893</v>
      </c>
      <c r="I80">
        <v>315</v>
      </c>
      <c r="J80">
        <v>295</v>
      </c>
      <c r="K80" s="5">
        <f t="shared" si="13"/>
        <v>11.239745702028468</v>
      </c>
      <c r="L80" s="5">
        <v>306.23989476027617</v>
      </c>
      <c r="M80" s="5">
        <f t="shared" si="10"/>
        <v>306.23974570202847</v>
      </c>
      <c r="N80" s="5">
        <v>309.83806098990823</v>
      </c>
      <c r="O80" s="5">
        <f t="shared" si="20"/>
        <v>309.83807482952636</v>
      </c>
      <c r="P80" s="5">
        <f t="shared" si="7"/>
        <v>5.1619390100917713</v>
      </c>
      <c r="Q80" s="1">
        <v>819.65573107633304</v>
      </c>
      <c r="R80" s="4">
        <f>Q80/(Abmessungen!B$17*S80)</f>
        <v>131.11305324856178</v>
      </c>
      <c r="S80" s="5">
        <f t="shared" si="15"/>
        <v>11.533393154048635</v>
      </c>
      <c r="T80" s="4">
        <f t="shared" si="16"/>
        <v>4178.6517525058262</v>
      </c>
      <c r="U80" s="4">
        <f t="shared" si="17"/>
        <v>992.47638307354521</v>
      </c>
      <c r="V80" s="4">
        <f t="shared" si="18"/>
        <v>1007.1213306091497</v>
      </c>
      <c r="W80" s="2">
        <f t="shared" si="19"/>
        <v>1.175686623219387</v>
      </c>
      <c r="AA80" s="6">
        <v>-144.24372570197801</v>
      </c>
      <c r="AB80" s="7">
        <v>10.528700058400901</v>
      </c>
      <c r="AC80" s="6">
        <v>-3.1256926142924198E-2</v>
      </c>
      <c r="AD80" s="6">
        <v>2.9456116190551199E-5</v>
      </c>
      <c r="AE80" s="8">
        <v>17554.453889016499</v>
      </c>
      <c r="AF80" s="8">
        <v>-125.692345063977</v>
      </c>
      <c r="AG80" s="8">
        <v>0.39362054142913999</v>
      </c>
      <c r="AH80" s="8">
        <v>-4.1079636190540202E-4</v>
      </c>
      <c r="AI80" s="8">
        <v>2.30640101199999</v>
      </c>
      <c r="AJ80" s="8">
        <v>-3.7612753199999698E-3</v>
      </c>
      <c r="AK80" s="8">
        <v>995.176197</v>
      </c>
      <c r="AL80" s="8">
        <v>3.9734999999999798E-2</v>
      </c>
      <c r="AN80" s="8">
        <v>-1.0408989683774701</v>
      </c>
      <c r="AO80" s="8">
        <v>4.3025437379100797</v>
      </c>
      <c r="AP80" s="8">
        <v>1.0234654120792801</v>
      </c>
    </row>
    <row r="81" spans="1:42" x14ac:dyDescent="0.45">
      <c r="A81">
        <v>4.3999999999999997E-2</v>
      </c>
      <c r="B81" s="4">
        <f t="shared" si="14"/>
        <v>159.61692704340277</v>
      </c>
      <c r="C81">
        <v>2000</v>
      </c>
      <c r="D81" s="5">
        <f t="shared" si="8"/>
        <v>2.192551907934813</v>
      </c>
      <c r="E81" s="4">
        <v>110.85980956900001</v>
      </c>
      <c r="F81" s="4">
        <f t="shared" si="22"/>
        <v>221.71961913800001</v>
      </c>
      <c r="G81" s="5">
        <f t="shared" si="21"/>
        <v>13.312740279106741</v>
      </c>
      <c r="H81" s="1">
        <f t="shared" si="23"/>
        <v>1848.7349692307653</v>
      </c>
      <c r="I81">
        <v>315</v>
      </c>
      <c r="J81">
        <v>295</v>
      </c>
      <c r="K81" s="5">
        <f t="shared" si="13"/>
        <v>11.611758774167114</v>
      </c>
      <c r="L81" s="5">
        <v>306.61190483387668</v>
      </c>
      <c r="M81" s="5">
        <f t="shared" si="10"/>
        <v>306.61175877416713</v>
      </c>
      <c r="N81" s="5">
        <v>310.39709492453881</v>
      </c>
      <c r="O81" s="5">
        <f t="shared" si="20"/>
        <v>310.39710496869122</v>
      </c>
      <c r="P81" s="5">
        <f t="shared" si="7"/>
        <v>4.6029050754611944</v>
      </c>
      <c r="Q81" s="1">
        <v>846.28700835774703</v>
      </c>
      <c r="R81" s="4">
        <f>Q81/(Abmessungen!B$17*S81)</f>
        <v>135.29545844401295</v>
      </c>
      <c r="S81" s="5">
        <f t="shared" si="15"/>
        <v>11.540005163533507</v>
      </c>
      <c r="T81" s="4">
        <f t="shared" si="16"/>
        <v>4178.6300825168619</v>
      </c>
      <c r="U81" s="4">
        <f t="shared" si="17"/>
        <v>992.37595243847863</v>
      </c>
      <c r="V81" s="4">
        <f t="shared" si="18"/>
        <v>1007.128721519287</v>
      </c>
      <c r="W81" s="2">
        <f t="shared" si="19"/>
        <v>1.1749870070650745</v>
      </c>
      <c r="AA81" s="6">
        <v>-144.24372570197801</v>
      </c>
      <c r="AB81" s="7">
        <v>10.528700058400901</v>
      </c>
      <c r="AC81" s="6">
        <v>-3.1256926142924198E-2</v>
      </c>
      <c r="AD81" s="6">
        <v>2.9456116190551199E-5</v>
      </c>
      <c r="AE81" s="8">
        <v>17554.453889016499</v>
      </c>
      <c r="AF81" s="8">
        <v>-125.692345063977</v>
      </c>
      <c r="AG81" s="8">
        <v>0.39362054142913999</v>
      </c>
      <c r="AH81" s="8">
        <v>-4.1079636190540202E-4</v>
      </c>
      <c r="AI81" s="8">
        <v>2.30640101199999</v>
      </c>
      <c r="AJ81" s="8">
        <v>-3.7612753199999698E-3</v>
      </c>
      <c r="AK81" s="8">
        <v>995.176197</v>
      </c>
      <c r="AL81" s="8">
        <v>3.9734999999999798E-2</v>
      </c>
      <c r="AN81" s="8">
        <v>-1.0408989683774701</v>
      </c>
      <c r="AO81" s="8">
        <v>4.3025437379100797</v>
      </c>
      <c r="AP81" s="8">
        <v>1.0234654120792801</v>
      </c>
    </row>
    <row r="82" spans="1:42" x14ac:dyDescent="0.45">
      <c r="A82">
        <v>0.05</v>
      </c>
      <c r="B82" s="4">
        <f t="shared" si="14"/>
        <v>181.39768932688582</v>
      </c>
      <c r="C82">
        <v>2000</v>
      </c>
      <c r="D82" s="5">
        <f t="shared" si="8"/>
        <v>2.192551907934813</v>
      </c>
      <c r="E82" s="4">
        <v>110.85980956900001</v>
      </c>
      <c r="F82" s="4">
        <f t="shared" si="22"/>
        <v>221.71961913800001</v>
      </c>
      <c r="G82" s="5">
        <f t="shared" si="21"/>
        <v>13.312740279106741</v>
      </c>
      <c r="H82" s="1">
        <f t="shared" si="23"/>
        <v>2288.1199999999958</v>
      </c>
      <c r="I82">
        <v>315</v>
      </c>
      <c r="J82">
        <v>295</v>
      </c>
      <c r="K82" s="5">
        <f t="shared" si="13"/>
        <v>11.921152786119416</v>
      </c>
      <c r="L82" s="5">
        <v>306.92129257271</v>
      </c>
      <c r="M82" s="5">
        <f t="shared" si="10"/>
        <v>306.92115278611942</v>
      </c>
      <c r="N82" s="5">
        <v>310.84353759980019</v>
      </c>
      <c r="O82" s="5">
        <f t="shared" si="20"/>
        <v>310.84354513990593</v>
      </c>
      <c r="P82" s="5">
        <f t="shared" si="7"/>
        <v>4.1564624001998141</v>
      </c>
      <c r="Q82" s="1">
        <v>868.41128872791796</v>
      </c>
      <c r="R82" s="4">
        <f>Q82/(Abmessungen!B$17*S82)</f>
        <v>138.9702589224552</v>
      </c>
      <c r="S82" s="5">
        <f t="shared" si="15"/>
        <v>11.528562051592955</v>
      </c>
      <c r="T82" s="4">
        <f t="shared" si="16"/>
        <v>4178.615276520839</v>
      </c>
      <c r="U82" s="4">
        <f t="shared" si="17"/>
        <v>992.29488902492506</v>
      </c>
      <c r="V82" s="4">
        <f t="shared" si="18"/>
        <v>1007.1348682801882</v>
      </c>
      <c r="W82" s="2">
        <f t="shared" si="19"/>
        <v>1.1744051608318824</v>
      </c>
      <c r="AA82" s="6">
        <v>-144.24372570197801</v>
      </c>
      <c r="AB82" s="7">
        <v>10.528700058400901</v>
      </c>
      <c r="AC82" s="6">
        <v>-3.1256926142924198E-2</v>
      </c>
      <c r="AD82" s="6">
        <v>2.9456116190551199E-5</v>
      </c>
      <c r="AE82" s="8">
        <v>17554.453889016499</v>
      </c>
      <c r="AF82" s="8">
        <v>-125.692345063977</v>
      </c>
      <c r="AG82" s="8">
        <v>0.39362054142913999</v>
      </c>
      <c r="AH82" s="8">
        <v>-4.1079636190540202E-4</v>
      </c>
      <c r="AI82" s="8">
        <v>2.30640101199999</v>
      </c>
      <c r="AJ82" s="8">
        <v>-3.7612753199999698E-3</v>
      </c>
      <c r="AK82" s="8">
        <v>995.176197</v>
      </c>
      <c r="AL82" s="8">
        <v>3.9734999999999798E-2</v>
      </c>
      <c r="AN82" s="8">
        <v>-1.0408989683774701</v>
      </c>
      <c r="AO82" s="8">
        <v>4.3025437379100797</v>
      </c>
      <c r="AP82" s="8">
        <v>1.0234654120792801</v>
      </c>
    </row>
    <row r="83" spans="1:42" x14ac:dyDescent="0.45">
      <c r="A83">
        <v>5.6000000000000001E-2</v>
      </c>
      <c r="B83" s="4">
        <f t="shared" si="14"/>
        <v>203.17910361917922</v>
      </c>
      <c r="C83">
        <v>2000</v>
      </c>
      <c r="D83" s="5">
        <f t="shared" si="8"/>
        <v>2.192551907934813</v>
      </c>
      <c r="E83" s="4">
        <v>110.85980956900001</v>
      </c>
      <c r="F83" s="4">
        <f t="shared" si="22"/>
        <v>221.71961913800001</v>
      </c>
      <c r="G83" s="5">
        <f t="shared" si="21"/>
        <v>13.312740279106741</v>
      </c>
      <c r="H83" s="1">
        <f t="shared" si="23"/>
        <v>2772.4533846153799</v>
      </c>
      <c r="I83">
        <v>315</v>
      </c>
      <c r="J83">
        <v>295</v>
      </c>
      <c r="K83" s="5">
        <f t="shared" si="13"/>
        <v>12.183705199013513</v>
      </c>
      <c r="L83" s="5">
        <v>307.18383632299015</v>
      </c>
      <c r="M83" s="5">
        <f t="shared" si="10"/>
        <v>307.1837051990135</v>
      </c>
      <c r="N83" s="5">
        <v>311.20870517441267</v>
      </c>
      <c r="O83" s="5">
        <f t="shared" si="20"/>
        <v>311.20871098965534</v>
      </c>
      <c r="P83" s="5">
        <f t="shared" si="7"/>
        <v>3.7912948255873289</v>
      </c>
      <c r="Q83" s="1">
        <v>887.16869932558905</v>
      </c>
      <c r="R83" s="4">
        <f>Q83/(Abmessungen!B$17*S83)</f>
        <v>142.24040717484363</v>
      </c>
      <c r="S83" s="5">
        <f t="shared" si="15"/>
        <v>11.506805487953045</v>
      </c>
      <c r="T83" s="4">
        <f t="shared" si="16"/>
        <v>4178.6047328537497</v>
      </c>
      <c r="U83" s="4">
        <f t="shared" si="17"/>
        <v>992.22802152853797</v>
      </c>
      <c r="V83" s="4">
        <f t="shared" si="18"/>
        <v>1007.140084368147</v>
      </c>
      <c r="W83" s="2">
        <f t="shared" si="19"/>
        <v>1.1739114111677078</v>
      </c>
      <c r="AA83" s="6">
        <v>-144.24372570197801</v>
      </c>
      <c r="AB83" s="7">
        <v>10.528700058400901</v>
      </c>
      <c r="AC83" s="6">
        <v>-3.1256926142924198E-2</v>
      </c>
      <c r="AD83" s="6">
        <v>2.9456116190551199E-5</v>
      </c>
      <c r="AE83" s="8">
        <v>17554.453889016499</v>
      </c>
      <c r="AF83" s="8">
        <v>-125.692345063977</v>
      </c>
      <c r="AG83" s="8">
        <v>0.39362054142913999</v>
      </c>
      <c r="AH83" s="8">
        <v>-4.1079636190540202E-4</v>
      </c>
      <c r="AI83" s="8">
        <v>2.30640101199999</v>
      </c>
      <c r="AJ83" s="8">
        <v>-3.7612753199999698E-3</v>
      </c>
      <c r="AK83" s="8">
        <v>995.176197</v>
      </c>
      <c r="AL83" s="8">
        <v>3.9734999999999798E-2</v>
      </c>
      <c r="AN83" s="8">
        <v>-1.0408989683774701</v>
      </c>
      <c r="AO83" s="8">
        <v>4.3025437379100797</v>
      </c>
      <c r="AP83" s="8">
        <v>1.0234654120792801</v>
      </c>
    </row>
    <row r="84" spans="1:42" x14ac:dyDescent="0.45">
      <c r="A84">
        <v>6.2E-2</v>
      </c>
      <c r="B84" s="4">
        <f t="shared" si="14"/>
        <v>224.96102219159411</v>
      </c>
      <c r="C84">
        <v>2000</v>
      </c>
      <c r="D84" s="5">
        <f t="shared" si="8"/>
        <v>2.192551907934813</v>
      </c>
      <c r="E84" s="4">
        <v>110.85980956900001</v>
      </c>
      <c r="F84" s="4">
        <f t="shared" si="22"/>
        <v>221.71961913800001</v>
      </c>
      <c r="G84" s="5">
        <f t="shared" si="21"/>
        <v>13.312740279106741</v>
      </c>
      <c r="H84" s="1">
        <f t="shared" si="23"/>
        <v>3301.7351230769173</v>
      </c>
      <c r="I84">
        <v>315</v>
      </c>
      <c r="J84">
        <v>295</v>
      </c>
      <c r="K84" s="5">
        <f t="shared" ref="K84:K110" si="24">Q84*3600/(V84*W84*F84)</f>
        <v>12.410115328237442</v>
      </c>
      <c r="L84" s="5">
        <v>307.41023604097694</v>
      </c>
      <c r="M84" s="5">
        <f t="shared" si="10"/>
        <v>307.41011532823745</v>
      </c>
      <c r="N84" s="5">
        <v>311.51321285942583</v>
      </c>
      <c r="O84" s="5">
        <f t="shared" si="20"/>
        <v>311.51321744435342</v>
      </c>
      <c r="P84" s="5">
        <f t="shared" si="7"/>
        <v>3.4867871405741653</v>
      </c>
      <c r="Q84" s="1">
        <v>903.33125980250895</v>
      </c>
      <c r="R84" s="4">
        <f>Q84/(Abmessungen!B$17*S84)</f>
        <v>145.18048071535466</v>
      </c>
      <c r="S84" s="5">
        <f t="shared" si="15"/>
        <v>11.479166547779736</v>
      </c>
      <c r="T84" s="4">
        <f t="shared" si="16"/>
        <v>4178.5969720073035</v>
      </c>
      <c r="U84" s="4">
        <f t="shared" si="17"/>
        <v>992.17187860173271</v>
      </c>
      <c r="V84" s="4">
        <f t="shared" si="18"/>
        <v>1007.144582364544</v>
      </c>
      <c r="W84" s="2">
        <f t="shared" si="19"/>
        <v>1.1734856353318486</v>
      </c>
      <c r="AA84" s="6">
        <v>-144.24372570197801</v>
      </c>
      <c r="AB84" s="7">
        <v>10.528700058400901</v>
      </c>
      <c r="AC84" s="6">
        <v>-3.1256926142924198E-2</v>
      </c>
      <c r="AD84" s="6">
        <v>2.9456116190551199E-5</v>
      </c>
      <c r="AE84" s="8">
        <v>17554.453889016499</v>
      </c>
      <c r="AF84" s="8">
        <v>-125.692345063977</v>
      </c>
      <c r="AG84" s="8">
        <v>0.39362054142913999</v>
      </c>
      <c r="AH84" s="8">
        <v>-4.1079636190540202E-4</v>
      </c>
      <c r="AI84" s="8">
        <v>2.30640101199999</v>
      </c>
      <c r="AJ84" s="8">
        <v>-3.7612753199999698E-3</v>
      </c>
      <c r="AK84" s="8">
        <v>995.176197</v>
      </c>
      <c r="AL84" s="8">
        <v>3.9734999999999798E-2</v>
      </c>
      <c r="AN84" s="8">
        <v>-1.0408989683774701</v>
      </c>
      <c r="AO84" s="8">
        <v>4.3025437379100797</v>
      </c>
      <c r="AP84" s="8">
        <v>1.0234654120792801</v>
      </c>
    </row>
    <row r="85" spans="1:42" x14ac:dyDescent="0.45">
      <c r="A85">
        <v>6.8000000000000005E-2</v>
      </c>
      <c r="B85" s="4">
        <f t="shared" si="14"/>
        <v>246.74334019174242</v>
      </c>
      <c r="C85">
        <v>2000</v>
      </c>
      <c r="D85" s="5">
        <f t="shared" si="8"/>
        <v>2.192551907934813</v>
      </c>
      <c r="E85" s="4">
        <v>110.85980956900001</v>
      </c>
      <c r="F85" s="4">
        <f t="shared" si="22"/>
        <v>221.71961913800001</v>
      </c>
      <c r="G85" s="5">
        <f t="shared" si="21"/>
        <v>13.312740279106741</v>
      </c>
      <c r="H85" s="1">
        <f t="shared" si="23"/>
        <v>3875.9652153846091</v>
      </c>
      <c r="I85">
        <v>315</v>
      </c>
      <c r="J85">
        <v>295</v>
      </c>
      <c r="K85" s="5">
        <f t="shared" si="24"/>
        <v>12.607939229973287</v>
      </c>
      <c r="L85" s="5">
        <v>307.60804825385685</v>
      </c>
      <c r="M85" s="5">
        <f t="shared" si="10"/>
        <v>307.60793922997328</v>
      </c>
      <c r="N85" s="5">
        <v>311.77120084626034</v>
      </c>
      <c r="O85" s="5">
        <f t="shared" si="20"/>
        <v>311.77120452803621</v>
      </c>
      <c r="P85" s="5">
        <f t="shared" si="7"/>
        <v>3.2287991537396579</v>
      </c>
      <c r="Q85" s="1">
        <v>917.44349023218604</v>
      </c>
      <c r="R85" s="4">
        <f>Q85/(Abmessungen!B$17*S85)</f>
        <v>147.84634117377692</v>
      </c>
      <c r="S85" s="5">
        <f t="shared" si="15"/>
        <v>11.448281243768333</v>
      </c>
      <c r="T85" s="4">
        <f t="shared" si="16"/>
        <v>4178.591103084118</v>
      </c>
      <c r="U85" s="4">
        <f t="shared" si="17"/>
        <v>992.12404196914804</v>
      </c>
      <c r="V85" s="4">
        <f t="shared" si="18"/>
        <v>1007.1485123986835</v>
      </c>
      <c r="W85" s="2">
        <f t="shared" si="19"/>
        <v>1.1731136222346987</v>
      </c>
      <c r="AA85" s="6">
        <v>-144.24372570197801</v>
      </c>
      <c r="AB85" s="7">
        <v>10.528700058400901</v>
      </c>
      <c r="AC85" s="6">
        <v>-3.1256926142924198E-2</v>
      </c>
      <c r="AD85" s="6">
        <v>2.9456116190551199E-5</v>
      </c>
      <c r="AE85" s="8">
        <v>17554.453889016499</v>
      </c>
      <c r="AF85" s="8">
        <v>-125.692345063977</v>
      </c>
      <c r="AG85" s="8">
        <v>0.39362054142913999</v>
      </c>
      <c r="AH85" s="8">
        <v>-4.1079636190540202E-4</v>
      </c>
      <c r="AI85" s="8">
        <v>2.30640101199999</v>
      </c>
      <c r="AJ85" s="8">
        <v>-3.7612753199999698E-3</v>
      </c>
      <c r="AK85" s="8">
        <v>995.176197</v>
      </c>
      <c r="AL85" s="8">
        <v>3.9734999999999798E-2</v>
      </c>
      <c r="AN85" s="8">
        <v>-1.0408989683774701</v>
      </c>
      <c r="AO85" s="8">
        <v>4.3025437379100797</v>
      </c>
      <c r="AP85" s="8">
        <v>1.0234654120792801</v>
      </c>
    </row>
    <row r="86" spans="1:42" x14ac:dyDescent="0.45">
      <c r="A86">
        <v>7.3999999999999996E-2</v>
      </c>
      <c r="B86" s="4">
        <f t="shared" si="14"/>
        <v>268.52598084920277</v>
      </c>
      <c r="C86">
        <v>2000</v>
      </c>
      <c r="D86" s="5">
        <f t="shared" si="8"/>
        <v>2.192551907934813</v>
      </c>
      <c r="E86" s="4">
        <v>110.85980956900001</v>
      </c>
      <c r="F86" s="4">
        <f t="shared" si="22"/>
        <v>221.71961913800001</v>
      </c>
      <c r="G86" s="5">
        <f t="shared" si="21"/>
        <v>13.312740279106741</v>
      </c>
      <c r="H86" s="1">
        <f t="shared" si="23"/>
        <v>4495.1436615384537</v>
      </c>
      <c r="I86">
        <v>315</v>
      </c>
      <c r="J86">
        <v>295</v>
      </c>
      <c r="K86" s="5">
        <f t="shared" si="24"/>
        <v>12.782689931424695</v>
      </c>
      <c r="L86" s="5">
        <v>307.78278633958962</v>
      </c>
      <c r="M86" s="5">
        <f t="shared" si="10"/>
        <v>307.78268993142467</v>
      </c>
      <c r="N86" s="5">
        <v>311.99270103785375</v>
      </c>
      <c r="O86" s="5">
        <f t="shared" si="20"/>
        <v>311.99270404048872</v>
      </c>
      <c r="P86" s="5">
        <f t="shared" si="7"/>
        <v>3.0072989621462511</v>
      </c>
      <c r="Q86" s="1">
        <v>929.90224029514798</v>
      </c>
      <c r="R86" s="4">
        <f>Q86/(Abmessungen!B$17*S86)</f>
        <v>150.28095452887553</v>
      </c>
      <c r="S86" s="5">
        <f t="shared" si="15"/>
        <v>11.415761764907112</v>
      </c>
      <c r="T86" s="4">
        <f t="shared" si="16"/>
        <v>4178.5865640297816</v>
      </c>
      <c r="U86" s="4">
        <f t="shared" si="17"/>
        <v>992.08277410446681</v>
      </c>
      <c r="V86" s="4">
        <f t="shared" si="18"/>
        <v>1007.1519840076018</v>
      </c>
      <c r="W86" s="2">
        <f t="shared" si="19"/>
        <v>1.1727850032100333</v>
      </c>
      <c r="AA86" s="6">
        <v>-144.24372570197801</v>
      </c>
      <c r="AB86" s="7">
        <v>10.528700058400901</v>
      </c>
      <c r="AC86" s="6">
        <v>-3.1256926142924198E-2</v>
      </c>
      <c r="AD86" s="6">
        <v>2.9456116190551199E-5</v>
      </c>
      <c r="AE86" s="8">
        <v>17554.453889016499</v>
      </c>
      <c r="AF86" s="8">
        <v>-125.692345063977</v>
      </c>
      <c r="AG86" s="8">
        <v>0.39362054142913999</v>
      </c>
      <c r="AH86" s="8">
        <v>-4.1079636190540202E-4</v>
      </c>
      <c r="AI86" s="8">
        <v>2.30640101199999</v>
      </c>
      <c r="AJ86" s="8">
        <v>-3.7612753199999698E-3</v>
      </c>
      <c r="AK86" s="8">
        <v>995.176197</v>
      </c>
      <c r="AL86" s="8">
        <v>3.9734999999999798E-2</v>
      </c>
      <c r="AN86" s="8">
        <v>-1.0408989683774701</v>
      </c>
      <c r="AO86" s="8">
        <v>4.3025437379100797</v>
      </c>
      <c r="AP86" s="8">
        <v>1.0234654120792801</v>
      </c>
    </row>
    <row r="87" spans="1:42" x14ac:dyDescent="0.45">
      <c r="A87">
        <v>8.0000000000000002E-3</v>
      </c>
      <c r="B87" s="4">
        <f t="shared" si="14"/>
        <v>28.97575001911483</v>
      </c>
      <c r="C87">
        <v>2500</v>
      </c>
      <c r="D87" s="5">
        <f t="shared" si="8"/>
        <v>2.7982598412246351</v>
      </c>
      <c r="E87" s="4">
        <v>141.48561409199999</v>
      </c>
      <c r="F87" s="4">
        <f t="shared" si="22"/>
        <v>282.97122818399998</v>
      </c>
      <c r="G87" s="5">
        <f t="shared" si="21"/>
        <v>19.012734761458375</v>
      </c>
      <c r="H87" s="1">
        <f t="shared" si="23"/>
        <v>156.34021538461522</v>
      </c>
      <c r="I87">
        <v>315</v>
      </c>
      <c r="J87">
        <v>295</v>
      </c>
      <c r="K87" s="5">
        <f t="shared" si="24"/>
        <v>5.0868438924975283</v>
      </c>
      <c r="L87" s="5">
        <v>300.08687137401716</v>
      </c>
      <c r="M87" s="5">
        <f t="shared" si="10"/>
        <v>300.08684389249754</v>
      </c>
      <c r="N87" s="5">
        <v>300.70345663112499</v>
      </c>
      <c r="O87" s="5">
        <f t="shared" si="20"/>
        <v>300.70352108790161</v>
      </c>
      <c r="P87" s="5">
        <f t="shared" si="7"/>
        <v>14.296543368875007</v>
      </c>
      <c r="Q87" s="1">
        <v>478.03803677977999</v>
      </c>
      <c r="R87" s="4">
        <f>Q87/(Abmessungen!B$17*S87)</f>
        <v>92.042801920409005</v>
      </c>
      <c r="S87" s="5">
        <f t="shared" si="15"/>
        <v>9.5817353461230486</v>
      </c>
      <c r="T87" s="4">
        <f t="shared" si="16"/>
        <v>4179.6833307609122</v>
      </c>
      <c r="U87" s="4">
        <f t="shared" si="17"/>
        <v>993.93458257339717</v>
      </c>
      <c r="V87" s="4">
        <f t="shared" si="18"/>
        <v>1006.9990854170233</v>
      </c>
      <c r="W87" s="2">
        <f t="shared" si="19"/>
        <v>1.1872582307224464</v>
      </c>
      <c r="AA87" s="6">
        <v>-144.24372570197801</v>
      </c>
      <c r="AB87" s="7">
        <v>10.528700058400901</v>
      </c>
      <c r="AC87" s="6">
        <v>-3.1256926142924198E-2</v>
      </c>
      <c r="AD87" s="6">
        <v>2.9456116190551199E-5</v>
      </c>
      <c r="AE87" s="8">
        <v>17554.453889016499</v>
      </c>
      <c r="AF87" s="8">
        <v>-125.692345063977</v>
      </c>
      <c r="AG87" s="8">
        <v>0.39362054142913999</v>
      </c>
      <c r="AH87" s="8">
        <v>-4.1079636190540202E-4</v>
      </c>
      <c r="AI87" s="8">
        <v>2.30640101199999</v>
      </c>
      <c r="AJ87" s="8">
        <v>-3.7612753199999698E-3</v>
      </c>
      <c r="AK87" s="8">
        <v>995.176197</v>
      </c>
      <c r="AL87" s="8">
        <v>3.9734999999999798E-2</v>
      </c>
      <c r="AN87" s="8">
        <v>-1.0408989683774701</v>
      </c>
      <c r="AO87" s="8">
        <v>4.3025437379100797</v>
      </c>
      <c r="AP87" s="8">
        <v>1.0234654120792801</v>
      </c>
    </row>
    <row r="88" spans="1:42" x14ac:dyDescent="0.45">
      <c r="A88">
        <v>1.4E-2</v>
      </c>
      <c r="B88" s="4">
        <f t="shared" si="14"/>
        <v>50.732352351946531</v>
      </c>
      <c r="C88">
        <v>2500</v>
      </c>
      <c r="D88" s="5">
        <f t="shared" si="8"/>
        <v>2.7982598412246351</v>
      </c>
      <c r="E88" s="4">
        <v>141.48561409199999</v>
      </c>
      <c r="F88" s="4">
        <f t="shared" si="22"/>
        <v>282.97122818399998</v>
      </c>
      <c r="G88" s="5">
        <f t="shared" si="21"/>
        <v>19.012734761458375</v>
      </c>
      <c r="H88" s="1">
        <f t="shared" si="23"/>
        <v>326.03512307692239</v>
      </c>
      <c r="I88">
        <v>315</v>
      </c>
      <c r="J88">
        <v>295</v>
      </c>
      <c r="K88" s="5">
        <f t="shared" si="24"/>
        <v>6.8635322372592276</v>
      </c>
      <c r="L88" s="5">
        <v>301.86359013414801</v>
      </c>
      <c r="M88" s="5">
        <f t="shared" si="10"/>
        <v>301.86353223725922</v>
      </c>
      <c r="N88" s="5">
        <v>304.00637466818637</v>
      </c>
      <c r="O88" s="5">
        <f t="shared" si="20"/>
        <v>304.006442555148</v>
      </c>
      <c r="P88" s="5">
        <f t="shared" si="7"/>
        <v>10.993625331813632</v>
      </c>
      <c r="Q88" s="1">
        <v>643.21026103783504</v>
      </c>
      <c r="R88" s="4">
        <f>Q88/(Abmessungen!B$17*S88)</f>
        <v>108.45163211350675</v>
      </c>
      <c r="S88" s="5">
        <f t="shared" si="15"/>
        <v>10.941791116065083</v>
      </c>
      <c r="T88" s="4">
        <f t="shared" si="16"/>
        <v>4179.1376726416484</v>
      </c>
      <c r="U88" s="4">
        <f t="shared" si="17"/>
        <v>993.4489071265433</v>
      </c>
      <c r="V88" s="4">
        <f t="shared" si="18"/>
        <v>1007.0343843769901</v>
      </c>
      <c r="W88" s="2">
        <f t="shared" si="19"/>
        <v>1.1839168665109159</v>
      </c>
      <c r="AA88" s="6">
        <v>-144.24372570197801</v>
      </c>
      <c r="AB88" s="7">
        <v>10.528700058400901</v>
      </c>
      <c r="AC88" s="6">
        <v>-3.1256926142924198E-2</v>
      </c>
      <c r="AD88" s="6">
        <v>2.9456116190551199E-5</v>
      </c>
      <c r="AE88" s="8">
        <v>17554.453889016499</v>
      </c>
      <c r="AF88" s="8">
        <v>-125.692345063977</v>
      </c>
      <c r="AG88" s="8">
        <v>0.39362054142913999</v>
      </c>
      <c r="AH88" s="8">
        <v>-4.1079636190540202E-4</v>
      </c>
      <c r="AI88" s="8">
        <v>2.30640101199999</v>
      </c>
      <c r="AJ88" s="8">
        <v>-3.7612753199999698E-3</v>
      </c>
      <c r="AK88" s="8">
        <v>995.176197</v>
      </c>
      <c r="AL88" s="8">
        <v>3.9734999999999798E-2</v>
      </c>
      <c r="AN88" s="8">
        <v>-1.0408989683774701</v>
      </c>
      <c r="AO88" s="8">
        <v>4.3025437379100797</v>
      </c>
      <c r="AP88" s="8">
        <v>1.0234654120792801</v>
      </c>
    </row>
    <row r="89" spans="1:42" x14ac:dyDescent="0.45">
      <c r="A89">
        <v>0.02</v>
      </c>
      <c r="B89" s="4">
        <f t="shared" si="14"/>
        <v>72.499496376458396</v>
      </c>
      <c r="C89">
        <v>2500</v>
      </c>
      <c r="D89" s="5">
        <f t="shared" si="8"/>
        <v>2.7982598412246351</v>
      </c>
      <c r="E89" s="4">
        <v>141.48561409199999</v>
      </c>
      <c r="F89" s="4">
        <f t="shared" si="22"/>
        <v>282.97122818399998</v>
      </c>
      <c r="G89" s="5">
        <f t="shared" si="21"/>
        <v>19.012734761458375</v>
      </c>
      <c r="H89" s="1">
        <f t="shared" si="23"/>
        <v>540.67838461538327</v>
      </c>
      <c r="I89">
        <v>315</v>
      </c>
      <c r="J89">
        <v>295</v>
      </c>
      <c r="K89" s="5">
        <f t="shared" si="24"/>
        <v>7.9194260306797624</v>
      </c>
      <c r="L89" s="5">
        <v>302.91951248179896</v>
      </c>
      <c r="M89" s="5">
        <f t="shared" si="10"/>
        <v>302.91942603067974</v>
      </c>
      <c r="N89" s="5">
        <v>306.13479291118006</v>
      </c>
      <c r="O89" s="5">
        <f t="shared" si="20"/>
        <v>306.13482806426913</v>
      </c>
      <c r="P89" s="5">
        <f t="shared" si="7"/>
        <v>8.8652070888199432</v>
      </c>
      <c r="Q89" s="1">
        <v>740.93306764532997</v>
      </c>
      <c r="R89" s="4">
        <f>Q89/(Abmessungen!B$17*S89)</f>
        <v>117.82758712482871</v>
      </c>
      <c r="S89" s="5">
        <f t="shared" si="15"/>
        <v>11.60121675586776</v>
      </c>
      <c r="T89" s="4">
        <f t="shared" si="16"/>
        <v>4178.8984636553769</v>
      </c>
      <c r="U89" s="4">
        <f t="shared" si="17"/>
        <v>993.11034694827788</v>
      </c>
      <c r="V89" s="4">
        <f t="shared" si="18"/>
        <v>1007.0553629142321</v>
      </c>
      <c r="W89" s="2">
        <f t="shared" si="19"/>
        <v>1.181931059177888</v>
      </c>
      <c r="AA89" s="6">
        <v>-144.24372570197801</v>
      </c>
      <c r="AB89" s="7">
        <v>10.528700058400901</v>
      </c>
      <c r="AC89" s="6">
        <v>-3.1256926142924198E-2</v>
      </c>
      <c r="AD89" s="6">
        <v>2.9456116190551199E-5</v>
      </c>
      <c r="AE89" s="8">
        <v>17554.453889016499</v>
      </c>
      <c r="AF89" s="8">
        <v>-125.692345063977</v>
      </c>
      <c r="AG89" s="8">
        <v>0.39362054142913999</v>
      </c>
      <c r="AH89" s="8">
        <v>-4.1079636190540202E-4</v>
      </c>
      <c r="AI89" s="8">
        <v>2.30640101199999</v>
      </c>
      <c r="AJ89" s="8">
        <v>-3.7612753199999698E-3</v>
      </c>
      <c r="AK89" s="8">
        <v>995.176197</v>
      </c>
      <c r="AL89" s="8">
        <v>3.9734999999999798E-2</v>
      </c>
      <c r="AN89" s="8">
        <v>-1.0408989683774701</v>
      </c>
      <c r="AO89" s="8">
        <v>4.3025437379100797</v>
      </c>
      <c r="AP89" s="8">
        <v>1.0234654120792801</v>
      </c>
    </row>
    <row r="90" spans="1:42" x14ac:dyDescent="0.45">
      <c r="A90">
        <v>2.5999999999999999E-2</v>
      </c>
      <c r="B90" s="4">
        <f t="shared" si="14"/>
        <v>94.271405587720011</v>
      </c>
      <c r="C90">
        <v>2500</v>
      </c>
      <c r="D90" s="5">
        <f t="shared" si="8"/>
        <v>2.7982598412246351</v>
      </c>
      <c r="E90" s="4">
        <v>141.48561409199999</v>
      </c>
      <c r="F90" s="4">
        <f t="shared" si="22"/>
        <v>282.97122818399998</v>
      </c>
      <c r="G90" s="5">
        <f t="shared" si="21"/>
        <v>19.012734761458375</v>
      </c>
      <c r="H90" s="1">
        <f t="shared" si="23"/>
        <v>800.26999999999816</v>
      </c>
      <c r="I90">
        <v>315</v>
      </c>
      <c r="J90">
        <v>295</v>
      </c>
      <c r="K90" s="5">
        <f t="shared" si="24"/>
        <v>8.6846651277976292</v>
      </c>
      <c r="L90" s="5">
        <v>303.68477373582675</v>
      </c>
      <c r="M90" s="5">
        <f t="shared" si="10"/>
        <v>303.68466512779764</v>
      </c>
      <c r="N90" s="5">
        <v>307.53045863314611</v>
      </c>
      <c r="O90" s="5">
        <f t="shared" si="20"/>
        <v>307.53048086552724</v>
      </c>
      <c r="P90" s="5">
        <f t="shared" si="7"/>
        <v>7.469541366853889</v>
      </c>
      <c r="Q90" s="1">
        <v>811.55089959250495</v>
      </c>
      <c r="R90" s="4">
        <f>Q90/(Abmessungen!B$17*S90)</f>
        <v>125.68513261394419</v>
      </c>
      <c r="S90" s="5">
        <f t="shared" si="15"/>
        <v>11.912513438745382</v>
      </c>
      <c r="T90" s="4">
        <f t="shared" si="16"/>
        <v>4178.782539577297</v>
      </c>
      <c r="U90" s="4">
        <f t="shared" si="17"/>
        <v>992.87795081091406</v>
      </c>
      <c r="V90" s="4">
        <f t="shared" si="18"/>
        <v>1007.0705667421964</v>
      </c>
      <c r="W90" s="2">
        <f t="shared" si="19"/>
        <v>1.1804918800438244</v>
      </c>
      <c r="AA90" s="6">
        <v>-144.24372570197801</v>
      </c>
      <c r="AB90" s="7">
        <v>10.528700058400901</v>
      </c>
      <c r="AC90" s="6">
        <v>-3.1256926142924198E-2</v>
      </c>
      <c r="AD90" s="6">
        <v>2.9456116190551199E-5</v>
      </c>
      <c r="AE90" s="8">
        <v>17554.453889016499</v>
      </c>
      <c r="AF90" s="8">
        <v>-125.692345063977</v>
      </c>
      <c r="AG90" s="8">
        <v>0.39362054142913999</v>
      </c>
      <c r="AH90" s="8">
        <v>-4.1079636190540202E-4</v>
      </c>
      <c r="AI90" s="8">
        <v>2.30640101199999</v>
      </c>
      <c r="AJ90" s="8">
        <v>-3.7612753199999698E-3</v>
      </c>
      <c r="AK90" s="8">
        <v>995.176197</v>
      </c>
      <c r="AL90" s="8">
        <v>3.9734999999999798E-2</v>
      </c>
      <c r="AN90" s="8">
        <v>-1.0408989683774701</v>
      </c>
      <c r="AO90" s="8">
        <v>4.3025437379100797</v>
      </c>
      <c r="AP90" s="8">
        <v>1.0234654120792801</v>
      </c>
    </row>
    <row r="91" spans="1:42" x14ac:dyDescent="0.45">
      <c r="A91">
        <v>3.2000000000000001E-2</v>
      </c>
      <c r="B91" s="4">
        <f t="shared" si="14"/>
        <v>116.04606623913656</v>
      </c>
      <c r="C91">
        <v>2500</v>
      </c>
      <c r="D91" s="5">
        <f t="shared" si="8"/>
        <v>2.7982598412246351</v>
      </c>
      <c r="E91" s="4">
        <v>141.48561409199999</v>
      </c>
      <c r="F91" s="4">
        <f t="shared" si="22"/>
        <v>282.97122818399998</v>
      </c>
      <c r="G91" s="5">
        <f t="shared" si="21"/>
        <v>19.012734761458375</v>
      </c>
      <c r="H91" s="1">
        <f t="shared" si="23"/>
        <v>1104.8099692307667</v>
      </c>
      <c r="I91">
        <v>315</v>
      </c>
      <c r="J91">
        <v>295</v>
      </c>
      <c r="K91" s="5">
        <f t="shared" si="24"/>
        <v>9.2886802619549105</v>
      </c>
      <c r="L91" s="5">
        <v>304.28880491365339</v>
      </c>
      <c r="M91" s="5">
        <f t="shared" si="10"/>
        <v>304.28868026195494</v>
      </c>
      <c r="N91" s="5">
        <v>308.51497333571052</v>
      </c>
      <c r="O91" s="5">
        <f t="shared" si="20"/>
        <v>308.51498912304623</v>
      </c>
      <c r="P91" s="5">
        <f t="shared" si="7"/>
        <v>6.485026664289478</v>
      </c>
      <c r="Q91" s="1">
        <v>867.16903399568298</v>
      </c>
      <c r="R91" s="4">
        <f>Q91/(Abmessungen!B$17*S91)</f>
        <v>132.66945160227635</v>
      </c>
      <c r="S91" s="5">
        <f t="shared" si="15"/>
        <v>12.0588078491869</v>
      </c>
      <c r="T91" s="4">
        <f t="shared" si="16"/>
        <v>4178.718097246182</v>
      </c>
      <c r="U91" s="4">
        <f t="shared" si="17"/>
        <v>992.70922085895552</v>
      </c>
      <c r="V91" s="4">
        <f t="shared" si="18"/>
        <v>1007.0825673316219</v>
      </c>
      <c r="W91" s="2">
        <f t="shared" si="19"/>
        <v>1.1793559162629894</v>
      </c>
      <c r="AA91" s="6">
        <v>-144.24372570197801</v>
      </c>
      <c r="AB91" s="7">
        <v>10.528700058400901</v>
      </c>
      <c r="AC91" s="6">
        <v>-3.1256926142924198E-2</v>
      </c>
      <c r="AD91" s="6">
        <v>2.9456116190551199E-5</v>
      </c>
      <c r="AE91" s="8">
        <v>17554.453889016499</v>
      </c>
      <c r="AF91" s="8">
        <v>-125.692345063977</v>
      </c>
      <c r="AG91" s="8">
        <v>0.39362054142913999</v>
      </c>
      <c r="AH91" s="8">
        <v>-4.1079636190540202E-4</v>
      </c>
      <c r="AI91" s="8">
        <v>2.30640101199999</v>
      </c>
      <c r="AJ91" s="8">
        <v>-3.7612753199999698E-3</v>
      </c>
      <c r="AK91" s="8">
        <v>995.176197</v>
      </c>
      <c r="AL91" s="8">
        <v>3.9734999999999798E-2</v>
      </c>
      <c r="AN91" s="8">
        <v>-1.0408989683774701</v>
      </c>
      <c r="AO91" s="8">
        <v>4.3025437379100797</v>
      </c>
      <c r="AP91" s="8">
        <v>1.0234654120792801</v>
      </c>
    </row>
    <row r="92" spans="1:42" x14ac:dyDescent="0.45">
      <c r="A92">
        <v>3.7999999999999999E-2</v>
      </c>
      <c r="B92" s="4">
        <f t="shared" si="14"/>
        <v>137.82251851896928</v>
      </c>
      <c r="C92">
        <v>2500</v>
      </c>
      <c r="D92" s="5">
        <f t="shared" si="8"/>
        <v>2.7982598412246351</v>
      </c>
      <c r="E92" s="4">
        <v>141.48561409199999</v>
      </c>
      <c r="F92" s="4">
        <f t="shared" si="22"/>
        <v>282.97122818399998</v>
      </c>
      <c r="G92" s="5">
        <f t="shared" si="21"/>
        <v>19.012734761458375</v>
      </c>
      <c r="H92" s="1">
        <f t="shared" si="23"/>
        <v>1454.2982923076893</v>
      </c>
      <c r="I92">
        <v>315</v>
      </c>
      <c r="J92">
        <v>295</v>
      </c>
      <c r="K92" s="5">
        <f t="shared" si="24"/>
        <v>9.7895112467963337</v>
      </c>
      <c r="L92" s="5">
        <v>304.78964670432396</v>
      </c>
      <c r="M92" s="5">
        <f t="shared" si="10"/>
        <v>304.78951124679634</v>
      </c>
      <c r="N92" s="5">
        <v>309.24895987997041</v>
      </c>
      <c r="O92" s="5">
        <f t="shared" si="20"/>
        <v>309.24897184567214</v>
      </c>
      <c r="P92" s="5">
        <f t="shared" si="7"/>
        <v>5.751040120029586</v>
      </c>
      <c r="Q92" s="1">
        <v>913.20452921991</v>
      </c>
      <c r="R92" s="4">
        <f>Q92/(Abmessungen!B$17*S92)</f>
        <v>139.03351278947051</v>
      </c>
      <c r="S92" s="5">
        <f t="shared" si="15"/>
        <v>12.117697559030191</v>
      </c>
      <c r="T92" s="4">
        <f t="shared" si="16"/>
        <v>4178.6785758093283</v>
      </c>
      <c r="U92" s="4">
        <f t="shared" si="17"/>
        <v>992.58090383228239</v>
      </c>
      <c r="V92" s="4">
        <f t="shared" si="18"/>
        <v>1007.0925178058981</v>
      </c>
      <c r="W92" s="2">
        <f t="shared" si="19"/>
        <v>1.1784140143297526</v>
      </c>
      <c r="AA92" s="6">
        <v>-144.24372570197801</v>
      </c>
      <c r="AB92" s="7">
        <v>10.528700058400901</v>
      </c>
      <c r="AC92" s="6">
        <v>-3.1256926142924198E-2</v>
      </c>
      <c r="AD92" s="6">
        <v>2.9456116190551199E-5</v>
      </c>
      <c r="AE92" s="8">
        <v>17554.453889016499</v>
      </c>
      <c r="AF92" s="8">
        <v>-125.692345063977</v>
      </c>
      <c r="AG92" s="8">
        <v>0.39362054142913999</v>
      </c>
      <c r="AH92" s="8">
        <v>-4.1079636190540202E-4</v>
      </c>
      <c r="AI92" s="8">
        <v>2.30640101199999</v>
      </c>
      <c r="AJ92" s="8">
        <v>-3.7612753199999698E-3</v>
      </c>
      <c r="AK92" s="8">
        <v>995.176197</v>
      </c>
      <c r="AL92" s="8">
        <v>3.9734999999999798E-2</v>
      </c>
      <c r="AN92" s="8">
        <v>-1.0408989683774701</v>
      </c>
      <c r="AO92" s="8">
        <v>4.3025437379100797</v>
      </c>
      <c r="AP92" s="8">
        <v>1.0234654120792801</v>
      </c>
    </row>
    <row r="93" spans="1:42" x14ac:dyDescent="0.45">
      <c r="A93">
        <v>4.3999999999999997E-2</v>
      </c>
      <c r="B93" s="4">
        <f t="shared" si="14"/>
        <v>159.6002294585974</v>
      </c>
      <c r="C93">
        <v>2500</v>
      </c>
      <c r="D93" s="5">
        <f t="shared" si="8"/>
        <v>2.7982598412246351</v>
      </c>
      <c r="E93" s="4">
        <v>141.48561409199999</v>
      </c>
      <c r="F93" s="4">
        <f t="shared" si="22"/>
        <v>282.97122818399998</v>
      </c>
      <c r="G93" s="5">
        <f t="shared" si="21"/>
        <v>19.012734761458375</v>
      </c>
      <c r="H93" s="1">
        <f t="shared" si="23"/>
        <v>1848.7349692307653</v>
      </c>
      <c r="I93">
        <v>315</v>
      </c>
      <c r="J93">
        <v>295</v>
      </c>
      <c r="K93" s="5">
        <f t="shared" si="24"/>
        <v>10.218418789250073</v>
      </c>
      <c r="L93" s="5">
        <v>305.21856064666213</v>
      </c>
      <c r="M93" s="5">
        <f t="shared" si="10"/>
        <v>305.21841878925005</v>
      </c>
      <c r="N93" s="5">
        <v>309.81905605020427</v>
      </c>
      <c r="O93" s="5">
        <f t="shared" si="20"/>
        <v>309.81906549465782</v>
      </c>
      <c r="P93" s="5">
        <f t="shared" si="7"/>
        <v>5.1809439497957328</v>
      </c>
      <c r="Q93" s="1">
        <v>952.57030862550005</v>
      </c>
      <c r="R93" s="4">
        <f>Q93/(Abmessungen!B$17*S93)</f>
        <v>144.92338778809028</v>
      </c>
      <c r="S93" s="5">
        <f t="shared" si="15"/>
        <v>12.126350323696036</v>
      </c>
      <c r="T93" s="4">
        <f t="shared" si="16"/>
        <v>4178.6525526834748</v>
      </c>
      <c r="U93" s="4">
        <f t="shared" si="17"/>
        <v>992.47977610891371</v>
      </c>
      <c r="V93" s="4">
        <f t="shared" si="18"/>
        <v>1007.1010392536475</v>
      </c>
      <c r="W93" s="2">
        <f t="shared" si="19"/>
        <v>1.1776073826168925</v>
      </c>
      <c r="AA93" s="6">
        <v>-144.24372570197801</v>
      </c>
      <c r="AB93" s="7">
        <v>10.528700058400901</v>
      </c>
      <c r="AC93" s="6">
        <v>-3.1256926142924198E-2</v>
      </c>
      <c r="AD93" s="6">
        <v>2.9456116190551199E-5</v>
      </c>
      <c r="AE93" s="8">
        <v>17554.453889016499</v>
      </c>
      <c r="AF93" s="8">
        <v>-125.692345063977</v>
      </c>
      <c r="AG93" s="8">
        <v>0.39362054142913999</v>
      </c>
      <c r="AH93" s="8">
        <v>-4.1079636190540202E-4</v>
      </c>
      <c r="AI93" s="8">
        <v>2.30640101199999</v>
      </c>
      <c r="AJ93" s="8">
        <v>-3.7612753199999698E-3</v>
      </c>
      <c r="AK93" s="8">
        <v>995.176197</v>
      </c>
      <c r="AL93" s="8">
        <v>3.9734999999999798E-2</v>
      </c>
      <c r="AN93" s="8">
        <v>-1.0408989683774701</v>
      </c>
      <c r="AO93" s="8">
        <v>4.3025437379100797</v>
      </c>
      <c r="AP93" s="8">
        <v>1.0234654120792801</v>
      </c>
    </row>
    <row r="94" spans="1:42" x14ac:dyDescent="0.45">
      <c r="A94">
        <v>0.05</v>
      </c>
      <c r="B94" s="4">
        <f t="shared" si="14"/>
        <v>181.37887266532735</v>
      </c>
      <c r="C94">
        <v>2500</v>
      </c>
      <c r="D94" s="5">
        <f t="shared" si="8"/>
        <v>2.7982598412246351</v>
      </c>
      <c r="E94" s="4">
        <v>141.48561409199999</v>
      </c>
      <c r="F94" s="4">
        <f t="shared" si="22"/>
        <v>282.97122818399998</v>
      </c>
      <c r="G94" s="5">
        <f t="shared" si="21"/>
        <v>19.012734761458375</v>
      </c>
      <c r="H94" s="1">
        <f t="shared" si="23"/>
        <v>2288.1199999999958</v>
      </c>
      <c r="I94">
        <v>315</v>
      </c>
      <c r="J94">
        <v>295</v>
      </c>
      <c r="K94" s="5">
        <f t="shared" si="24"/>
        <v>10.594228921555242</v>
      </c>
      <c r="L94" s="5">
        <v>305.59437346505399</v>
      </c>
      <c r="M94" s="5">
        <f t="shared" si="10"/>
        <v>305.59422892155521</v>
      </c>
      <c r="N94" s="5">
        <v>310.27587367332734</v>
      </c>
      <c r="O94" s="5">
        <f t="shared" si="20"/>
        <v>310.27588133817147</v>
      </c>
      <c r="P94" s="5">
        <f t="shared" si="7"/>
        <v>4.7241263266726605</v>
      </c>
      <c r="Q94" s="1">
        <v>987.01825633376905</v>
      </c>
      <c r="R94" s="4">
        <f>Q94/(Abmessungen!B$17*S94)</f>
        <v>150.43614541082164</v>
      </c>
      <c r="S94" s="5">
        <f t="shared" si="15"/>
        <v>12.104435382942807</v>
      </c>
      <c r="T94" s="4">
        <f t="shared" si="16"/>
        <v>4178.6344797348147</v>
      </c>
      <c r="U94" s="4">
        <f t="shared" si="17"/>
        <v>992.39783197973907</v>
      </c>
      <c r="V94" s="4">
        <f t="shared" si="18"/>
        <v>1007.1085057148169</v>
      </c>
      <c r="W94" s="2">
        <f t="shared" si="19"/>
        <v>1.1769006148775139</v>
      </c>
      <c r="AA94" s="6">
        <v>-144.24372570197801</v>
      </c>
      <c r="AB94" s="7">
        <v>10.528700058400901</v>
      </c>
      <c r="AC94" s="6">
        <v>-3.1256926142924198E-2</v>
      </c>
      <c r="AD94" s="6">
        <v>2.9456116190551199E-5</v>
      </c>
      <c r="AE94" s="8">
        <v>17554.453889016499</v>
      </c>
      <c r="AF94" s="8">
        <v>-125.692345063977</v>
      </c>
      <c r="AG94" s="8">
        <v>0.39362054142913999</v>
      </c>
      <c r="AH94" s="8">
        <v>-4.1079636190540202E-4</v>
      </c>
      <c r="AI94" s="8">
        <v>2.30640101199999</v>
      </c>
      <c r="AJ94" s="8">
        <v>-3.7612753199999698E-3</v>
      </c>
      <c r="AK94" s="8">
        <v>995.176197</v>
      </c>
      <c r="AL94" s="8">
        <v>3.9734999999999798E-2</v>
      </c>
      <c r="AN94" s="8">
        <v>-1.0408989683774701</v>
      </c>
      <c r="AO94" s="8">
        <v>4.3025437379100797</v>
      </c>
      <c r="AP94" s="8">
        <v>1.0234654120792801</v>
      </c>
    </row>
    <row r="95" spans="1:42" x14ac:dyDescent="0.45">
      <c r="A95">
        <v>5.6000000000000001E-2</v>
      </c>
      <c r="B95" s="4">
        <f t="shared" si="14"/>
        <v>203.15823392090832</v>
      </c>
      <c r="C95">
        <v>2500</v>
      </c>
      <c r="D95" s="5">
        <f t="shared" si="8"/>
        <v>2.7982598412246351</v>
      </c>
      <c r="E95" s="4">
        <v>141.48561409199999</v>
      </c>
      <c r="F95" s="4">
        <f t="shared" si="22"/>
        <v>282.97122818399998</v>
      </c>
      <c r="G95" s="5">
        <f t="shared" si="21"/>
        <v>19.012734761458375</v>
      </c>
      <c r="H95" s="1">
        <f t="shared" si="23"/>
        <v>2772.4533846153799</v>
      </c>
      <c r="I95">
        <v>315</v>
      </c>
      <c r="J95">
        <v>295</v>
      </c>
      <c r="K95" s="5">
        <f t="shared" si="24"/>
        <v>10.929179176140954</v>
      </c>
      <c r="L95" s="5">
        <v>305.92932325134205</v>
      </c>
      <c r="M95" s="5">
        <f t="shared" si="10"/>
        <v>305.92917917614096</v>
      </c>
      <c r="N95" s="5">
        <v>310.65096082931746</v>
      </c>
      <c r="O95" s="5">
        <f t="shared" si="20"/>
        <v>310.65096717937001</v>
      </c>
      <c r="P95" s="5">
        <f t="shared" si="7"/>
        <v>4.3490391706825449</v>
      </c>
      <c r="Q95" s="1">
        <v>1017.68585015185</v>
      </c>
      <c r="R95" s="4">
        <f>Q95/(Abmessungen!B$17*S95)</f>
        <v>155.64092366347532</v>
      </c>
      <c r="S95" s="5">
        <f t="shared" si="15"/>
        <v>12.063171008452906</v>
      </c>
      <c r="T95" s="4">
        <f t="shared" si="16"/>
        <v>4178.6213991417935</v>
      </c>
      <c r="U95" s="4">
        <f t="shared" si="17"/>
        <v>992.32994946434246</v>
      </c>
      <c r="V95" s="4">
        <f t="shared" si="18"/>
        <v>1007.115160329696</v>
      </c>
      <c r="W95" s="2">
        <f t="shared" si="19"/>
        <v>1.1762706956952116</v>
      </c>
      <c r="AA95" s="6">
        <v>-144.24372570197801</v>
      </c>
      <c r="AB95" s="7">
        <v>10.528700058400901</v>
      </c>
      <c r="AC95" s="6">
        <v>-3.1256926142924198E-2</v>
      </c>
      <c r="AD95" s="6">
        <v>2.9456116190551199E-5</v>
      </c>
      <c r="AE95" s="8">
        <v>17554.453889016499</v>
      </c>
      <c r="AF95" s="8">
        <v>-125.692345063977</v>
      </c>
      <c r="AG95" s="8">
        <v>0.39362054142913999</v>
      </c>
      <c r="AH95" s="8">
        <v>-4.1079636190540202E-4</v>
      </c>
      <c r="AI95" s="8">
        <v>2.30640101199999</v>
      </c>
      <c r="AJ95" s="8">
        <v>-3.7612753199999698E-3</v>
      </c>
      <c r="AK95" s="8">
        <v>995.176197</v>
      </c>
      <c r="AL95" s="8">
        <v>3.9734999999999798E-2</v>
      </c>
      <c r="AN95" s="8">
        <v>-1.0408989683774701</v>
      </c>
      <c r="AO95" s="8">
        <v>4.3025437379100797</v>
      </c>
      <c r="AP95" s="8">
        <v>1.0234654120792801</v>
      </c>
    </row>
    <row r="96" spans="1:42" x14ac:dyDescent="0.45">
      <c r="A96">
        <v>6.2E-2</v>
      </c>
      <c r="B96" s="4">
        <f t="shared" si="14"/>
        <v>224.93816514340469</v>
      </c>
      <c r="C96">
        <v>2500</v>
      </c>
      <c r="D96" s="5">
        <f t="shared" si="8"/>
        <v>2.7982598412246351</v>
      </c>
      <c r="E96" s="4">
        <v>141.48561409199999</v>
      </c>
      <c r="F96" s="4">
        <f t="shared" si="22"/>
        <v>282.97122818399998</v>
      </c>
      <c r="G96" s="5">
        <f t="shared" si="21"/>
        <v>19.012734761458375</v>
      </c>
      <c r="H96" s="1">
        <f t="shared" si="23"/>
        <v>3301.7351230769173</v>
      </c>
      <c r="I96">
        <v>315</v>
      </c>
      <c r="J96">
        <v>295</v>
      </c>
      <c r="K96" s="5">
        <f t="shared" si="24"/>
        <v>11.231681992573645</v>
      </c>
      <c r="L96" s="5">
        <v>306.23182289624151</v>
      </c>
      <c r="M96" s="5">
        <f t="shared" si="10"/>
        <v>306.23168199257367</v>
      </c>
      <c r="N96" s="5">
        <v>310.96502948131962</v>
      </c>
      <c r="O96" s="5">
        <f t="shared" si="20"/>
        <v>310.96503482746823</v>
      </c>
      <c r="P96" s="5">
        <f t="shared" si="7"/>
        <v>4.0349705186803817</v>
      </c>
      <c r="Q96" s="1">
        <v>1045.35424497648</v>
      </c>
      <c r="R96" s="4">
        <f>Q96/(Abmessungen!B$17*S96)</f>
        <v>160.58916551869928</v>
      </c>
      <c r="S96" s="5">
        <f t="shared" si="15"/>
        <v>12.0093304093255</v>
      </c>
      <c r="T96" s="4">
        <f t="shared" si="16"/>
        <v>4178.6116155622276</v>
      </c>
      <c r="U96" s="4">
        <f t="shared" si="17"/>
        <v>992.27269795547329</v>
      </c>
      <c r="V96" s="4">
        <f t="shared" si="18"/>
        <v>1007.121170241391</v>
      </c>
      <c r="W96" s="2">
        <f t="shared" si="19"/>
        <v>1.175701803470877</v>
      </c>
      <c r="AA96" s="6">
        <v>-144.24372570197801</v>
      </c>
      <c r="AB96" s="7">
        <v>10.528700058400901</v>
      </c>
      <c r="AC96" s="6">
        <v>-3.1256926142924198E-2</v>
      </c>
      <c r="AD96" s="6">
        <v>2.9456116190551199E-5</v>
      </c>
      <c r="AE96" s="8">
        <v>17554.453889016499</v>
      </c>
      <c r="AF96" s="8">
        <v>-125.692345063977</v>
      </c>
      <c r="AG96" s="8">
        <v>0.39362054142913999</v>
      </c>
      <c r="AH96" s="8">
        <v>-4.1079636190540202E-4</v>
      </c>
      <c r="AI96" s="8">
        <v>2.30640101199999</v>
      </c>
      <c r="AJ96" s="8">
        <v>-3.7612753199999698E-3</v>
      </c>
      <c r="AK96" s="8">
        <v>995.176197</v>
      </c>
      <c r="AL96" s="8">
        <v>3.9734999999999798E-2</v>
      </c>
      <c r="AN96" s="8">
        <v>-1.0408989683774701</v>
      </c>
      <c r="AO96" s="8">
        <v>4.3025437379100797</v>
      </c>
      <c r="AP96" s="8">
        <v>1.0234654120792801</v>
      </c>
    </row>
    <row r="97" spans="1:42" x14ac:dyDescent="0.45">
      <c r="A97">
        <v>6.8000000000000005E-2</v>
      </c>
      <c r="B97" s="4">
        <f t="shared" si="14"/>
        <v>246.71855974782574</v>
      </c>
      <c r="C97">
        <v>2500</v>
      </c>
      <c r="D97" s="5">
        <f t="shared" si="8"/>
        <v>2.7982598412246351</v>
      </c>
      <c r="E97" s="4">
        <v>141.48561409199999</v>
      </c>
      <c r="F97" s="4">
        <f t="shared" si="22"/>
        <v>282.97122818399998</v>
      </c>
      <c r="G97" s="5">
        <f t="shared" si="21"/>
        <v>19.012734761458375</v>
      </c>
      <c r="H97" s="1">
        <f t="shared" si="23"/>
        <v>3875.9652153846091</v>
      </c>
      <c r="I97">
        <v>315</v>
      </c>
      <c r="J97">
        <v>295</v>
      </c>
      <c r="K97" s="5">
        <f t="shared" si="24"/>
        <v>11.507773609079814</v>
      </c>
      <c r="L97" s="5">
        <v>306.50790900418082</v>
      </c>
      <c r="M97" s="5">
        <f t="shared" si="10"/>
        <v>306.50777360907983</v>
      </c>
      <c r="N97" s="5">
        <v>311.23226011032352</v>
      </c>
      <c r="O97" s="5">
        <f t="shared" si="20"/>
        <v>311.23226467045532</v>
      </c>
      <c r="P97" s="5">
        <f t="shared" si="7"/>
        <v>3.7677398896764771</v>
      </c>
      <c r="Q97" s="1">
        <v>1070.58345200287</v>
      </c>
      <c r="R97" s="4">
        <f>Q97/(Abmessungen!B$17*S97)</f>
        <v>165.3203778624667</v>
      </c>
      <c r="S97" s="5">
        <f t="shared" si="15"/>
        <v>11.947187642207599</v>
      </c>
      <c r="T97" s="4">
        <f t="shared" si="16"/>
        <v>4178.6040995779131</v>
      </c>
      <c r="U97" s="4">
        <f t="shared" si="17"/>
        <v>992.2236910357019</v>
      </c>
      <c r="V97" s="4">
        <f t="shared" si="18"/>
        <v>1007.1266553821406</v>
      </c>
      <c r="W97" s="2">
        <f t="shared" si="19"/>
        <v>1.1751825855388836</v>
      </c>
      <c r="AA97" s="6">
        <v>-144.24372570197801</v>
      </c>
      <c r="AB97" s="7">
        <v>10.528700058400901</v>
      </c>
      <c r="AC97" s="6">
        <v>-3.1256926142924198E-2</v>
      </c>
      <c r="AD97" s="6">
        <v>2.9456116190551199E-5</v>
      </c>
      <c r="AE97" s="8">
        <v>17554.453889016499</v>
      </c>
      <c r="AF97" s="8">
        <v>-125.692345063977</v>
      </c>
      <c r="AG97" s="8">
        <v>0.39362054142913999</v>
      </c>
      <c r="AH97" s="8">
        <v>-4.1079636190540202E-4</v>
      </c>
      <c r="AI97" s="8">
        <v>2.30640101199999</v>
      </c>
      <c r="AJ97" s="8">
        <v>-3.7612753199999698E-3</v>
      </c>
      <c r="AK97" s="8">
        <v>995.176197</v>
      </c>
      <c r="AL97" s="8">
        <v>3.9734999999999798E-2</v>
      </c>
      <c r="AN97" s="8">
        <v>-1.0408989683774701</v>
      </c>
      <c r="AO97" s="8">
        <v>4.3025437379100797</v>
      </c>
      <c r="AP97" s="8">
        <v>1.0234654120792801</v>
      </c>
    </row>
    <row r="98" spans="1:42" x14ac:dyDescent="0.45">
      <c r="A98">
        <v>7.3999999999999996E-2</v>
      </c>
      <c r="B98" s="4">
        <f t="shared" si="14"/>
        <v>268.49933848987968</v>
      </c>
      <c r="C98">
        <v>2500</v>
      </c>
      <c r="D98" s="5">
        <f t="shared" si="8"/>
        <v>2.7982598412246351</v>
      </c>
      <c r="E98" s="4">
        <v>141.48561409199999</v>
      </c>
      <c r="F98" s="4">
        <f t="shared" si="22"/>
        <v>282.97122818399998</v>
      </c>
      <c r="G98" s="5">
        <f t="shared" si="21"/>
        <v>19.012734761458375</v>
      </c>
      <c r="H98" s="1">
        <f t="shared" si="23"/>
        <v>4495.1436615384537</v>
      </c>
      <c r="I98">
        <v>315</v>
      </c>
      <c r="J98">
        <v>295</v>
      </c>
      <c r="K98" s="5">
        <f t="shared" si="24"/>
        <v>11.761934930170408</v>
      </c>
      <c r="L98" s="5">
        <v>306.7620627796731</v>
      </c>
      <c r="M98" s="5">
        <f t="shared" si="10"/>
        <v>306.76193493017041</v>
      </c>
      <c r="N98" s="5">
        <v>311.46270203134662</v>
      </c>
      <c r="O98" s="5">
        <f t="shared" si="20"/>
        <v>311.46270596364013</v>
      </c>
      <c r="P98" s="5">
        <f t="shared" si="7"/>
        <v>3.5372979686533768</v>
      </c>
      <c r="Q98" s="1">
        <v>1093.7888554756501</v>
      </c>
      <c r="R98" s="4">
        <f>Q98/(Abmessungen!B$17*S98)</f>
        <v>169.86566233058147</v>
      </c>
      <c r="S98" s="5">
        <f t="shared" si="15"/>
        <v>11.87953509911074</v>
      </c>
      <c r="T98" s="4">
        <f t="shared" si="16"/>
        <v>4178.5981960977515</v>
      </c>
      <c r="U98" s="4">
        <f t="shared" si="17"/>
        <v>992.18121541122969</v>
      </c>
      <c r="V98" s="4">
        <f t="shared" si="18"/>
        <v>1007.1317047822752</v>
      </c>
      <c r="W98" s="2">
        <f t="shared" si="19"/>
        <v>1.1747046143772617</v>
      </c>
      <c r="AA98" s="6">
        <v>-144.24372570197801</v>
      </c>
      <c r="AB98" s="7">
        <v>10.528700058400901</v>
      </c>
      <c r="AC98" s="6">
        <v>-3.1256926142924198E-2</v>
      </c>
      <c r="AD98" s="6">
        <v>2.9456116190551199E-5</v>
      </c>
      <c r="AE98" s="8">
        <v>17554.453889016499</v>
      </c>
      <c r="AF98" s="8">
        <v>-125.692345063977</v>
      </c>
      <c r="AG98" s="8">
        <v>0.39362054142913999</v>
      </c>
      <c r="AH98" s="8">
        <v>-4.1079636190540202E-4</v>
      </c>
      <c r="AI98" s="8">
        <v>2.30640101199999</v>
      </c>
      <c r="AJ98" s="8">
        <v>-3.7612753199999698E-3</v>
      </c>
      <c r="AK98" s="8">
        <v>995.176197</v>
      </c>
      <c r="AL98" s="8">
        <v>3.9734999999999798E-2</v>
      </c>
      <c r="AN98" s="8">
        <v>-1.0408989683774701</v>
      </c>
      <c r="AO98" s="8">
        <v>4.3025437379100797</v>
      </c>
      <c r="AP98" s="8">
        <v>1.0234654120792801</v>
      </c>
    </row>
    <row r="99" spans="1:42" x14ac:dyDescent="0.45">
      <c r="A99">
        <v>8.0000000000000002E-3</v>
      </c>
      <c r="B99" s="4">
        <f t="shared" si="14"/>
        <v>28.974875661007342</v>
      </c>
      <c r="C99">
        <v>3000</v>
      </c>
      <c r="D99" s="5">
        <f t="shared" si="8"/>
        <v>3.417287242751474</v>
      </c>
      <c r="E99" s="4">
        <v>172.78487756800001</v>
      </c>
      <c r="F99" s="4">
        <f t="shared" si="22"/>
        <v>345.56975513600003</v>
      </c>
      <c r="G99" s="5">
        <f t="shared" si="21"/>
        <v>25.614006569749854</v>
      </c>
      <c r="H99" s="1">
        <f t="shared" si="23"/>
        <v>156.34021538461522</v>
      </c>
      <c r="I99">
        <v>315</v>
      </c>
      <c r="J99">
        <v>295</v>
      </c>
      <c r="K99" s="5">
        <f t="shared" si="24"/>
        <v>4.2226015884075521</v>
      </c>
      <c r="L99" s="5">
        <v>299.22261608721271</v>
      </c>
      <c r="M99" s="5">
        <f t="shared" si="10"/>
        <v>299.22260158840754</v>
      </c>
      <c r="N99" s="5">
        <v>300.4876193283103</v>
      </c>
      <c r="O99" s="5">
        <f t="shared" si="20"/>
        <v>300.48769485665218</v>
      </c>
      <c r="P99" s="5">
        <f t="shared" si="7"/>
        <v>14.512380671689698</v>
      </c>
      <c r="Q99" s="1">
        <v>485.25981867461002</v>
      </c>
      <c r="R99" s="4">
        <f>Q99/(Abmessungen!B$17*S99)</f>
        <v>91.883703022328532</v>
      </c>
      <c r="S99" s="5">
        <f t="shared" si="15"/>
        <v>9.7433295037641887</v>
      </c>
      <c r="T99" s="4">
        <f t="shared" si="16"/>
        <v>4179.7272545726792</v>
      </c>
      <c r="U99" s="4">
        <f t="shared" si="17"/>
        <v>993.96457596390394</v>
      </c>
      <c r="V99" s="4">
        <f t="shared" si="18"/>
        <v>1006.9819148251127</v>
      </c>
      <c r="W99" s="2">
        <f t="shared" si="19"/>
        <v>1.1888835817626648</v>
      </c>
      <c r="AA99" s="6">
        <v>-144.24372570197801</v>
      </c>
      <c r="AB99" s="7">
        <v>10.528700058400901</v>
      </c>
      <c r="AC99" s="6">
        <v>-3.1256926142924198E-2</v>
      </c>
      <c r="AD99" s="6">
        <v>2.9456116190551199E-5</v>
      </c>
      <c r="AE99" s="8">
        <v>17554.453889016499</v>
      </c>
      <c r="AF99" s="8">
        <v>-125.692345063977</v>
      </c>
      <c r="AG99" s="8">
        <v>0.39362054142913999</v>
      </c>
      <c r="AH99" s="8">
        <v>-4.1079636190540202E-4</v>
      </c>
      <c r="AI99" s="8">
        <v>2.30640101199999</v>
      </c>
      <c r="AJ99" s="8">
        <v>-3.7612753199999698E-3</v>
      </c>
      <c r="AK99" s="8">
        <v>995.176197</v>
      </c>
      <c r="AL99" s="8">
        <v>3.9734999999999798E-2</v>
      </c>
      <c r="AN99" s="8">
        <v>-1.0408989683774701</v>
      </c>
      <c r="AO99" s="8">
        <v>4.3025437379100797</v>
      </c>
      <c r="AP99" s="8">
        <v>1.0234654120792801</v>
      </c>
    </row>
    <row r="100" spans="1:42" x14ac:dyDescent="0.45">
      <c r="A100">
        <v>1.4E-2</v>
      </c>
      <c r="B100" s="4">
        <f t="shared" si="14"/>
        <v>50.728782757068807</v>
      </c>
      <c r="C100">
        <v>3000</v>
      </c>
      <c r="D100" s="5">
        <f t="shared" si="8"/>
        <v>3.417287242751474</v>
      </c>
      <c r="E100" s="4">
        <v>172.78487756800001</v>
      </c>
      <c r="F100" s="4">
        <f t="shared" si="22"/>
        <v>345.56975513600003</v>
      </c>
      <c r="G100" s="5">
        <f t="shared" si="21"/>
        <v>25.614006569749854</v>
      </c>
      <c r="H100" s="1">
        <f t="shared" si="23"/>
        <v>326.03512307692239</v>
      </c>
      <c r="I100">
        <v>315</v>
      </c>
      <c r="J100">
        <v>295</v>
      </c>
      <c r="K100" s="5">
        <f t="shared" si="24"/>
        <v>5.8438481593824152</v>
      </c>
      <c r="L100" s="5">
        <v>300.84388026855765</v>
      </c>
      <c r="M100" s="5">
        <f t="shared" si="10"/>
        <v>300.84384815938239</v>
      </c>
      <c r="N100" s="5">
        <v>303.55083314103837</v>
      </c>
      <c r="O100" s="5">
        <f t="shared" si="20"/>
        <v>303.550918018858</v>
      </c>
      <c r="P100" s="5">
        <f t="shared" si="7"/>
        <v>11.449166858961632</v>
      </c>
      <c r="Q100" s="1">
        <v>669.87198824556697</v>
      </c>
      <c r="R100" s="4">
        <f>Q100/(Abmessungen!B$17*S100)</f>
        <v>111.14706652234774</v>
      </c>
      <c r="S100" s="5">
        <f t="shared" si="15"/>
        <v>11.118990529004247</v>
      </c>
      <c r="T100" s="4">
        <f t="shared" si="16"/>
        <v>4179.1996283377939</v>
      </c>
      <c r="U100" s="4">
        <f t="shared" si="17"/>
        <v>993.51881241378715</v>
      </c>
      <c r="V100" s="4">
        <f t="shared" si="18"/>
        <v>1007.0141252912356</v>
      </c>
      <c r="W100" s="2">
        <f t="shared" si="19"/>
        <v>1.1858345712864184</v>
      </c>
      <c r="AA100" s="6">
        <v>-144.24372570197801</v>
      </c>
      <c r="AB100" s="7">
        <v>10.528700058400901</v>
      </c>
      <c r="AC100" s="6">
        <v>-3.1256926142924198E-2</v>
      </c>
      <c r="AD100" s="6">
        <v>2.9456116190551199E-5</v>
      </c>
      <c r="AE100" s="8">
        <v>17554.453889016499</v>
      </c>
      <c r="AF100" s="8">
        <v>-125.692345063977</v>
      </c>
      <c r="AG100" s="8">
        <v>0.39362054142913999</v>
      </c>
      <c r="AH100" s="8">
        <v>-4.1079636190540202E-4</v>
      </c>
      <c r="AI100" s="8">
        <v>2.30640101199999</v>
      </c>
      <c r="AJ100" s="8">
        <v>-3.7612753199999698E-3</v>
      </c>
      <c r="AK100" s="8">
        <v>995.176197</v>
      </c>
      <c r="AL100" s="8">
        <v>3.9734999999999798E-2</v>
      </c>
      <c r="AN100" s="8">
        <v>-1.0408989683774701</v>
      </c>
      <c r="AO100" s="8">
        <v>4.3025437379100797</v>
      </c>
      <c r="AP100" s="8">
        <v>1.0234654120792801</v>
      </c>
    </row>
    <row r="101" spans="1:42" x14ac:dyDescent="0.45">
      <c r="A101">
        <v>0.02</v>
      </c>
      <c r="B101" s="4">
        <f t="shared" si="14"/>
        <v>72.494626634550755</v>
      </c>
      <c r="C101">
        <v>3000</v>
      </c>
      <c r="D101" s="5">
        <f t="shared" si="8"/>
        <v>3.417287242751474</v>
      </c>
      <c r="E101" s="4">
        <v>172.78487756800001</v>
      </c>
      <c r="F101" s="4">
        <f t="shared" si="22"/>
        <v>345.56975513600003</v>
      </c>
      <c r="G101" s="5">
        <f t="shared" si="21"/>
        <v>25.614006569749854</v>
      </c>
      <c r="H101" s="1">
        <f t="shared" si="23"/>
        <v>540.67838461538327</v>
      </c>
      <c r="I101">
        <v>315</v>
      </c>
      <c r="J101">
        <v>295</v>
      </c>
      <c r="K101" s="5">
        <f t="shared" si="24"/>
        <v>6.7725595577328983</v>
      </c>
      <c r="L101" s="5">
        <v>301.77260789452049</v>
      </c>
      <c r="M101" s="5">
        <f t="shared" si="10"/>
        <v>301.7725595577329</v>
      </c>
      <c r="N101" s="5">
        <v>305.72487739957478</v>
      </c>
      <c r="O101" s="5">
        <f t="shared" si="20"/>
        <v>305.72492178888223</v>
      </c>
      <c r="P101" s="5">
        <f t="shared" si="7"/>
        <v>9.2751226004252203</v>
      </c>
      <c r="Q101" s="1">
        <v>775.19961176225104</v>
      </c>
      <c r="R101" s="4">
        <f>Q101/(Abmessungen!B$17*S101)</f>
        <v>119.85500807177402</v>
      </c>
      <c r="S101" s="5">
        <f t="shared" si="15"/>
        <v>11.932430371801367</v>
      </c>
      <c r="T101" s="4">
        <f t="shared" si="16"/>
        <v>4178.9384095599489</v>
      </c>
      <c r="U101" s="4">
        <f t="shared" si="17"/>
        <v>993.17705797639053</v>
      </c>
      <c r="V101" s="4">
        <f t="shared" si="18"/>
        <v>1007.0325767873444</v>
      </c>
      <c r="W101" s="2">
        <f t="shared" si="19"/>
        <v>1.1840879711371506</v>
      </c>
      <c r="AA101" s="6">
        <v>-144.24372570197801</v>
      </c>
      <c r="AB101" s="7">
        <v>10.528700058400901</v>
      </c>
      <c r="AC101" s="6">
        <v>-3.1256926142924198E-2</v>
      </c>
      <c r="AD101" s="6">
        <v>2.9456116190551199E-5</v>
      </c>
      <c r="AE101" s="8">
        <v>17554.453889016499</v>
      </c>
      <c r="AF101" s="8">
        <v>-125.692345063977</v>
      </c>
      <c r="AG101" s="8">
        <v>0.39362054142913999</v>
      </c>
      <c r="AH101" s="8">
        <v>-4.1079636190540202E-4</v>
      </c>
      <c r="AI101" s="8">
        <v>2.30640101199999</v>
      </c>
      <c r="AJ101" s="8">
        <v>-3.7612753199999698E-3</v>
      </c>
      <c r="AK101" s="8">
        <v>995.176197</v>
      </c>
      <c r="AL101" s="8">
        <v>3.9734999999999798E-2</v>
      </c>
      <c r="AN101" s="8">
        <v>-1.0408989683774701</v>
      </c>
      <c r="AO101" s="8">
        <v>4.3025437379100797</v>
      </c>
      <c r="AP101" s="8">
        <v>1.0234654120792801</v>
      </c>
    </row>
    <row r="102" spans="1:42" x14ac:dyDescent="0.45">
      <c r="A102">
        <v>2.5999999999999999E-2</v>
      </c>
      <c r="B102" s="4">
        <f t="shared" si="14"/>
        <v>94.264998853862878</v>
      </c>
      <c r="C102">
        <v>3000</v>
      </c>
      <c r="D102" s="5">
        <f t="shared" ref="D102:D110" si="25">F102/(0.02809*3600)</f>
        <v>3.417287242751474</v>
      </c>
      <c r="E102" s="4">
        <v>172.78487756800001</v>
      </c>
      <c r="F102" s="4">
        <f t="shared" si="22"/>
        <v>345.56975513600003</v>
      </c>
      <c r="G102" s="5">
        <f t="shared" si="21"/>
        <v>25.614006569749854</v>
      </c>
      <c r="H102" s="1">
        <f t="shared" si="23"/>
        <v>800.26999999999816</v>
      </c>
      <c r="I102">
        <v>315</v>
      </c>
      <c r="J102">
        <v>295</v>
      </c>
      <c r="K102" s="5">
        <f t="shared" si="24"/>
        <v>7.4784553102364892</v>
      </c>
      <c r="L102" s="5">
        <v>302.47851686141672</v>
      </c>
      <c r="M102" s="5">
        <f t="shared" ref="M102:M110" si="26">J102+K102</f>
        <v>302.47845531023648</v>
      </c>
      <c r="N102" s="5">
        <v>307.13014387506109</v>
      </c>
      <c r="O102" s="5">
        <f t="shared" si="20"/>
        <v>307.130172404051</v>
      </c>
      <c r="P102" s="5">
        <f t="shared" ref="P102:P110" si="27">I102-N102</f>
        <v>7.8698561249389059</v>
      </c>
      <c r="Q102" s="1">
        <v>855.04992913808201</v>
      </c>
      <c r="R102" s="4">
        <f>Q102/(Abmessungen!B$17*S102)</f>
        <v>127.99232161670406</v>
      </c>
      <c r="S102" s="5">
        <f t="shared" si="15"/>
        <v>12.324778032826625</v>
      </c>
      <c r="T102" s="4">
        <f t="shared" si="16"/>
        <v>4178.8127293930038</v>
      </c>
      <c r="U102" s="4">
        <f t="shared" si="17"/>
        <v>992.94543189998012</v>
      </c>
      <c r="V102" s="4">
        <f t="shared" si="18"/>
        <v>1007.0466014337442</v>
      </c>
      <c r="W102" s="2">
        <f t="shared" si="19"/>
        <v>1.1827604121494737</v>
      </c>
      <c r="AA102" s="6">
        <v>-144.24372570197801</v>
      </c>
      <c r="AB102" s="7">
        <v>10.528700058400901</v>
      </c>
      <c r="AC102" s="6">
        <v>-3.1256926142924198E-2</v>
      </c>
      <c r="AD102" s="6">
        <v>2.9456116190551199E-5</v>
      </c>
      <c r="AE102" s="8">
        <v>17554.453889016499</v>
      </c>
      <c r="AF102" s="8">
        <v>-125.692345063977</v>
      </c>
      <c r="AG102" s="8">
        <v>0.39362054142913999</v>
      </c>
      <c r="AH102" s="8">
        <v>-4.1079636190540202E-4</v>
      </c>
      <c r="AI102" s="8">
        <v>2.30640101199999</v>
      </c>
      <c r="AJ102" s="8">
        <v>-3.7612753199999698E-3</v>
      </c>
      <c r="AK102" s="8">
        <v>995.176197</v>
      </c>
      <c r="AL102" s="8">
        <v>3.9734999999999798E-2</v>
      </c>
      <c r="AN102" s="8">
        <v>-1.0408989683774701</v>
      </c>
      <c r="AO102" s="8">
        <v>4.3025437379100797</v>
      </c>
      <c r="AP102" s="8">
        <v>1.0234654120792801</v>
      </c>
    </row>
    <row r="103" spans="1:42" x14ac:dyDescent="0.45">
      <c r="A103">
        <v>3.2000000000000001E-2</v>
      </c>
      <c r="B103" s="4">
        <f t="shared" si="14"/>
        <v>116.03788696044791</v>
      </c>
      <c r="C103">
        <v>3000</v>
      </c>
      <c r="D103" s="5">
        <f t="shared" si="25"/>
        <v>3.417287242751474</v>
      </c>
      <c r="E103" s="4">
        <v>172.78487756800001</v>
      </c>
      <c r="F103" s="4">
        <f t="shared" si="22"/>
        <v>345.56975513600003</v>
      </c>
      <c r="G103" s="5">
        <f t="shared" si="21"/>
        <v>25.614006569749854</v>
      </c>
      <c r="H103" s="1">
        <f t="shared" si="23"/>
        <v>1104.8099692307667</v>
      </c>
      <c r="I103">
        <v>315</v>
      </c>
      <c r="J103">
        <v>295</v>
      </c>
      <c r="K103" s="5">
        <f t="shared" si="24"/>
        <v>8.0662146883523942</v>
      </c>
      <c r="L103" s="5">
        <v>303.06628652498182</v>
      </c>
      <c r="M103" s="5">
        <f t="shared" si="26"/>
        <v>303.06621468835237</v>
      </c>
      <c r="N103" s="5">
        <v>308.10944861879278</v>
      </c>
      <c r="O103" s="5">
        <f t="shared" si="20"/>
        <v>308.10946928060963</v>
      </c>
      <c r="P103" s="5">
        <f t="shared" si="27"/>
        <v>6.8905513812072172</v>
      </c>
      <c r="Q103" s="1">
        <v>921.40022429684404</v>
      </c>
      <c r="R103" s="4">
        <f>Q103/(Abmessungen!B$17*S103)</f>
        <v>135.85639329843707</v>
      </c>
      <c r="S103" s="5">
        <f t="shared" si="15"/>
        <v>12.512375829050198</v>
      </c>
      <c r="T103" s="4">
        <f t="shared" si="16"/>
        <v>4178.7429999040642</v>
      </c>
      <c r="U103" s="4">
        <f t="shared" si="17"/>
        <v>992.77919494747857</v>
      </c>
      <c r="V103" s="4">
        <f t="shared" si="18"/>
        <v>1007.058278947535</v>
      </c>
      <c r="W103" s="2">
        <f t="shared" si="19"/>
        <v>1.1816550303847677</v>
      </c>
      <c r="AA103" s="6">
        <v>-144.24372570197801</v>
      </c>
      <c r="AB103" s="7">
        <v>10.528700058400901</v>
      </c>
      <c r="AC103" s="6">
        <v>-3.1256926142924198E-2</v>
      </c>
      <c r="AD103" s="6">
        <v>2.9456116190551199E-5</v>
      </c>
      <c r="AE103" s="8">
        <v>17554.453889016499</v>
      </c>
      <c r="AF103" s="8">
        <v>-125.692345063977</v>
      </c>
      <c r="AG103" s="8">
        <v>0.39362054142913999</v>
      </c>
      <c r="AH103" s="8">
        <v>-4.1079636190540202E-4</v>
      </c>
      <c r="AI103" s="8">
        <v>2.30640101199999</v>
      </c>
      <c r="AJ103" s="8">
        <v>-3.7612753199999698E-3</v>
      </c>
      <c r="AK103" s="8">
        <v>995.176197</v>
      </c>
      <c r="AL103" s="8">
        <v>3.9734999999999798E-2</v>
      </c>
      <c r="AN103" s="8">
        <v>-1.0408989683774701</v>
      </c>
      <c r="AO103" s="8">
        <v>4.3025437379100797</v>
      </c>
      <c r="AP103" s="8">
        <v>1.0234654120792801</v>
      </c>
    </row>
    <row r="104" spans="1:42" x14ac:dyDescent="0.45">
      <c r="A104">
        <v>3.7999999999999999E-2</v>
      </c>
      <c r="B104" s="4">
        <f t="shared" si="14"/>
        <v>137.81241276020069</v>
      </c>
      <c r="C104">
        <v>3000</v>
      </c>
      <c r="D104" s="5">
        <f t="shared" si="25"/>
        <v>3.417287242751474</v>
      </c>
      <c r="E104" s="4">
        <v>172.78487756800001</v>
      </c>
      <c r="F104" s="4">
        <f t="shared" si="22"/>
        <v>345.56975513600003</v>
      </c>
      <c r="G104" s="5">
        <f t="shared" si="21"/>
        <v>25.614006569749854</v>
      </c>
      <c r="H104" s="1">
        <f t="shared" si="23"/>
        <v>1454.2982923076893</v>
      </c>
      <c r="I104">
        <v>315</v>
      </c>
      <c r="J104">
        <v>295</v>
      </c>
      <c r="K104" s="5">
        <f t="shared" si="24"/>
        <v>8.5780756588005627</v>
      </c>
      <c r="L104" s="5">
        <v>303.57815514483366</v>
      </c>
      <c r="M104" s="5">
        <f t="shared" si="26"/>
        <v>303.57807565880057</v>
      </c>
      <c r="N104" s="5">
        <v>308.83411838169894</v>
      </c>
      <c r="O104" s="5">
        <f t="shared" si="20"/>
        <v>308.83413437546596</v>
      </c>
      <c r="P104" s="5">
        <f t="shared" si="27"/>
        <v>6.1658816183010572</v>
      </c>
      <c r="Q104" s="1">
        <v>979.08151465398896</v>
      </c>
      <c r="R104" s="4">
        <f>Q104/(Abmessungen!B$17*S104)</f>
        <v>143.47702388705915</v>
      </c>
      <c r="S104" s="5">
        <f t="shared" si="15"/>
        <v>12.589487159562166</v>
      </c>
      <c r="T104" s="4">
        <f t="shared" si="16"/>
        <v>4178.7000538399434</v>
      </c>
      <c r="U104" s="4">
        <f t="shared" si="17"/>
        <v>992.65368960659362</v>
      </c>
      <c r="V104" s="4">
        <f t="shared" si="18"/>
        <v>1007.0684484973399</v>
      </c>
      <c r="W104" s="2">
        <f t="shared" si="19"/>
        <v>1.1806923909813021</v>
      </c>
      <c r="AA104" s="6">
        <v>-144.24372570197801</v>
      </c>
      <c r="AB104" s="7">
        <v>10.528700058400901</v>
      </c>
      <c r="AC104" s="6">
        <v>-3.1256926142924198E-2</v>
      </c>
      <c r="AD104" s="6">
        <v>2.9456116190551199E-5</v>
      </c>
      <c r="AE104" s="8">
        <v>17554.453889016499</v>
      </c>
      <c r="AF104" s="8">
        <v>-125.692345063977</v>
      </c>
      <c r="AG104" s="8">
        <v>0.39362054142913999</v>
      </c>
      <c r="AH104" s="8">
        <v>-4.1079636190540202E-4</v>
      </c>
      <c r="AI104" s="8">
        <v>2.30640101199999</v>
      </c>
      <c r="AJ104" s="8">
        <v>-3.7612753199999698E-3</v>
      </c>
      <c r="AK104" s="8">
        <v>995.176197</v>
      </c>
      <c r="AL104" s="8">
        <v>3.9734999999999798E-2</v>
      </c>
      <c r="AN104" s="8">
        <v>-1.0408989683774701</v>
      </c>
      <c r="AO104" s="8">
        <v>4.3025437379100797</v>
      </c>
      <c r="AP104" s="8">
        <v>1.0234654120792801</v>
      </c>
    </row>
    <row r="105" spans="1:42" x14ac:dyDescent="0.45">
      <c r="A105">
        <v>4.3999999999999997E-2</v>
      </c>
      <c r="B105" s="4">
        <f t="shared" si="14"/>
        <v>159.58810617863827</v>
      </c>
      <c r="C105">
        <v>3000</v>
      </c>
      <c r="D105" s="5">
        <f t="shared" si="25"/>
        <v>3.417287242751474</v>
      </c>
      <c r="E105" s="4">
        <v>172.78487756800001</v>
      </c>
      <c r="F105" s="4">
        <f t="shared" si="22"/>
        <v>345.56975513600003</v>
      </c>
      <c r="G105" s="5">
        <f t="shared" si="21"/>
        <v>25.614006569749854</v>
      </c>
      <c r="H105" s="1">
        <f t="shared" si="23"/>
        <v>1848.7349692307653</v>
      </c>
      <c r="I105">
        <v>315</v>
      </c>
      <c r="J105">
        <v>295</v>
      </c>
      <c r="K105" s="5">
        <f t="shared" si="24"/>
        <v>9.0359143385137717</v>
      </c>
      <c r="L105" s="5">
        <v>304.03599912066863</v>
      </c>
      <c r="M105" s="5">
        <f t="shared" si="26"/>
        <v>304.03591433851375</v>
      </c>
      <c r="N105" s="5">
        <v>309.39470773995538</v>
      </c>
      <c r="O105" s="5">
        <f t="shared" si="20"/>
        <v>309.39472063560294</v>
      </c>
      <c r="P105" s="5">
        <f t="shared" si="27"/>
        <v>5.6052922600446209</v>
      </c>
      <c r="Q105" s="1">
        <v>1030.59534085885</v>
      </c>
      <c r="R105" s="4">
        <f>Q105/(Abmessungen!B$17*S105)</f>
        <v>150.88060311425133</v>
      </c>
      <c r="S105" s="5">
        <f t="shared" si="15"/>
        <v>12.601618020234881</v>
      </c>
      <c r="T105" s="4">
        <f t="shared" si="16"/>
        <v>4178.6715452451099</v>
      </c>
      <c r="U105" s="4">
        <f t="shared" si="17"/>
        <v>992.55517088906129</v>
      </c>
      <c r="V105" s="4">
        <f t="shared" si="18"/>
        <v>1007.0775447125299</v>
      </c>
      <c r="W105" s="2">
        <f t="shared" si="19"/>
        <v>1.1798313523579427</v>
      </c>
      <c r="AA105" s="6">
        <v>-144.24372570197801</v>
      </c>
      <c r="AB105" s="7">
        <v>10.528700058400901</v>
      </c>
      <c r="AC105" s="6">
        <v>-3.1256926142924198E-2</v>
      </c>
      <c r="AD105" s="6">
        <v>2.9456116190551199E-5</v>
      </c>
      <c r="AE105" s="8">
        <v>17554.453889016499</v>
      </c>
      <c r="AF105" s="8">
        <v>-125.692345063977</v>
      </c>
      <c r="AG105" s="8">
        <v>0.39362054142913999</v>
      </c>
      <c r="AH105" s="8">
        <v>-4.1079636190540202E-4</v>
      </c>
      <c r="AI105" s="8">
        <v>2.30640101199999</v>
      </c>
      <c r="AJ105" s="8">
        <v>-3.7612753199999698E-3</v>
      </c>
      <c r="AK105" s="8">
        <v>995.176197</v>
      </c>
      <c r="AL105" s="8">
        <v>3.9734999999999798E-2</v>
      </c>
      <c r="AN105" s="8">
        <v>-1.0408989683774701</v>
      </c>
      <c r="AO105" s="8">
        <v>4.3025437379100797</v>
      </c>
      <c r="AP105" s="8">
        <v>1.0234654120792801</v>
      </c>
    </row>
    <row r="106" spans="1:42" x14ac:dyDescent="0.45">
      <c r="A106">
        <v>0.05</v>
      </c>
      <c r="B106" s="4">
        <f t="shared" si="14"/>
        <v>181.36468293214793</v>
      </c>
      <c r="C106">
        <v>3000</v>
      </c>
      <c r="D106" s="5">
        <f t="shared" si="25"/>
        <v>3.417287242751474</v>
      </c>
      <c r="E106" s="4">
        <v>172.78487756800001</v>
      </c>
      <c r="F106" s="4">
        <f t="shared" si="22"/>
        <v>345.56975513600003</v>
      </c>
      <c r="G106" s="5">
        <f t="shared" si="21"/>
        <v>25.614006569749854</v>
      </c>
      <c r="H106" s="1">
        <f t="shared" si="23"/>
        <v>2288.1199999999958</v>
      </c>
      <c r="I106">
        <v>315</v>
      </c>
      <c r="J106">
        <v>295</v>
      </c>
      <c r="K106" s="5">
        <f t="shared" si="24"/>
        <v>9.4527800340219734</v>
      </c>
      <c r="L106" s="5">
        <v>304.45286800061518</v>
      </c>
      <c r="M106" s="5">
        <f t="shared" si="26"/>
        <v>304.452780034022</v>
      </c>
      <c r="N106" s="5">
        <v>309.84314102705935</v>
      </c>
      <c r="O106" s="5">
        <f t="shared" si="20"/>
        <v>309.84315171489618</v>
      </c>
      <c r="P106" s="5">
        <f t="shared" si="27"/>
        <v>5.156858972940654</v>
      </c>
      <c r="Q106" s="1">
        <v>1077.4336012342401</v>
      </c>
      <c r="R106" s="4">
        <f>Q106/(Abmessungen!B$17*S106)</f>
        <v>158.09618634027578</v>
      </c>
      <c r="S106" s="5">
        <f t="shared" si="15"/>
        <v>12.57305077622545</v>
      </c>
      <c r="T106" s="4">
        <f t="shared" si="16"/>
        <v>4178.651539338608</v>
      </c>
      <c r="U106" s="4">
        <f t="shared" si="17"/>
        <v>992.47547587498889</v>
      </c>
      <c r="V106" s="4">
        <f t="shared" si="18"/>
        <v>1007.0858268550021</v>
      </c>
      <c r="W106" s="2">
        <f t="shared" si="19"/>
        <v>1.1790473730430331</v>
      </c>
      <c r="AA106" s="6">
        <v>-144.24372570197801</v>
      </c>
      <c r="AB106" s="7">
        <v>10.528700058400901</v>
      </c>
      <c r="AC106" s="6">
        <v>-3.1256926142924198E-2</v>
      </c>
      <c r="AD106" s="6">
        <v>2.9456116190551199E-5</v>
      </c>
      <c r="AE106" s="8">
        <v>17554.453889016499</v>
      </c>
      <c r="AF106" s="8">
        <v>-125.692345063977</v>
      </c>
      <c r="AG106" s="8">
        <v>0.39362054142913999</v>
      </c>
      <c r="AH106" s="8">
        <v>-4.1079636190540202E-4</v>
      </c>
      <c r="AI106" s="8">
        <v>2.30640101199999</v>
      </c>
      <c r="AJ106" s="8">
        <v>-3.7612753199999698E-3</v>
      </c>
      <c r="AK106" s="8">
        <v>995.176197</v>
      </c>
      <c r="AL106" s="8">
        <v>3.9734999999999798E-2</v>
      </c>
      <c r="AN106" s="8">
        <v>-1.0408989683774701</v>
      </c>
      <c r="AO106" s="8">
        <v>4.3025437379100797</v>
      </c>
      <c r="AP106" s="8">
        <v>1.0234654120792801</v>
      </c>
    </row>
    <row r="107" spans="1:42" x14ac:dyDescent="0.45">
      <c r="A107">
        <v>5.6000000000000001E-2</v>
      </c>
      <c r="B107" s="4">
        <f t="shared" si="14"/>
        <v>203.14195638715174</v>
      </c>
      <c r="C107">
        <v>3000</v>
      </c>
      <c r="D107" s="5">
        <f t="shared" si="25"/>
        <v>3.417287242751474</v>
      </c>
      <c r="E107" s="4">
        <v>172.78487756800001</v>
      </c>
      <c r="F107" s="4">
        <f t="shared" si="22"/>
        <v>345.56975513600003</v>
      </c>
      <c r="G107" s="5">
        <f t="shared" si="21"/>
        <v>25.614006569749854</v>
      </c>
      <c r="H107" s="1">
        <f t="shared" si="23"/>
        <v>2772.4533846153799</v>
      </c>
      <c r="I107">
        <v>315</v>
      </c>
      <c r="J107">
        <v>295</v>
      </c>
      <c r="K107" s="5">
        <f t="shared" si="24"/>
        <v>9.8371986095053572</v>
      </c>
      <c r="L107" s="5">
        <v>304.83728785093149</v>
      </c>
      <c r="M107" s="5">
        <f t="shared" si="26"/>
        <v>304.83719860950538</v>
      </c>
      <c r="N107" s="5">
        <v>310.211301678788</v>
      </c>
      <c r="O107" s="5">
        <f t="shared" si="20"/>
        <v>310.21131071618873</v>
      </c>
      <c r="P107" s="5">
        <f t="shared" si="27"/>
        <v>4.7886983212119958</v>
      </c>
      <c r="Q107" s="1">
        <v>1120.5708467990501</v>
      </c>
      <c r="R107" s="4">
        <f>Q107/(Abmessungen!B$17*S107)</f>
        <v>165.15182765873863</v>
      </c>
      <c r="S107" s="5">
        <f t="shared" si="15"/>
        <v>12.51778485842393</v>
      </c>
      <c r="T107" s="4">
        <f t="shared" si="16"/>
        <v>4178.6368893231656</v>
      </c>
      <c r="U107" s="4">
        <f t="shared" si="17"/>
        <v>992.40946373375937</v>
      </c>
      <c r="V107" s="4">
        <f t="shared" si="18"/>
        <v>1007.0934643163783</v>
      </c>
      <c r="W107" s="2">
        <f t="shared" si="19"/>
        <v>1.1783244185952768</v>
      </c>
      <c r="AA107" s="6">
        <v>-144.24372570197801</v>
      </c>
      <c r="AB107" s="7">
        <v>10.528700058400901</v>
      </c>
      <c r="AC107" s="6">
        <v>-3.1256926142924198E-2</v>
      </c>
      <c r="AD107" s="6">
        <v>2.9456116190551199E-5</v>
      </c>
      <c r="AE107" s="8">
        <v>17554.453889016499</v>
      </c>
      <c r="AF107" s="8">
        <v>-125.692345063977</v>
      </c>
      <c r="AG107" s="8">
        <v>0.39362054142913999</v>
      </c>
      <c r="AH107" s="8">
        <v>-4.1079636190540202E-4</v>
      </c>
      <c r="AI107" s="8">
        <v>2.30640101199999</v>
      </c>
      <c r="AJ107" s="8">
        <v>-3.7612753199999698E-3</v>
      </c>
      <c r="AK107" s="8">
        <v>995.176197</v>
      </c>
      <c r="AL107" s="8">
        <v>3.9734999999999798E-2</v>
      </c>
      <c r="AN107" s="8">
        <v>-1.0408989683774701</v>
      </c>
      <c r="AO107" s="8">
        <v>4.3025437379100797</v>
      </c>
      <c r="AP107" s="8">
        <v>1.0234654120792801</v>
      </c>
    </row>
    <row r="108" spans="1:42" x14ac:dyDescent="0.45">
      <c r="A108">
        <v>6.2E-2</v>
      </c>
      <c r="B108" s="4">
        <f t="shared" si="14"/>
        <v>224.91979655500998</v>
      </c>
      <c r="C108">
        <v>3000</v>
      </c>
      <c r="D108" s="5">
        <f t="shared" si="25"/>
        <v>3.417287242751474</v>
      </c>
      <c r="E108" s="4">
        <v>172.78487756800001</v>
      </c>
      <c r="F108" s="4">
        <f t="shared" si="22"/>
        <v>345.56975513600003</v>
      </c>
      <c r="G108" s="5">
        <f t="shared" si="21"/>
        <v>25.614006569749854</v>
      </c>
      <c r="H108" s="1">
        <f t="shared" si="23"/>
        <v>3301.7351230769173</v>
      </c>
      <c r="I108">
        <v>315</v>
      </c>
      <c r="J108">
        <v>295</v>
      </c>
      <c r="K108" s="5">
        <f t="shared" si="24"/>
        <v>10.1951057747301</v>
      </c>
      <c r="L108" s="5">
        <v>305.19519455075834</v>
      </c>
      <c r="M108" s="5">
        <f t="shared" si="26"/>
        <v>305.19510577473011</v>
      </c>
      <c r="N108" s="5">
        <v>310.51987520353504</v>
      </c>
      <c r="O108" s="5">
        <f t="shared" si="20"/>
        <v>310.51988296427612</v>
      </c>
      <c r="P108" s="5">
        <f t="shared" si="27"/>
        <v>4.4801247964649633</v>
      </c>
      <c r="Q108" s="1">
        <v>1160.6854217884199</v>
      </c>
      <c r="R108" s="4">
        <f>Q108/(Abmessungen!B$17*S108)</f>
        <v>172.0729583931124</v>
      </c>
      <c r="S108" s="5">
        <f t="shared" si="15"/>
        <v>12.444385383725708</v>
      </c>
      <c r="T108" s="4">
        <f t="shared" si="16"/>
        <v>4178.625794865181</v>
      </c>
      <c r="U108" s="4">
        <f t="shared" si="17"/>
        <v>992.35373416946265</v>
      </c>
      <c r="V108" s="4">
        <f t="shared" si="18"/>
        <v>1007.1005750277371</v>
      </c>
      <c r="W108" s="2">
        <f t="shared" si="19"/>
        <v>1.1776513257768162</v>
      </c>
      <c r="AA108" s="6">
        <v>-144.24372570197801</v>
      </c>
      <c r="AB108" s="7">
        <v>10.528700058400901</v>
      </c>
      <c r="AC108" s="6">
        <v>-3.1256926142924198E-2</v>
      </c>
      <c r="AD108" s="6">
        <v>2.9456116190551199E-5</v>
      </c>
      <c r="AE108" s="8">
        <v>17554.453889016499</v>
      </c>
      <c r="AF108" s="8">
        <v>-125.692345063977</v>
      </c>
      <c r="AG108" s="8">
        <v>0.39362054142913999</v>
      </c>
      <c r="AH108" s="8">
        <v>-4.1079636190540202E-4</v>
      </c>
      <c r="AI108" s="8">
        <v>2.30640101199999</v>
      </c>
      <c r="AJ108" s="8">
        <v>-3.7612753199999698E-3</v>
      </c>
      <c r="AK108" s="8">
        <v>995.176197</v>
      </c>
      <c r="AL108" s="8">
        <v>3.9734999999999798E-2</v>
      </c>
      <c r="AN108" s="8">
        <v>-1.0408989683774701</v>
      </c>
      <c r="AO108" s="8">
        <v>4.3025437379100797</v>
      </c>
      <c r="AP108" s="8">
        <v>1.0234654120792801</v>
      </c>
    </row>
    <row r="109" spans="1:42" x14ac:dyDescent="0.45">
      <c r="A109">
        <v>6.8000000000000005E-2</v>
      </c>
      <c r="B109" s="4">
        <f t="shared" si="14"/>
        <v>246.69810877151036</v>
      </c>
      <c r="C109">
        <v>3000</v>
      </c>
      <c r="D109" s="5">
        <f t="shared" si="25"/>
        <v>3.417287242751474</v>
      </c>
      <c r="E109" s="4">
        <v>172.78487756800001</v>
      </c>
      <c r="F109" s="4">
        <f t="shared" si="22"/>
        <v>345.56975513600003</v>
      </c>
      <c r="G109" s="5">
        <f t="shared" si="21"/>
        <v>25.614006569749854</v>
      </c>
      <c r="H109" s="1">
        <f t="shared" si="23"/>
        <v>3875.9652153846091</v>
      </c>
      <c r="I109">
        <v>315</v>
      </c>
      <c r="J109">
        <v>295</v>
      </c>
      <c r="K109" s="5">
        <f t="shared" si="24"/>
        <v>10.530831891862791</v>
      </c>
      <c r="L109" s="5">
        <v>305.53091860547033</v>
      </c>
      <c r="M109" s="5">
        <f t="shared" si="26"/>
        <v>305.53083189186282</v>
      </c>
      <c r="N109" s="5">
        <v>310.78289273741836</v>
      </c>
      <c r="O109" s="5">
        <f t="shared" si="20"/>
        <v>310.78289948487975</v>
      </c>
      <c r="P109" s="5">
        <f t="shared" si="27"/>
        <v>4.217107262581635</v>
      </c>
      <c r="Q109" s="1">
        <v>1198.2721038807899</v>
      </c>
      <c r="R109" s="4">
        <f>Q109/(Abmessungen!B$17*S109)</f>
        <v>178.88206733762348</v>
      </c>
      <c r="S109" s="5">
        <f t="shared" si="15"/>
        <v>12.358341482692493</v>
      </c>
      <c r="T109" s="4">
        <f t="shared" si="16"/>
        <v>4178.6171620288624</v>
      </c>
      <c r="U109" s="4">
        <f t="shared" si="17"/>
        <v>992.30594518554517</v>
      </c>
      <c r="V109" s="4">
        <f t="shared" si="18"/>
        <v>1007.1072450253941</v>
      </c>
      <c r="W109" s="2">
        <f t="shared" si="19"/>
        <v>1.1770199504761569</v>
      </c>
      <c r="AA109" s="6">
        <v>-144.24372570197801</v>
      </c>
      <c r="AB109" s="7">
        <v>10.528700058400901</v>
      </c>
      <c r="AC109" s="6">
        <v>-3.1256926142924198E-2</v>
      </c>
      <c r="AD109" s="6">
        <v>2.9456116190551199E-5</v>
      </c>
      <c r="AE109" s="8">
        <v>17554.453889016499</v>
      </c>
      <c r="AF109" s="8">
        <v>-125.692345063977</v>
      </c>
      <c r="AG109" s="8">
        <v>0.39362054142913999</v>
      </c>
      <c r="AH109" s="8">
        <v>-4.1079636190540202E-4</v>
      </c>
      <c r="AI109" s="8">
        <v>2.30640101199999</v>
      </c>
      <c r="AJ109" s="8">
        <v>-3.7612753199999698E-3</v>
      </c>
      <c r="AK109" s="8">
        <v>995.176197</v>
      </c>
      <c r="AL109" s="8">
        <v>3.9734999999999798E-2</v>
      </c>
      <c r="AN109" s="8">
        <v>-1.0408989683774701</v>
      </c>
      <c r="AO109" s="8">
        <v>4.3025437379100797</v>
      </c>
      <c r="AP109" s="8">
        <v>1.0234654120792801</v>
      </c>
    </row>
    <row r="110" spans="1:42" x14ac:dyDescent="0.45">
      <c r="A110">
        <v>7.3999999999999996E-2</v>
      </c>
      <c r="B110" s="4">
        <f t="shared" si="14"/>
        <v>268.47682165221073</v>
      </c>
      <c r="C110">
        <v>3000</v>
      </c>
      <c r="D110" s="5">
        <f t="shared" si="25"/>
        <v>3.417287242751474</v>
      </c>
      <c r="E110" s="4">
        <v>172.78487756800001</v>
      </c>
      <c r="F110" s="4">
        <f t="shared" si="22"/>
        <v>345.56975513600003</v>
      </c>
      <c r="G110" s="5">
        <f t="shared" si="21"/>
        <v>25.614006569749854</v>
      </c>
      <c r="H110" s="1">
        <f t="shared" si="23"/>
        <v>4495.1436615384537</v>
      </c>
      <c r="I110">
        <v>315</v>
      </c>
      <c r="J110">
        <v>295</v>
      </c>
      <c r="K110" s="5">
        <f t="shared" si="24"/>
        <v>10.847651763007496</v>
      </c>
      <c r="L110" s="5">
        <v>305.84773493945858</v>
      </c>
      <c r="M110" s="5">
        <f t="shared" si="26"/>
        <v>305.84765176300749</v>
      </c>
      <c r="N110" s="5">
        <v>311.01022527461583</v>
      </c>
      <c r="O110" s="5">
        <f t="shared" si="20"/>
        <v>311.01023120140604</v>
      </c>
      <c r="P110" s="5">
        <f t="shared" si="27"/>
        <v>3.9897747253841658</v>
      </c>
      <c r="Q110" s="1">
        <v>1233.7049836445699</v>
      </c>
      <c r="R110" s="4">
        <f>Q110/(Abmessungen!B$17*S110)</f>
        <v>185.59890812130735</v>
      </c>
      <c r="S110" s="5">
        <f t="shared" si="15"/>
        <v>12.26330274826087</v>
      </c>
      <c r="T110" s="4">
        <f t="shared" si="16"/>
        <v>4178.6102929185163</v>
      </c>
      <c r="U110" s="4">
        <f t="shared" si="17"/>
        <v>992.26442849170394</v>
      </c>
      <c r="V110" s="4">
        <f t="shared" si="18"/>
        <v>1007.1135393739096</v>
      </c>
      <c r="W110" s="2">
        <f t="shared" si="19"/>
        <v>1.1764241337471555</v>
      </c>
      <c r="AA110" s="6">
        <v>-144.24372570197801</v>
      </c>
      <c r="AB110" s="7">
        <v>10.528700058400901</v>
      </c>
      <c r="AC110" s="6">
        <v>-3.1256926142924198E-2</v>
      </c>
      <c r="AD110" s="6">
        <v>2.9456116190551199E-5</v>
      </c>
      <c r="AE110" s="8">
        <v>17554.453889016499</v>
      </c>
      <c r="AF110" s="8">
        <v>-125.692345063977</v>
      </c>
      <c r="AG110" s="8">
        <v>0.39362054142913999</v>
      </c>
      <c r="AH110" s="8">
        <v>-4.1079636190540202E-4</v>
      </c>
      <c r="AI110" s="8">
        <v>2.30640101199999</v>
      </c>
      <c r="AJ110" s="8">
        <v>-3.7612753199999698E-3</v>
      </c>
      <c r="AK110" s="8">
        <v>995.176197</v>
      </c>
      <c r="AL110" s="8">
        <v>3.9734999999999798E-2</v>
      </c>
      <c r="AN110" s="8">
        <v>-1.0408989683774701</v>
      </c>
      <c r="AO110" s="8">
        <v>4.3025437379100797</v>
      </c>
      <c r="AP110" s="8">
        <v>1.0234654120792801</v>
      </c>
    </row>
    <row r="114" spans="1:39" x14ac:dyDescent="0.45">
      <c r="A114" s="4">
        <v>29</v>
      </c>
      <c r="B114" s="4"/>
      <c r="C114" s="4"/>
      <c r="D114" s="4">
        <v>50.8</v>
      </c>
      <c r="E114" s="4"/>
      <c r="F114" s="4"/>
      <c r="G114" s="4">
        <v>72.5</v>
      </c>
      <c r="H114" s="4"/>
      <c r="I114" s="4"/>
      <c r="J114" s="4">
        <v>94.4</v>
      </c>
      <c r="K114" s="4"/>
      <c r="L114" s="4"/>
      <c r="M114" s="4">
        <v>116.2</v>
      </c>
      <c r="N114" s="4"/>
      <c r="O114" s="4">
        <v>137.9</v>
      </c>
      <c r="P114" s="4"/>
      <c r="Q114" s="4">
        <v>159.69999999999999</v>
      </c>
      <c r="R114" s="4"/>
      <c r="S114" s="4">
        <v>181.5</v>
      </c>
      <c r="V114" s="4"/>
      <c r="AK114" s="8"/>
      <c r="AL114" s="8"/>
      <c r="AM114" s="8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V115" s="4"/>
      <c r="AK115" s="8"/>
      <c r="AL115" s="8"/>
      <c r="AM115" s="8"/>
    </row>
    <row r="116" spans="1:39" x14ac:dyDescent="0.45">
      <c r="V116" s="4"/>
      <c r="AK116" s="8"/>
      <c r="AL116" s="8"/>
      <c r="AM116" s="8"/>
    </row>
    <row r="117" spans="1:39" x14ac:dyDescent="0.45">
      <c r="V117" s="4"/>
      <c r="AK117" s="8"/>
      <c r="AL117" s="8"/>
      <c r="AM117" s="8"/>
    </row>
    <row r="118" spans="1:39" x14ac:dyDescent="0.45">
      <c r="A118" t="s">
        <v>43</v>
      </c>
      <c r="B118" t="s">
        <v>44</v>
      </c>
      <c r="C118" t="s">
        <v>45</v>
      </c>
      <c r="D118" t="s">
        <v>43</v>
      </c>
      <c r="E118" t="s">
        <v>44</v>
      </c>
      <c r="F118" t="s">
        <v>45</v>
      </c>
      <c r="G118" t="s">
        <v>43</v>
      </c>
      <c r="H118" t="s">
        <v>44</v>
      </c>
      <c r="I118" t="s">
        <v>45</v>
      </c>
      <c r="J118" t="s">
        <v>43</v>
      </c>
      <c r="K118" t="s">
        <v>44</v>
      </c>
      <c r="L118" t="s">
        <v>45</v>
      </c>
      <c r="M118" t="s">
        <v>44</v>
      </c>
      <c r="N118" t="s">
        <v>45</v>
      </c>
      <c r="O118" t="s">
        <v>44</v>
      </c>
      <c r="P118" t="s">
        <v>45</v>
      </c>
      <c r="Q118" t="s">
        <v>44</v>
      </c>
      <c r="R118" t="s">
        <v>45</v>
      </c>
      <c r="S118" t="s">
        <v>44</v>
      </c>
      <c r="T118" t="s">
        <v>45</v>
      </c>
      <c r="AK118" s="8"/>
      <c r="AL118" s="8"/>
      <c r="AM118" s="8"/>
    </row>
    <row r="119" spans="1:39" x14ac:dyDescent="0.45">
      <c r="AK119" s="8"/>
      <c r="AL119" s="8"/>
      <c r="AM119" s="8"/>
    </row>
    <row r="120" spans="1:39" x14ac:dyDescent="0.45">
      <c r="AK120" s="8"/>
      <c r="AL120" s="8"/>
      <c r="AM120" s="8"/>
    </row>
    <row r="121" spans="1:39" x14ac:dyDescent="0.45">
      <c r="A121">
        <v>0</v>
      </c>
      <c r="B121" s="1">
        <f>$Y$195 - $Z$195*EXP(-$AA$195*A121^$AB$195)</f>
        <v>36.506419585469985</v>
      </c>
      <c r="C121" s="10">
        <f>20/B121</f>
        <v>0.5478488503419342</v>
      </c>
      <c r="AK121" s="8"/>
      <c r="AL121" s="8"/>
      <c r="AM121" s="8"/>
    </row>
    <row r="122" spans="1:39" x14ac:dyDescent="0.45">
      <c r="A122">
        <v>5</v>
      </c>
      <c r="B122" s="1">
        <f t="shared" ref="B122:B185" si="28">$Y$195 - $Z$195*EXP(-$AA$195*A122^$AB$195)</f>
        <v>36.951385880169028</v>
      </c>
      <c r="C122" s="10">
        <f t="shared" ref="C122:C185" si="29">20/B122</f>
        <v>0.54125168849846972</v>
      </c>
      <c r="AK122" s="8"/>
      <c r="AL122" s="8"/>
      <c r="AM122" s="8"/>
    </row>
    <row r="123" spans="1:39" x14ac:dyDescent="0.45">
      <c r="A123">
        <v>10</v>
      </c>
      <c r="B123" s="1">
        <f t="shared" si="28"/>
        <v>37.628226993379656</v>
      </c>
      <c r="C123" s="10">
        <f t="shared" si="29"/>
        <v>0.53151587513062515</v>
      </c>
      <c r="AK123" s="8"/>
      <c r="AL123" s="8"/>
      <c r="AM123" s="8"/>
    </row>
    <row r="124" spans="1:39" x14ac:dyDescent="0.45">
      <c r="A124">
        <v>15</v>
      </c>
      <c r="B124" s="1">
        <f t="shared" si="28"/>
        <v>38.43233166677669</v>
      </c>
      <c r="C124" s="10">
        <f t="shared" si="29"/>
        <v>0.52039517595257567</v>
      </c>
    </row>
    <row r="125" spans="1:39" x14ac:dyDescent="0.45">
      <c r="A125">
        <v>20</v>
      </c>
      <c r="B125" s="1">
        <f t="shared" si="28"/>
        <v>39.33137823752196</v>
      </c>
      <c r="C125" s="10">
        <f t="shared" si="29"/>
        <v>0.50849985167618883</v>
      </c>
    </row>
    <row r="126" spans="1:39" x14ac:dyDescent="0.45">
      <c r="A126">
        <v>25</v>
      </c>
      <c r="B126" s="1">
        <f t="shared" si="28"/>
        <v>40.307675837898671</v>
      </c>
      <c r="C126" s="10">
        <f t="shared" si="29"/>
        <v>0.49618340884827966</v>
      </c>
      <c r="D126">
        <v>0</v>
      </c>
      <c r="E126" s="1">
        <f>$AC$195 - $AD$195*EXP(-$AE$195*D126^$AF$195)</f>
        <v>47.824502791387999</v>
      </c>
      <c r="F126" s="10">
        <f>20/E126</f>
        <v>0.4181956702663619</v>
      </c>
    </row>
    <row r="127" spans="1:39" x14ac:dyDescent="0.45">
      <c r="A127">
        <v>30</v>
      </c>
      <c r="B127" s="1">
        <f t="shared" si="28"/>
        <v>41.349692351337012</v>
      </c>
      <c r="C127" s="10">
        <f t="shared" si="29"/>
        <v>0.48367953575241812</v>
      </c>
      <c r="D127">
        <v>5</v>
      </c>
      <c r="E127" s="1">
        <f t="shared" ref="E127:E190" si="30">$AC$195 - $AD$195*EXP(-$AE$195*D127^$AF$195)</f>
        <v>48.209727432340514</v>
      </c>
      <c r="F127" s="10">
        <f t="shared" ref="F127:F190" si="31">20/E127</f>
        <v>0.41485403600484594</v>
      </c>
    </row>
    <row r="128" spans="1:39" x14ac:dyDescent="0.45">
      <c r="A128">
        <v>35</v>
      </c>
      <c r="B128" s="1">
        <f t="shared" si="28"/>
        <v>42.449162822559856</v>
      </c>
      <c r="C128" s="10">
        <f t="shared" si="29"/>
        <v>0.47115181243034748</v>
      </c>
      <c r="D128">
        <v>10</v>
      </c>
      <c r="E128" s="1">
        <f t="shared" si="30"/>
        <v>48.815169790693858</v>
      </c>
      <c r="F128" s="10">
        <f t="shared" si="31"/>
        <v>0.40970870501433365</v>
      </c>
      <c r="G128">
        <v>0</v>
      </c>
      <c r="H128" s="1">
        <f>$AG$195 - $AH$195*EXP(-$AI$195*G128^$AJ$195)</f>
        <v>54.597643051088994</v>
      </c>
      <c r="I128" s="10">
        <f>20/H128</f>
        <v>0.36631617927691995</v>
      </c>
    </row>
    <row r="129" spans="1:20" x14ac:dyDescent="0.45">
      <c r="A129">
        <v>40</v>
      </c>
      <c r="B129" s="1">
        <f t="shared" si="28"/>
        <v>43.599794435129695</v>
      </c>
      <c r="C129" s="10">
        <f t="shared" si="29"/>
        <v>0.45871775908845536</v>
      </c>
      <c r="D129">
        <v>15</v>
      </c>
      <c r="E129" s="1">
        <f t="shared" si="30"/>
        <v>49.545412184594966</v>
      </c>
      <c r="F129" s="10">
        <f t="shared" si="31"/>
        <v>0.40367006990444521</v>
      </c>
      <c r="G129">
        <v>5</v>
      </c>
      <c r="H129" s="1">
        <f t="shared" ref="H129:H192" si="32">$AG$195 - $AH$195*EXP(-$AI$195*G129^$AJ$195)</f>
        <v>54.877059949188151</v>
      </c>
      <c r="I129" s="10">
        <f t="shared" ref="I129:I192" si="33">20/H129</f>
        <v>0.36445101137922531</v>
      </c>
    </row>
    <row r="130" spans="1:20" x14ac:dyDescent="0.45">
      <c r="A130">
        <v>45</v>
      </c>
      <c r="B130" s="1">
        <f t="shared" si="28"/>
        <v>44.796589397539435</v>
      </c>
      <c r="C130" s="10">
        <f t="shared" si="29"/>
        <v>0.44646256040864019</v>
      </c>
      <c r="D130">
        <v>20</v>
      </c>
      <c r="E130" s="1">
        <f t="shared" si="30"/>
        <v>50.370246460594103</v>
      </c>
      <c r="F130" s="10">
        <f t="shared" si="31"/>
        <v>0.39705980028599813</v>
      </c>
      <c r="G130">
        <v>10</v>
      </c>
      <c r="H130" s="1">
        <f t="shared" si="32"/>
        <v>55.349876095542299</v>
      </c>
      <c r="I130" s="10">
        <f t="shared" si="33"/>
        <v>0.36133775558010212</v>
      </c>
    </row>
    <row r="131" spans="1:20" x14ac:dyDescent="0.45">
      <c r="A131">
        <v>50</v>
      </c>
      <c r="B131" s="1">
        <f t="shared" si="28"/>
        <v>46.035452678624949</v>
      </c>
      <c r="C131" s="10">
        <f t="shared" si="29"/>
        <v>0.43444777527486644</v>
      </c>
      <c r="D131">
        <v>25</v>
      </c>
      <c r="E131" s="1">
        <f t="shared" si="30"/>
        <v>51.27300175220239</v>
      </c>
      <c r="F131" s="10">
        <f t="shared" si="31"/>
        <v>0.39006883382131835</v>
      </c>
      <c r="G131">
        <v>15</v>
      </c>
      <c r="H131" s="1">
        <f t="shared" si="32"/>
        <v>55.939951179160971</v>
      </c>
      <c r="I131" s="10">
        <f t="shared" si="33"/>
        <v>0.35752623265517791</v>
      </c>
      <c r="J131">
        <v>0</v>
      </c>
      <c r="K131" s="1">
        <f>$AK$195 - $AL$195*EXP(-$AM$195*J131^$AN$195)</f>
        <v>59.214689759056</v>
      </c>
      <c r="L131" s="10">
        <f>20/K131</f>
        <v>0.33775402828892304</v>
      </c>
      <c r="M131" s="1">
        <f>$AO$195 - $AP$195*EXP(-$AQ$195*J131^$AR$195)</f>
        <v>62.494907076772051</v>
      </c>
      <c r="N131" s="10">
        <f>20/M131</f>
        <v>0.32002607789193033</v>
      </c>
      <c r="O131" s="1">
        <f>$AS$195 - $AT$195*EXP(-$AU$195*J131^$AV$195)</f>
        <v>64.923911716791849</v>
      </c>
      <c r="P131" s="10">
        <f>20/O131</f>
        <v>0.30805291103288868</v>
      </c>
      <c r="Q131" s="1">
        <f>$AW$195 - $AX$195*EXP(-$AY$195*J131^$AZ$195)</f>
        <v>66.776776604310044</v>
      </c>
      <c r="R131" s="10">
        <f>20/Q131</f>
        <v>0.2995053223145413</v>
      </c>
      <c r="S131" s="1">
        <f>$BA$195 - $BB$195*EXP(-$BC$195*J131^$BD$195)</f>
        <v>68.222068517829939</v>
      </c>
      <c r="T131" s="10">
        <f>20/S131</f>
        <v>0.29316026960942954</v>
      </c>
    </row>
    <row r="132" spans="1:20" x14ac:dyDescent="0.45">
      <c r="A132">
        <v>100</v>
      </c>
      <c r="B132" s="1">
        <f t="shared" si="28"/>
        <v>60.162266814316524</v>
      </c>
      <c r="C132" s="10">
        <f t="shared" si="29"/>
        <v>0.33243428246690826</v>
      </c>
      <c r="D132">
        <v>75</v>
      </c>
      <c r="E132" s="1">
        <f t="shared" si="30"/>
        <v>63.101091194781702</v>
      </c>
      <c r="F132" s="10">
        <f t="shared" si="31"/>
        <v>0.31695172969772589</v>
      </c>
      <c r="G132">
        <v>65</v>
      </c>
      <c r="H132" s="1">
        <f t="shared" si="32"/>
        <v>65.44184231274005</v>
      </c>
      <c r="I132" s="10">
        <f t="shared" si="33"/>
        <v>0.30561486799870319</v>
      </c>
      <c r="J132">
        <v>50</v>
      </c>
      <c r="K132" s="1">
        <f t="shared" ref="K132:K195" si="34">$AK$195 - $AL$195*EXP(-$AM$195*J132^$AN$195)</f>
        <v>66.240005577915554</v>
      </c>
      <c r="L132" s="10">
        <f t="shared" ref="L132:L195" si="35">20/K132</f>
        <v>0.30193234172474176</v>
      </c>
      <c r="M132" s="1">
        <f t="shared" ref="M132:M195" si="36">$AO$195 - $AP$195*EXP(-$AQ$195*J132^$AR$195)</f>
        <v>69.376496574986504</v>
      </c>
      <c r="N132" s="10">
        <f t="shared" ref="N132:N195" si="37">20/M132</f>
        <v>0.28828206939482359</v>
      </c>
      <c r="O132" s="1">
        <f t="shared" ref="O132:O195" si="38">$AS$195 - $AT$195*EXP(-$AU$195*J132^$AV$195)</f>
        <v>66.111555723974334</v>
      </c>
      <c r="P132" s="10">
        <f t="shared" ref="P132:P195" si="39">20/O132</f>
        <v>0.30251897389169002</v>
      </c>
      <c r="Q132" s="1">
        <f t="shared" ref="Q132:Q195" si="40">$AW$195 - $AX$195*EXP(-$AY$195*J132^$AZ$195)</f>
        <v>73.727525143053526</v>
      </c>
      <c r="R132" s="10">
        <f t="shared" ref="R132:R195" si="41">20/Q132</f>
        <v>0.27126910826308082</v>
      </c>
      <c r="S132" s="1">
        <f t="shared" ref="S132:S195" si="42">$BA$195 - $BB$195*EXP(-$BC$195*J132^$BD$195)</f>
        <v>75.286989112549918</v>
      </c>
      <c r="T132" s="10">
        <f t="shared" ref="T132:T195" si="43">20/S132</f>
        <v>0.26565015065353587</v>
      </c>
    </row>
    <row r="133" spans="1:20" x14ac:dyDescent="0.45">
      <c r="A133">
        <v>150</v>
      </c>
      <c r="B133" s="1">
        <f t="shared" si="28"/>
        <v>76.384281466484651</v>
      </c>
      <c r="C133" s="10">
        <f t="shared" si="29"/>
        <v>0.26183397442542489</v>
      </c>
      <c r="D133">
        <v>125</v>
      </c>
      <c r="E133" s="1">
        <f t="shared" si="30"/>
        <v>78.106757094444333</v>
      </c>
      <c r="F133" s="10">
        <f t="shared" si="31"/>
        <v>0.25605979231497994</v>
      </c>
      <c r="G133">
        <v>115</v>
      </c>
      <c r="H133" s="1">
        <f t="shared" si="32"/>
        <v>78.880624836795278</v>
      </c>
      <c r="I133" s="10">
        <f t="shared" si="33"/>
        <v>0.25354768729811888</v>
      </c>
      <c r="J133">
        <v>100</v>
      </c>
      <c r="K133" s="1">
        <f t="shared" si="34"/>
        <v>78.274228439783769</v>
      </c>
      <c r="L133" s="10">
        <f t="shared" si="35"/>
        <v>0.25551194050269005</v>
      </c>
      <c r="M133" s="1">
        <f t="shared" si="36"/>
        <v>81.239925385030233</v>
      </c>
      <c r="N133" s="10">
        <f t="shared" si="37"/>
        <v>0.24618437184932868</v>
      </c>
      <c r="O133" s="1">
        <f t="shared" si="38"/>
        <v>68.169570163562867</v>
      </c>
      <c r="P133" s="10">
        <f t="shared" si="39"/>
        <v>0.29338603649711947</v>
      </c>
      <c r="Q133" s="1">
        <f t="shared" si="40"/>
        <v>85.585669371793983</v>
      </c>
      <c r="R133" s="10">
        <f t="shared" si="41"/>
        <v>0.23368398175537661</v>
      </c>
      <c r="S133" s="1">
        <f t="shared" si="42"/>
        <v>87.218290213974115</v>
      </c>
      <c r="T133" s="10">
        <f t="shared" si="43"/>
        <v>0.22930970041872709</v>
      </c>
    </row>
    <row r="134" spans="1:20" x14ac:dyDescent="0.45">
      <c r="A134">
        <v>200</v>
      </c>
      <c r="B134" s="1">
        <f t="shared" si="28"/>
        <v>93.824886677661823</v>
      </c>
      <c r="C134" s="10">
        <f t="shared" si="29"/>
        <v>0.21316306055034837</v>
      </c>
      <c r="D134">
        <v>175</v>
      </c>
      <c r="E134" s="1">
        <f t="shared" si="30"/>
        <v>95.06233970511596</v>
      </c>
      <c r="F134" s="10">
        <f t="shared" si="31"/>
        <v>0.21038825745337364</v>
      </c>
      <c r="G134">
        <v>165</v>
      </c>
      <c r="H134" s="1">
        <f t="shared" si="32"/>
        <v>94.824366139726067</v>
      </c>
      <c r="I134" s="10">
        <f t="shared" si="33"/>
        <v>0.21091625300747596</v>
      </c>
      <c r="J134">
        <v>150</v>
      </c>
      <c r="K134" s="1">
        <f t="shared" si="34"/>
        <v>93.215974243488517</v>
      </c>
      <c r="L134" s="10">
        <f t="shared" si="35"/>
        <v>0.21455550040981386</v>
      </c>
      <c r="M134" s="1">
        <f t="shared" si="36"/>
        <v>96.030040189383385</v>
      </c>
      <c r="N134" s="10">
        <f t="shared" si="37"/>
        <v>0.20826816234334039</v>
      </c>
      <c r="O134" s="1">
        <f t="shared" si="38"/>
        <v>70.763683632928633</v>
      </c>
      <c r="P134" s="10">
        <f t="shared" si="39"/>
        <v>0.28263084923257659</v>
      </c>
      <c r="Q134" s="1">
        <f t="shared" si="40"/>
        <v>100.31940652231117</v>
      </c>
      <c r="R134" s="10">
        <f t="shared" si="41"/>
        <v>0.19936322086945335</v>
      </c>
      <c r="S134" s="1">
        <f t="shared" si="42"/>
        <v>101.98159341571136</v>
      </c>
      <c r="T134" s="10">
        <f t="shared" si="43"/>
        <v>0.19611382142729675</v>
      </c>
    </row>
    <row r="135" spans="1:20" x14ac:dyDescent="0.45">
      <c r="A135">
        <v>250</v>
      </c>
      <c r="B135" s="1">
        <f t="shared" si="28"/>
        <v>111.96291493882126</v>
      </c>
      <c r="C135" s="10">
        <f t="shared" si="29"/>
        <v>0.17863057612360658</v>
      </c>
      <c r="D135">
        <v>225</v>
      </c>
      <c r="E135" s="1">
        <f t="shared" si="30"/>
        <v>113.33709028202861</v>
      </c>
      <c r="F135" s="10">
        <f t="shared" si="31"/>
        <v>0.17646473850909614</v>
      </c>
      <c r="G135">
        <v>215</v>
      </c>
      <c r="H135" s="1">
        <f t="shared" si="32"/>
        <v>112.57759213473321</v>
      </c>
      <c r="I135" s="10">
        <f t="shared" si="33"/>
        <v>0.17765524755640483</v>
      </c>
      <c r="J135">
        <v>200</v>
      </c>
      <c r="K135" s="1">
        <f t="shared" si="34"/>
        <v>110.26850860773561</v>
      </c>
      <c r="L135" s="10">
        <f t="shared" si="35"/>
        <v>0.18137544664857244</v>
      </c>
      <c r="M135" s="1">
        <f t="shared" si="36"/>
        <v>112.96996111580142</v>
      </c>
      <c r="N135" s="10">
        <f t="shared" si="37"/>
        <v>0.17703821265813063</v>
      </c>
      <c r="O135" s="1">
        <f t="shared" si="38"/>
        <v>73.777584224040424</v>
      </c>
      <c r="P135" s="10">
        <f t="shared" si="39"/>
        <v>0.27108504853270865</v>
      </c>
      <c r="Q135" s="1">
        <f t="shared" si="40"/>
        <v>117.17900920658928</v>
      </c>
      <c r="R135" s="10">
        <f t="shared" si="41"/>
        <v>0.17067903317683408</v>
      </c>
      <c r="S135" s="1">
        <f t="shared" si="42"/>
        <v>118.83766203337677</v>
      </c>
      <c r="T135" s="10">
        <f t="shared" si="43"/>
        <v>0.16829681481265421</v>
      </c>
    </row>
    <row r="136" spans="1:20" x14ac:dyDescent="0.45">
      <c r="A136">
        <v>300</v>
      </c>
      <c r="B136" s="1">
        <f t="shared" si="28"/>
        <v>130.44006583829156</v>
      </c>
      <c r="C136" s="10">
        <f t="shared" si="29"/>
        <v>0.15332712285498454</v>
      </c>
      <c r="D136">
        <v>275</v>
      </c>
      <c r="E136" s="1">
        <f t="shared" si="30"/>
        <v>132.51606409252543</v>
      </c>
      <c r="F136" s="10">
        <f t="shared" si="31"/>
        <v>0.15092509830382217</v>
      </c>
      <c r="G136">
        <v>265</v>
      </c>
      <c r="H136" s="1">
        <f t="shared" si="32"/>
        <v>131.68306411002311</v>
      </c>
      <c r="I136" s="10">
        <f t="shared" si="33"/>
        <v>0.15187981943744649</v>
      </c>
      <c r="J136">
        <v>250</v>
      </c>
      <c r="K136" s="1">
        <f t="shared" si="34"/>
        <v>128.93500854917852</v>
      </c>
      <c r="L136" s="10">
        <f t="shared" si="35"/>
        <v>0.15511690909278206</v>
      </c>
      <c r="M136" s="1">
        <f t="shared" si="36"/>
        <v>131.57669592241189</v>
      </c>
      <c r="N136" s="10">
        <f t="shared" si="37"/>
        <v>0.15200260091493401</v>
      </c>
      <c r="O136" s="1">
        <f t="shared" si="38"/>
        <v>77.143994078512947</v>
      </c>
      <c r="P136" s="10">
        <f t="shared" si="39"/>
        <v>0.25925543833840248</v>
      </c>
      <c r="Q136" s="1">
        <f t="shared" si="40"/>
        <v>135.7056921948041</v>
      </c>
      <c r="R136" s="10">
        <f t="shared" si="41"/>
        <v>0.14737775311068169</v>
      </c>
      <c r="S136" s="1">
        <f t="shared" si="42"/>
        <v>137.33840193090759</v>
      </c>
      <c r="T136" s="10">
        <f t="shared" si="43"/>
        <v>0.14562569331527267</v>
      </c>
    </row>
    <row r="137" spans="1:20" x14ac:dyDescent="0.45">
      <c r="A137">
        <v>350</v>
      </c>
      <c r="B137" s="1">
        <f t="shared" si="28"/>
        <v>148.99289320411663</v>
      </c>
      <c r="C137" s="10">
        <f t="shared" si="29"/>
        <v>0.13423459045526748</v>
      </c>
      <c r="D137">
        <v>325</v>
      </c>
      <c r="E137" s="1">
        <f t="shared" si="30"/>
        <v>152.29571179101197</v>
      </c>
      <c r="F137" s="10">
        <f t="shared" si="31"/>
        <v>0.13132346121107488</v>
      </c>
      <c r="G137">
        <v>315</v>
      </c>
      <c r="H137" s="1">
        <f t="shared" si="32"/>
        <v>151.80156781858693</v>
      </c>
      <c r="I137" s="10">
        <f t="shared" si="33"/>
        <v>0.13175094491712591</v>
      </c>
      <c r="J137">
        <v>300</v>
      </c>
      <c r="K137" s="1">
        <f t="shared" si="34"/>
        <v>148.85465408836717</v>
      </c>
      <c r="L137" s="10">
        <f t="shared" si="35"/>
        <v>0.13435925213414593</v>
      </c>
      <c r="M137" s="1">
        <f t="shared" si="36"/>
        <v>151.5000221844117</v>
      </c>
      <c r="N137" s="10">
        <f t="shared" si="37"/>
        <v>0.13201318198920939</v>
      </c>
      <c r="O137" s="1">
        <f t="shared" si="38"/>
        <v>80.817150167541172</v>
      </c>
      <c r="P137" s="10">
        <f t="shared" si="39"/>
        <v>0.24747222536971686</v>
      </c>
      <c r="Q137" s="1">
        <f t="shared" si="40"/>
        <v>155.57078682627707</v>
      </c>
      <c r="R137" s="10">
        <f t="shared" si="41"/>
        <v>0.12855884069245993</v>
      </c>
      <c r="S137" s="1">
        <f t="shared" si="42"/>
        <v>157.16521685178327</v>
      </c>
      <c r="T137" s="10">
        <f t="shared" si="43"/>
        <v>0.12725462033282633</v>
      </c>
    </row>
    <row r="138" spans="1:20" x14ac:dyDescent="0.45">
      <c r="A138">
        <v>400</v>
      </c>
      <c r="B138" s="1">
        <f t="shared" si="28"/>
        <v>167.42098589614858</v>
      </c>
      <c r="C138" s="10">
        <f t="shared" si="29"/>
        <v>0.1194593371490837</v>
      </c>
      <c r="D138">
        <v>375</v>
      </c>
      <c r="E138" s="1">
        <f t="shared" si="30"/>
        <v>172.44098917346042</v>
      </c>
      <c r="F138" s="10">
        <f t="shared" si="31"/>
        <v>0.11598170536983968</v>
      </c>
      <c r="G138">
        <v>365</v>
      </c>
      <c r="H138" s="1">
        <f t="shared" si="32"/>
        <v>172.66490464646063</v>
      </c>
      <c r="I138" s="10">
        <f t="shared" si="33"/>
        <v>0.11583129785957907</v>
      </c>
      <c r="J138">
        <v>350</v>
      </c>
      <c r="K138" s="1">
        <f t="shared" si="34"/>
        <v>169.74437442525857</v>
      </c>
      <c r="L138" s="10">
        <f t="shared" si="35"/>
        <v>0.11782422874229832</v>
      </c>
      <c r="M138" s="1">
        <f t="shared" si="36"/>
        <v>172.46518999389184</v>
      </c>
      <c r="N138" s="10">
        <f t="shared" si="37"/>
        <v>0.11596543047735218</v>
      </c>
      <c r="O138" s="1">
        <f t="shared" si="38"/>
        <v>84.763042927159859</v>
      </c>
      <c r="P138" s="10">
        <f t="shared" si="39"/>
        <v>0.23595188786682386</v>
      </c>
      <c r="Q138" s="1">
        <f t="shared" si="40"/>
        <v>176.51871387246479</v>
      </c>
      <c r="R138" s="10">
        <f t="shared" si="41"/>
        <v>0.11330243440619021</v>
      </c>
      <c r="S138" s="1">
        <f t="shared" si="42"/>
        <v>178.0718411102398</v>
      </c>
      <c r="T138" s="10">
        <f t="shared" si="43"/>
        <v>0.1123142203467111</v>
      </c>
    </row>
    <row r="139" spans="1:20" x14ac:dyDescent="0.45">
      <c r="A139">
        <v>450</v>
      </c>
      <c r="B139" s="1">
        <f t="shared" si="28"/>
        <v>185.56939386537101</v>
      </c>
      <c r="C139" s="10">
        <f t="shared" si="29"/>
        <v>0.10777639342029552</v>
      </c>
      <c r="D139">
        <v>425</v>
      </c>
      <c r="E139" s="1">
        <f t="shared" si="30"/>
        <v>192.76377025803748</v>
      </c>
      <c r="F139" s="10">
        <f t="shared" si="31"/>
        <v>0.10375393660970418</v>
      </c>
      <c r="G139">
        <v>415</v>
      </c>
      <c r="H139" s="1">
        <f t="shared" si="32"/>
        <v>194.05298952175963</v>
      </c>
      <c r="I139" s="10">
        <f t="shared" si="33"/>
        <v>0.10306463223931601</v>
      </c>
      <c r="J139">
        <v>400</v>
      </c>
      <c r="K139" s="1">
        <f t="shared" si="34"/>
        <v>191.37195434363048</v>
      </c>
      <c r="L139" s="10">
        <f t="shared" si="35"/>
        <v>0.10450852147377712</v>
      </c>
      <c r="M139" s="1">
        <f t="shared" si="36"/>
        <v>194.24648087930143</v>
      </c>
      <c r="N139" s="10">
        <f t="shared" si="37"/>
        <v>0.10296196826560458</v>
      </c>
      <c r="O139" s="1">
        <f t="shared" si="38"/>
        <v>88.954925204635174</v>
      </c>
      <c r="P139" s="10">
        <f t="shared" si="39"/>
        <v>0.22483296966403227</v>
      </c>
      <c r="Q139" s="1">
        <f t="shared" si="40"/>
        <v>198.3407234411228</v>
      </c>
      <c r="R139" s="10">
        <f t="shared" si="41"/>
        <v>0.10083657885788128</v>
      </c>
      <c r="S139" s="1">
        <f t="shared" si="42"/>
        <v>199.8580594643837</v>
      </c>
      <c r="T139" s="10">
        <f t="shared" si="43"/>
        <v>0.10007102067136882</v>
      </c>
    </row>
    <row r="140" spans="1:20" x14ac:dyDescent="0.45">
      <c r="A140">
        <v>500</v>
      </c>
      <c r="B140" s="1">
        <f t="shared" si="28"/>
        <v>203.31775157366457</v>
      </c>
      <c r="C140" s="10">
        <f t="shared" si="29"/>
        <v>9.8368193850273566E-2</v>
      </c>
      <c r="D140">
        <v>475</v>
      </c>
      <c r="E140" s="1">
        <f t="shared" si="30"/>
        <v>213.11047402653941</v>
      </c>
      <c r="F140" s="10">
        <f t="shared" si="31"/>
        <v>9.3848038635160322E-2</v>
      </c>
      <c r="G140">
        <v>465</v>
      </c>
      <c r="H140" s="1">
        <f t="shared" si="32"/>
        <v>215.78106642016701</v>
      </c>
      <c r="I140" s="10">
        <f t="shared" si="33"/>
        <v>9.2686537942379868E-2</v>
      </c>
      <c r="J140">
        <v>450</v>
      </c>
      <c r="K140" s="1">
        <f t="shared" si="34"/>
        <v>213.54158335091518</v>
      </c>
      <c r="L140" s="10">
        <f t="shared" si="35"/>
        <v>9.3658573127341604E-2</v>
      </c>
      <c r="M140" s="1">
        <f t="shared" si="36"/>
        <v>216.65302212174936</v>
      </c>
      <c r="N140" s="10">
        <f t="shared" si="37"/>
        <v>9.2313505734348308E-2</v>
      </c>
      <c r="O140" s="1">
        <f t="shared" si="38"/>
        <v>93.370914193221211</v>
      </c>
      <c r="P140" s="10">
        <f t="shared" si="39"/>
        <v>0.21419946642711585</v>
      </c>
      <c r="Q140" s="1">
        <f t="shared" si="40"/>
        <v>220.86083960552548</v>
      </c>
      <c r="R140" s="10">
        <f t="shared" si="41"/>
        <v>9.0554758533570479E-2</v>
      </c>
      <c r="S140" s="1">
        <f t="shared" si="42"/>
        <v>222.35566033223176</v>
      </c>
      <c r="T140" s="10">
        <f t="shared" si="43"/>
        <v>8.9945989996913431E-2</v>
      </c>
    </row>
    <row r="141" spans="1:20" x14ac:dyDescent="0.45">
      <c r="A141">
        <v>550</v>
      </c>
      <c r="B141" s="1">
        <f t="shared" si="28"/>
        <v>220.57295790888747</v>
      </c>
      <c r="C141" s="10">
        <f t="shared" si="29"/>
        <v>9.0672946446415437E-2</v>
      </c>
      <c r="D141">
        <v>525</v>
      </c>
      <c r="E141" s="1">
        <f t="shared" si="30"/>
        <v>233.35427981336454</v>
      </c>
      <c r="F141" s="10">
        <f t="shared" si="31"/>
        <v>8.5706591779657476E-2</v>
      </c>
      <c r="G141">
        <v>515</v>
      </c>
      <c r="H141" s="1">
        <f t="shared" si="32"/>
        <v>237.69185056783738</v>
      </c>
      <c r="I141" s="10">
        <f t="shared" si="33"/>
        <v>8.414255664306837E-2</v>
      </c>
      <c r="J141">
        <v>500</v>
      </c>
      <c r="K141" s="1">
        <f t="shared" si="34"/>
        <v>236.08524550028801</v>
      </c>
      <c r="L141" s="10">
        <f t="shared" si="35"/>
        <v>8.4715162769354854E-2</v>
      </c>
      <c r="M141" s="1">
        <f t="shared" si="36"/>
        <v>239.52035931896046</v>
      </c>
      <c r="N141" s="10">
        <f t="shared" si="37"/>
        <v>8.3500208737440712E-2</v>
      </c>
      <c r="O141" s="1">
        <f t="shared" si="38"/>
        <v>97.992577964545717</v>
      </c>
      <c r="P141" s="10">
        <f t="shared" si="39"/>
        <v>0.20409708995752837</v>
      </c>
      <c r="Q141" s="1">
        <f t="shared" si="40"/>
        <v>243.92753816904019</v>
      </c>
      <c r="R141" s="10">
        <f t="shared" si="41"/>
        <v>8.199156253583853E-2</v>
      </c>
      <c r="S141" s="1">
        <f t="shared" si="42"/>
        <v>245.42013047728165</v>
      </c>
      <c r="T141" s="10">
        <f t="shared" si="43"/>
        <v>8.149290753413313E-2</v>
      </c>
    </row>
    <row r="142" spans="1:20" x14ac:dyDescent="0.45">
      <c r="A142">
        <v>600</v>
      </c>
      <c r="B142" s="1">
        <f t="shared" si="28"/>
        <v>237.26392523633083</v>
      </c>
      <c r="C142" s="10">
        <f t="shared" si="29"/>
        <v>8.4294314780802237E-2</v>
      </c>
      <c r="D142">
        <v>575</v>
      </c>
      <c r="E142" s="1">
        <f t="shared" si="30"/>
        <v>253.38986769573114</v>
      </c>
      <c r="F142" s="10">
        <f t="shared" si="31"/>
        <v>7.8929754302630079E-2</v>
      </c>
      <c r="G142">
        <v>565</v>
      </c>
      <c r="H142" s="1">
        <f t="shared" si="32"/>
        <v>259.65032859272026</v>
      </c>
      <c r="I142" s="10">
        <f t="shared" si="33"/>
        <v>7.7026669322538779E-2</v>
      </c>
      <c r="J142">
        <v>550</v>
      </c>
      <c r="K142" s="1">
        <f t="shared" si="34"/>
        <v>258.85717712660085</v>
      </c>
      <c r="L142" s="10">
        <f t="shared" si="35"/>
        <v>7.7262682928117069E-2</v>
      </c>
      <c r="M142" s="1">
        <f t="shared" si="36"/>
        <v>262.7050563109392</v>
      </c>
      <c r="N142" s="10">
        <f t="shared" si="37"/>
        <v>7.6131005169264368E-2</v>
      </c>
      <c r="O142" s="1">
        <f t="shared" si="38"/>
        <v>102.80404101924739</v>
      </c>
      <c r="P142" s="10">
        <f t="shared" si="39"/>
        <v>0.19454488171584147</v>
      </c>
      <c r="Q142" s="1">
        <f t="shared" si="40"/>
        <v>267.40844052673674</v>
      </c>
      <c r="R142" s="10">
        <f t="shared" si="41"/>
        <v>7.4791954811165753E-2</v>
      </c>
      <c r="S142" s="1">
        <f t="shared" si="42"/>
        <v>268.9253690761708</v>
      </c>
      <c r="T142" s="10">
        <f t="shared" si="43"/>
        <v>7.4370075492339191E-2</v>
      </c>
    </row>
    <row r="143" spans="1:20" x14ac:dyDescent="0.45">
      <c r="A143">
        <v>650</v>
      </c>
      <c r="B143" s="1">
        <f t="shared" si="28"/>
        <v>253.33762307805421</v>
      </c>
      <c r="C143" s="10">
        <f t="shared" si="29"/>
        <v>7.89460316118855E-2</v>
      </c>
      <c r="D143">
        <v>625</v>
      </c>
      <c r="E143" s="1">
        <f t="shared" si="30"/>
        <v>273.12965737610961</v>
      </c>
      <c r="F143" s="10">
        <f t="shared" si="31"/>
        <v>7.3225295971646398E-2</v>
      </c>
      <c r="G143">
        <v>615</v>
      </c>
      <c r="H143" s="1">
        <f t="shared" si="32"/>
        <v>281.54010575136778</v>
      </c>
      <c r="I143" s="10">
        <f t="shared" si="33"/>
        <v>7.1037836498016718E-2</v>
      </c>
      <c r="J143">
        <v>600</v>
      </c>
      <c r="K143" s="1">
        <f t="shared" si="34"/>
        <v>281.73007262569718</v>
      </c>
      <c r="L143" s="10">
        <f t="shared" si="35"/>
        <v>7.0989936621255675E-2</v>
      </c>
      <c r="M143" s="1">
        <f t="shared" si="36"/>
        <v>286.08102140700805</v>
      </c>
      <c r="N143" s="10">
        <f t="shared" si="37"/>
        <v>6.9910264936959801E-2</v>
      </c>
      <c r="O143" s="1">
        <f t="shared" si="38"/>
        <v>107.79138700793237</v>
      </c>
      <c r="P143" s="10">
        <f t="shared" si="39"/>
        <v>0.18554358149717656</v>
      </c>
      <c r="Q143" s="1">
        <f t="shared" si="40"/>
        <v>291.18672979755229</v>
      </c>
      <c r="R143" s="10">
        <f t="shared" si="41"/>
        <v>6.8684448683169766E-2</v>
      </c>
      <c r="S143" s="1">
        <f t="shared" si="42"/>
        <v>292.76012608200278</v>
      </c>
      <c r="T143" s="10">
        <f t="shared" si="43"/>
        <v>6.8315314205042915E-2</v>
      </c>
    </row>
    <row r="144" spans="1:20" x14ac:dyDescent="0.45">
      <c r="A144">
        <v>700</v>
      </c>
      <c r="B144" s="1">
        <f t="shared" si="28"/>
        <v>268.75598225278304</v>
      </c>
      <c r="C144" s="10">
        <f t="shared" si="29"/>
        <v>7.4416948163738575E-2</v>
      </c>
      <c r="D144">
        <v>675</v>
      </c>
      <c r="E144" s="1">
        <f t="shared" si="30"/>
        <v>292.50099155831009</v>
      </c>
      <c r="F144" s="10">
        <f t="shared" si="31"/>
        <v>6.8375836585883837E-2</v>
      </c>
      <c r="G144">
        <v>665</v>
      </c>
      <c r="H144" s="1">
        <f t="shared" si="32"/>
        <v>303.26070864792342</v>
      </c>
      <c r="I144" s="10">
        <f t="shared" si="33"/>
        <v>6.594985578306288E-2</v>
      </c>
      <c r="J144">
        <v>650</v>
      </c>
      <c r="K144" s="1">
        <f t="shared" si="34"/>
        <v>304.59235004514903</v>
      </c>
      <c r="L144" s="10">
        <f t="shared" si="35"/>
        <v>6.5661530885576885E-2</v>
      </c>
      <c r="M144" s="1">
        <f t="shared" si="36"/>
        <v>309.53688078625783</v>
      </c>
      <c r="N144" s="10">
        <f t="shared" si="37"/>
        <v>6.4612656007897326E-2</v>
      </c>
      <c r="O144" s="1">
        <f t="shared" si="38"/>
        <v>112.94224268451933</v>
      </c>
      <c r="P144" s="10">
        <f t="shared" si="39"/>
        <v>0.17708166160526706</v>
      </c>
      <c r="Q144" s="1">
        <f t="shared" si="40"/>
        <v>315.15861374749977</v>
      </c>
      <c r="R144" s="10">
        <f t="shared" si="41"/>
        <v>6.3460109061222403E-2</v>
      </c>
      <c r="S144" s="1">
        <f t="shared" si="42"/>
        <v>316.82548910728019</v>
      </c>
      <c r="T144" s="10">
        <f t="shared" si="43"/>
        <v>6.312623411820191E-2</v>
      </c>
    </row>
    <row r="145" spans="1:20" x14ac:dyDescent="0.45">
      <c r="A145">
        <v>750</v>
      </c>
      <c r="B145" s="1">
        <f t="shared" si="28"/>
        <v>283.49340108966101</v>
      </c>
      <c r="C145" s="10">
        <f t="shared" si="29"/>
        <v>7.0548379338376779E-2</v>
      </c>
      <c r="D145">
        <v>725</v>
      </c>
      <c r="E145" s="1">
        <f t="shared" si="30"/>
        <v>311.44394513424777</v>
      </c>
      <c r="F145" s="10">
        <f t="shared" si="31"/>
        <v>6.4217013406309795E-2</v>
      </c>
      <c r="G145">
        <v>715</v>
      </c>
      <c r="H145" s="1">
        <f t="shared" si="32"/>
        <v>324.72550734995485</v>
      </c>
      <c r="I145" s="10">
        <f t="shared" si="33"/>
        <v>6.1590480412880261E-2</v>
      </c>
      <c r="J145">
        <v>700</v>
      </c>
      <c r="K145" s="1">
        <f t="shared" si="34"/>
        <v>327.34609180534505</v>
      </c>
      <c r="L145" s="10">
        <f t="shared" si="35"/>
        <v>6.1097414939943487E-2</v>
      </c>
      <c r="M145" s="1">
        <f t="shared" si="36"/>
        <v>332.97401898767566</v>
      </c>
      <c r="N145" s="10">
        <f t="shared" si="37"/>
        <v>6.0064746375122616E-2</v>
      </c>
      <c r="O145" s="1">
        <f t="shared" si="38"/>
        <v>118.24547804325971</v>
      </c>
      <c r="P145" s="10">
        <f t="shared" si="39"/>
        <v>0.16913966039938599</v>
      </c>
      <c r="Q145" s="1">
        <f t="shared" si="40"/>
        <v>339.23145610210054</v>
      </c>
      <c r="R145" s="10">
        <f t="shared" si="41"/>
        <v>5.8956796724595258E-2</v>
      </c>
      <c r="S145" s="1">
        <f t="shared" si="42"/>
        <v>341.03304032909784</v>
      </c>
      <c r="T145" s="10">
        <f t="shared" si="43"/>
        <v>5.8645344101263451E-2</v>
      </c>
    </row>
    <row r="146" spans="1:20" x14ac:dyDescent="0.45">
      <c r="A146">
        <v>800</v>
      </c>
      <c r="B146" s="1">
        <f t="shared" si="28"/>
        <v>297.53469198551568</v>
      </c>
      <c r="C146" s="10">
        <f t="shared" si="29"/>
        <v>6.7219052227273118E-2</v>
      </c>
      <c r="D146">
        <v>775</v>
      </c>
      <c r="E146" s="1">
        <f t="shared" si="30"/>
        <v>329.9095671691673</v>
      </c>
      <c r="F146" s="10">
        <f t="shared" si="31"/>
        <v>6.0622673575709385E-2</v>
      </c>
      <c r="G146">
        <v>765</v>
      </c>
      <c r="H146" s="1">
        <f t="shared" si="32"/>
        <v>345.86005590395592</v>
      </c>
      <c r="I146" s="10">
        <f t="shared" si="33"/>
        <v>5.7826857015121538E-2</v>
      </c>
      <c r="J146">
        <v>750</v>
      </c>
      <c r="K146" s="1">
        <f t="shared" si="34"/>
        <v>349.90543347509424</v>
      </c>
      <c r="L146" s="10">
        <f t="shared" si="35"/>
        <v>5.7158300748203647E-2</v>
      </c>
      <c r="M146" s="1">
        <f t="shared" si="36"/>
        <v>356.30506176517849</v>
      </c>
      <c r="N146" s="10">
        <f t="shared" si="37"/>
        <v>5.6131675202472774E-2</v>
      </c>
      <c r="O146" s="1">
        <f t="shared" si="38"/>
        <v>123.69098402051043</v>
      </c>
      <c r="P146" s="10">
        <f t="shared" si="39"/>
        <v>0.16169327262109581</v>
      </c>
      <c r="Q146" s="1">
        <f t="shared" si="40"/>
        <v>363.3223521091453</v>
      </c>
      <c r="R146" s="10">
        <f t="shared" si="41"/>
        <v>5.5047535291723036E-2</v>
      </c>
      <c r="S146" s="1">
        <f t="shared" si="42"/>
        <v>365.30345918031162</v>
      </c>
      <c r="T146" s="10">
        <f t="shared" si="43"/>
        <v>5.4749002500214812E-2</v>
      </c>
    </row>
    <row r="147" spans="1:20" x14ac:dyDescent="0.45">
      <c r="A147">
        <v>850</v>
      </c>
      <c r="B147" s="1">
        <f t="shared" si="28"/>
        <v>310.87336251981799</v>
      </c>
      <c r="C147" s="10">
        <f t="shared" si="29"/>
        <v>6.4334878478772881E-2</v>
      </c>
      <c r="D147">
        <v>825</v>
      </c>
      <c r="E147" s="1">
        <f t="shared" si="30"/>
        <v>347.85843368003788</v>
      </c>
      <c r="F147" s="10">
        <f t="shared" si="31"/>
        <v>5.7494653179506097E-2</v>
      </c>
      <c r="G147">
        <v>815</v>
      </c>
      <c r="H147" s="1">
        <f t="shared" si="32"/>
        <v>366.60072593929897</v>
      </c>
      <c r="I147" s="10">
        <f t="shared" si="33"/>
        <v>5.4555265674273545E-2</v>
      </c>
      <c r="J147">
        <v>800</v>
      </c>
      <c r="K147" s="1">
        <f t="shared" si="34"/>
        <v>372.19526055057707</v>
      </c>
      <c r="L147" s="10">
        <f t="shared" si="35"/>
        <v>5.3735235559997756E-2</v>
      </c>
      <c r="M147" s="1">
        <f t="shared" si="36"/>
        <v>379.45266243161939</v>
      </c>
      <c r="N147" s="10">
        <f t="shared" si="37"/>
        <v>5.2707496824071359E-2</v>
      </c>
      <c r="O147" s="1">
        <f t="shared" si="38"/>
        <v>129.26950375024114</v>
      </c>
      <c r="P147" s="10">
        <f t="shared" si="39"/>
        <v>0.15471553165889437</v>
      </c>
      <c r="Q147" s="1">
        <f t="shared" si="40"/>
        <v>387.35700944715711</v>
      </c>
      <c r="R147" s="10">
        <f t="shared" si="41"/>
        <v>5.1631955824277868E-2</v>
      </c>
      <c r="S147" s="1">
        <f t="shared" si="42"/>
        <v>389.56543178052038</v>
      </c>
      <c r="T147" s="10">
        <f t="shared" si="43"/>
        <v>5.1339257460779837E-2</v>
      </c>
    </row>
    <row r="148" spans="1:20" x14ac:dyDescent="0.45">
      <c r="A148">
        <v>900</v>
      </c>
      <c r="B148" s="1">
        <f t="shared" si="28"/>
        <v>323.51015914425159</v>
      </c>
      <c r="C148" s="10">
        <f t="shared" si="29"/>
        <v>6.1821860719626115E-2</v>
      </c>
      <c r="D148">
        <v>875</v>
      </c>
      <c r="E148" s="1">
        <f t="shared" si="30"/>
        <v>365.25943122991782</v>
      </c>
      <c r="F148" s="10">
        <f t="shared" si="31"/>
        <v>5.4755601881805241E-2</v>
      </c>
      <c r="G148">
        <v>865</v>
      </c>
      <c r="H148" s="1">
        <f t="shared" si="32"/>
        <v>386.89355250029257</v>
      </c>
      <c r="I148" s="10">
        <f t="shared" si="33"/>
        <v>5.1693805365197645E-2</v>
      </c>
      <c r="J148">
        <v>850</v>
      </c>
      <c r="K148" s="1">
        <f t="shared" si="34"/>
        <v>394.15012370853583</v>
      </c>
      <c r="L148" s="10">
        <f t="shared" si="35"/>
        <v>5.0742087334189195E-2</v>
      </c>
      <c r="M148" s="1">
        <f t="shared" si="36"/>
        <v>402.34850270424488</v>
      </c>
      <c r="N148" s="10">
        <f t="shared" si="37"/>
        <v>4.9708150684237638E-2</v>
      </c>
      <c r="O148" s="1">
        <f t="shared" si="38"/>
        <v>134.97250185904613</v>
      </c>
      <c r="P148" s="10">
        <f t="shared" si="39"/>
        <v>0.14817833058237528</v>
      </c>
      <c r="Q148" s="1">
        <f t="shared" si="40"/>
        <v>411.26884512351762</v>
      </c>
      <c r="R148" s="10">
        <f t="shared" si="41"/>
        <v>4.8629990423887659E-2</v>
      </c>
      <c r="S148" s="1">
        <f t="shared" si="42"/>
        <v>413.75477756803537</v>
      </c>
      <c r="T148" s="10">
        <f t="shared" si="43"/>
        <v>4.8337810423739018E-2</v>
      </c>
    </row>
    <row r="149" spans="1:20" x14ac:dyDescent="0.45">
      <c r="A149">
        <v>950</v>
      </c>
      <c r="B149" s="1">
        <f t="shared" si="28"/>
        <v>335.45182265558253</v>
      </c>
      <c r="C149" s="10">
        <f t="shared" si="29"/>
        <v>5.9621080135058742E-2</v>
      </c>
      <c r="D149">
        <v>925</v>
      </c>
      <c r="E149" s="1">
        <f t="shared" si="30"/>
        <v>382.08871722376426</v>
      </c>
      <c r="F149" s="10">
        <f t="shared" si="31"/>
        <v>5.2343864391806452E-2</v>
      </c>
      <c r="G149">
        <v>915</v>
      </c>
      <c r="H149" s="1">
        <f t="shared" si="32"/>
        <v>406.69323839367661</v>
      </c>
      <c r="I149" s="10">
        <f t="shared" si="33"/>
        <v>4.9177114620824164E-2</v>
      </c>
      <c r="J149">
        <v>900</v>
      </c>
      <c r="K149" s="1">
        <f t="shared" si="34"/>
        <v>415.7133135769169</v>
      </c>
      <c r="L149" s="10">
        <f t="shared" si="35"/>
        <v>4.8110078139942759E-2</v>
      </c>
      <c r="M149" s="1">
        <f t="shared" si="36"/>
        <v>424.93244929248942</v>
      </c>
      <c r="N149" s="10">
        <f t="shared" si="37"/>
        <v>4.706630438155502E-2</v>
      </c>
      <c r="O149" s="1">
        <f t="shared" si="38"/>
        <v>140.79206144436853</v>
      </c>
      <c r="P149" s="10">
        <f t="shared" si="39"/>
        <v>0.14205346377361372</v>
      </c>
      <c r="Q149" s="1">
        <f t="shared" si="40"/>
        <v>434.99823905604319</v>
      </c>
      <c r="R149" s="10">
        <f t="shared" si="41"/>
        <v>4.5977197616708723E-2</v>
      </c>
      <c r="S149" s="1">
        <f t="shared" si="42"/>
        <v>437.81373361568649</v>
      </c>
      <c r="T149" s="10">
        <f t="shared" si="43"/>
        <v>4.5681527244086015E-2</v>
      </c>
    </row>
    <row r="150" spans="1:20" x14ac:dyDescent="0.45">
      <c r="A150">
        <v>1000</v>
      </c>
      <c r="B150" s="1">
        <f t="shared" si="28"/>
        <v>346.71001838421751</v>
      </c>
      <c r="C150" s="10">
        <f t="shared" si="29"/>
        <v>5.7685093996437037E-2</v>
      </c>
      <c r="D150">
        <v>975</v>
      </c>
      <c r="E150" s="1">
        <f t="shared" si="30"/>
        <v>398.32881924089014</v>
      </c>
      <c r="F150" s="10">
        <f t="shared" si="31"/>
        <v>5.0209774020656441E-2</v>
      </c>
      <c r="G150">
        <v>965</v>
      </c>
      <c r="H150" s="1">
        <f t="shared" si="32"/>
        <v>425.96228047051824</v>
      </c>
      <c r="I150" s="10">
        <f t="shared" si="33"/>
        <v>4.6952514147280799E-2</v>
      </c>
      <c r="J150">
        <v>950</v>
      </c>
      <c r="K150" s="1">
        <f t="shared" si="34"/>
        <v>436.83605521930252</v>
      </c>
      <c r="L150" s="10">
        <f t="shared" si="35"/>
        <v>4.5783766612303795E-2</v>
      </c>
      <c r="M150" s="1">
        <f t="shared" si="36"/>
        <v>447.15182643951391</v>
      </c>
      <c r="N150" s="10">
        <f t="shared" si="37"/>
        <v>4.4727537309311192E-2</v>
      </c>
      <c r="O150" s="1">
        <f t="shared" si="38"/>
        <v>146.72080162657073</v>
      </c>
      <c r="P150" s="10">
        <f t="shared" si="39"/>
        <v>0.13631332284363729</v>
      </c>
      <c r="Q150" s="1">
        <f t="shared" si="40"/>
        <v>458.49190392068192</v>
      </c>
      <c r="R150" s="10">
        <f t="shared" si="41"/>
        <v>4.3621271889372239E-2</v>
      </c>
      <c r="S150" s="1">
        <f t="shared" si="42"/>
        <v>461.69035598709445</v>
      </c>
      <c r="T150" s="10">
        <f t="shared" si="43"/>
        <v>4.3319076824206083E-2</v>
      </c>
    </row>
    <row r="151" spans="1:20" x14ac:dyDescent="0.45">
      <c r="A151">
        <v>1050</v>
      </c>
      <c r="B151" s="1">
        <f t="shared" si="28"/>
        <v>357.30041318248982</v>
      </c>
      <c r="C151" s="10">
        <f t="shared" si="29"/>
        <v>5.5975306106867212E-2</v>
      </c>
      <c r="D151">
        <v>1025</v>
      </c>
      <c r="E151" s="1">
        <f t="shared" si="30"/>
        <v>413.96784650345001</v>
      </c>
      <c r="F151" s="10">
        <f t="shared" si="31"/>
        <v>4.8312930989516646E-2</v>
      </c>
      <c r="G151">
        <v>1015</v>
      </c>
      <c r="H151" s="1">
        <f t="shared" si="32"/>
        <v>444.67019237432964</v>
      </c>
      <c r="I151" s="10">
        <f t="shared" si="33"/>
        <v>4.4977154626014863E-2</v>
      </c>
      <c r="J151">
        <v>1000</v>
      </c>
      <c r="K151" s="1">
        <f t="shared" si="34"/>
        <v>457.47679488426343</v>
      </c>
      <c r="L151" s="10">
        <f t="shared" si="35"/>
        <v>4.3718064443158872E-2</v>
      </c>
      <c r="M151" s="1">
        <f t="shared" si="36"/>
        <v>468.960776893755</v>
      </c>
      <c r="N151" s="10">
        <f t="shared" si="37"/>
        <v>4.2647489908374754E-2</v>
      </c>
      <c r="O151" s="1">
        <f t="shared" si="38"/>
        <v>152.75181067436085</v>
      </c>
      <c r="P151" s="10">
        <f t="shared" si="39"/>
        <v>0.13093134485087296</v>
      </c>
      <c r="Q151" s="1">
        <f t="shared" si="40"/>
        <v>481.70234309037471</v>
      </c>
      <c r="R151" s="10">
        <f t="shared" si="41"/>
        <v>4.151941606031942E-2</v>
      </c>
      <c r="S151" s="1">
        <f t="shared" si="42"/>
        <v>485.3380097278532</v>
      </c>
      <c r="T151" s="10">
        <f t="shared" si="43"/>
        <v>4.1208394148265312E-2</v>
      </c>
    </row>
    <row r="152" spans="1:20" x14ac:dyDescent="0.45">
      <c r="A152">
        <v>1100</v>
      </c>
      <c r="B152" s="1">
        <f t="shared" si="28"/>
        <v>367.24187756764303</v>
      </c>
      <c r="C152" s="10">
        <f t="shared" si="29"/>
        <v>5.4460020007702309E-2</v>
      </c>
      <c r="D152">
        <v>1075</v>
      </c>
      <c r="E152" s="1">
        <f t="shared" si="30"/>
        <v>428.99879380047446</v>
      </c>
      <c r="F152" s="10">
        <f t="shared" si="31"/>
        <v>4.6620177699851335E-2</v>
      </c>
      <c r="G152">
        <v>1065</v>
      </c>
      <c r="H152" s="1">
        <f t="shared" si="32"/>
        <v>462.79280566554564</v>
      </c>
      <c r="I152" s="10">
        <f t="shared" si="33"/>
        <v>4.3215883555574847E-2</v>
      </c>
      <c r="J152">
        <v>1050</v>
      </c>
      <c r="K152" s="1">
        <f t="shared" si="34"/>
        <v>477.60055973937676</v>
      </c>
      <c r="L152" s="10">
        <f t="shared" si="35"/>
        <v>4.1875997823189022E-2</v>
      </c>
      <c r="M152" s="1">
        <f t="shared" si="36"/>
        <v>490.31969191968835</v>
      </c>
      <c r="N152" s="10">
        <f t="shared" si="37"/>
        <v>4.0789713995977729E-2</v>
      </c>
      <c r="O152" s="1">
        <f t="shared" si="38"/>
        <v>158.87859111067041</v>
      </c>
      <c r="P152" s="10">
        <f t="shared" si="39"/>
        <v>0.12588228445498081</v>
      </c>
      <c r="Q152" s="1">
        <f t="shared" si="40"/>
        <v>504.58737663697832</v>
      </c>
      <c r="R152" s="10">
        <f t="shared" si="41"/>
        <v>3.9636346301998061E-2</v>
      </c>
      <c r="S152" s="1">
        <f t="shared" si="42"/>
        <v>508.71492723610243</v>
      </c>
      <c r="T152" s="10">
        <f t="shared" si="43"/>
        <v>3.9314749635246483E-2</v>
      </c>
    </row>
    <row r="153" spans="1:20" x14ac:dyDescent="0.45">
      <c r="A153">
        <v>1150</v>
      </c>
      <c r="B153" s="1">
        <f t="shared" si="28"/>
        <v>376.55579578425079</v>
      </c>
      <c r="C153" s="10">
        <f t="shared" si="29"/>
        <v>5.3112978803967432E-2</v>
      </c>
      <c r="D153">
        <v>1125</v>
      </c>
      <c r="E153" s="1">
        <f t="shared" si="30"/>
        <v>443.41892313665005</v>
      </c>
      <c r="F153" s="10">
        <f t="shared" si="31"/>
        <v>4.5104074175554586E-2</v>
      </c>
      <c r="G153">
        <v>1115</v>
      </c>
      <c r="H153" s="1">
        <f t="shared" si="32"/>
        <v>480.31163622843087</v>
      </c>
      <c r="I153" s="10">
        <f t="shared" si="33"/>
        <v>4.1639632462471141E-2</v>
      </c>
      <c r="J153">
        <v>1100</v>
      </c>
      <c r="K153" s="1">
        <f t="shared" si="34"/>
        <v>497.1783768241383</v>
      </c>
      <c r="L153" s="10">
        <f t="shared" si="35"/>
        <v>4.0227010932686623E-2</v>
      </c>
      <c r="M153" s="1">
        <f t="shared" si="36"/>
        <v>511.19469646780288</v>
      </c>
      <c r="N153" s="10">
        <f t="shared" si="37"/>
        <v>3.9124036571963304E-2</v>
      </c>
      <c r="O153" s="1">
        <f t="shared" si="38"/>
        <v>165.09501416831904</v>
      </c>
      <c r="P153" s="10">
        <f t="shared" si="39"/>
        <v>0.12114236217702755</v>
      </c>
      <c r="Q153" s="1">
        <f t="shared" si="40"/>
        <v>527.10972091507699</v>
      </c>
      <c r="R153" s="10">
        <f t="shared" si="41"/>
        <v>3.7942764487969315E-2</v>
      </c>
      <c r="S153" s="1">
        <f t="shared" si="42"/>
        <v>531.78382031257627</v>
      </c>
      <c r="T153" s="10">
        <f t="shared" si="43"/>
        <v>3.7609267593444712E-2</v>
      </c>
    </row>
    <row r="154" spans="1:20" x14ac:dyDescent="0.45">
      <c r="A154">
        <v>1200</v>
      </c>
      <c r="B154" s="1">
        <f t="shared" si="28"/>
        <v>385.26546973095873</v>
      </c>
      <c r="C154" s="10">
        <f t="shared" si="29"/>
        <v>5.1912256797803709E-2</v>
      </c>
      <c r="D154">
        <v>1175</v>
      </c>
      <c r="E154" s="1">
        <f t="shared" si="30"/>
        <v>457.22921183507867</v>
      </c>
      <c r="F154" s="10">
        <f t="shared" si="31"/>
        <v>4.3741737146956276E-2</v>
      </c>
      <c r="G154">
        <v>1165</v>
      </c>
      <c r="H154" s="1">
        <f t="shared" si="32"/>
        <v>497.21330630590501</v>
      </c>
      <c r="I154" s="10">
        <f t="shared" si="33"/>
        <v>4.0224184965185185E-2</v>
      </c>
      <c r="J154">
        <v>1150</v>
      </c>
      <c r="K154" s="1">
        <f t="shared" si="34"/>
        <v>516.18674124448762</v>
      </c>
      <c r="L154" s="10">
        <f t="shared" si="35"/>
        <v>3.87456678018918E-2</v>
      </c>
      <c r="M154" s="1">
        <f t="shared" si="36"/>
        <v>531.55717942714659</v>
      </c>
      <c r="N154" s="10">
        <f t="shared" si="37"/>
        <v>3.7625303117067826E-2</v>
      </c>
      <c r="O154" s="1">
        <f t="shared" si="38"/>
        <v>171.39528163676073</v>
      </c>
      <c r="P154" s="10">
        <f t="shared" si="39"/>
        <v>0.11668932661977327</v>
      </c>
      <c r="Q154" s="1">
        <f t="shared" si="40"/>
        <v>549.23661109932755</v>
      </c>
      <c r="R154" s="10">
        <f t="shared" si="41"/>
        <v>3.6414178508546419E-2</v>
      </c>
      <c r="S154" s="1">
        <f t="shared" si="42"/>
        <v>554.51153505541868</v>
      </c>
      <c r="T154" s="10">
        <f t="shared" si="43"/>
        <v>3.6067779902903503E-2</v>
      </c>
    </row>
    <row r="155" spans="1:20" x14ac:dyDescent="0.45">
      <c r="A155">
        <v>1250</v>
      </c>
      <c r="B155" s="1">
        <f t="shared" si="28"/>
        <v>393.39560504781502</v>
      </c>
      <c r="C155" s="10">
        <f t="shared" si="29"/>
        <v>5.0839408837750268E-2</v>
      </c>
      <c r="D155">
        <v>1225</v>
      </c>
      <c r="E155" s="1">
        <f t="shared" si="30"/>
        <v>470.43385828528426</v>
      </c>
      <c r="F155" s="10">
        <f t="shared" si="31"/>
        <v>4.2513946748857182E-2</v>
      </c>
      <c r="G155">
        <v>1215</v>
      </c>
      <c r="H155" s="1">
        <f t="shared" si="32"/>
        <v>513.48901490888545</v>
      </c>
      <c r="I155" s="10">
        <f t="shared" si="33"/>
        <v>3.8949226603316608E-2</v>
      </c>
      <c r="J155">
        <v>1200</v>
      </c>
      <c r="K155" s="1">
        <f t="shared" si="34"/>
        <v>534.60712627258931</v>
      </c>
      <c r="L155" s="10">
        <f t="shared" si="35"/>
        <v>3.7410649834477248E-2</v>
      </c>
      <c r="M155" s="1">
        <f t="shared" si="36"/>
        <v>551.38336155009029</v>
      </c>
      <c r="N155" s="10">
        <f t="shared" si="37"/>
        <v>3.6272403911091003E-2</v>
      </c>
      <c r="O155" s="1">
        <f t="shared" si="38"/>
        <v>177.77389361940254</v>
      </c>
      <c r="P155" s="10">
        <f t="shared" si="39"/>
        <v>0.11250245799767512</v>
      </c>
      <c r="Q155" s="1">
        <f t="shared" si="40"/>
        <v>570.93945877005478</v>
      </c>
      <c r="R155" s="10">
        <f t="shared" si="41"/>
        <v>3.5029983814895124E-2</v>
      </c>
      <c r="S155" s="1">
        <f t="shared" si="42"/>
        <v>576.86874150294454</v>
      </c>
      <c r="T155" s="10">
        <f t="shared" si="43"/>
        <v>3.4669931929216712E-2</v>
      </c>
    </row>
    <row r="156" spans="1:20" x14ac:dyDescent="0.45">
      <c r="A156">
        <v>1300</v>
      </c>
      <c r="B156" s="1">
        <f t="shared" si="28"/>
        <v>400.97186944259249</v>
      </c>
      <c r="C156" s="10">
        <f t="shared" si="29"/>
        <v>4.9878810769949579E-2</v>
      </c>
      <c r="D156">
        <v>1275</v>
      </c>
      <c r="E156" s="1">
        <f t="shared" si="30"/>
        <v>483.03983830869106</v>
      </c>
      <c r="F156" s="10">
        <f t="shared" si="31"/>
        <v>4.1404452415410957E-2</v>
      </c>
      <c r="G156">
        <v>1265</v>
      </c>
      <c r="H156" s="1">
        <f t="shared" si="32"/>
        <v>529.13405104280855</v>
      </c>
      <c r="I156" s="10">
        <f t="shared" si="33"/>
        <v>3.7797605277120859E-2</v>
      </c>
      <c r="J156">
        <v>1250</v>
      </c>
      <c r="K156" s="1">
        <f t="shared" si="34"/>
        <v>552.42552987866918</v>
      </c>
      <c r="L156" s="10">
        <f t="shared" si="35"/>
        <v>3.6203974867694215E-2</v>
      </c>
      <c r="M156" s="1">
        <f t="shared" si="36"/>
        <v>570.65389553266812</v>
      </c>
      <c r="N156" s="10">
        <f t="shared" si="37"/>
        <v>3.5047513311604238E-2</v>
      </c>
      <c r="O156" s="1">
        <f t="shared" si="38"/>
        <v>184.22562106716214</v>
      </c>
      <c r="P156" s="10">
        <f t="shared" si="39"/>
        <v>0.10856253263876206</v>
      </c>
      <c r="Q156" s="1">
        <f t="shared" si="40"/>
        <v>592.19353859592115</v>
      </c>
      <c r="R156" s="10">
        <f t="shared" si="41"/>
        <v>3.377274268716203E-2</v>
      </c>
      <c r="S156" s="1">
        <f t="shared" si="42"/>
        <v>598.82965189785648</v>
      </c>
      <c r="T156" s="10">
        <f t="shared" si="43"/>
        <v>3.3398479745641314E-2</v>
      </c>
    </row>
    <row r="157" spans="1:20" x14ac:dyDescent="0.45">
      <c r="A157">
        <v>1350</v>
      </c>
      <c r="B157" s="1">
        <f t="shared" si="28"/>
        <v>408.02051471884528</v>
      </c>
      <c r="C157" s="10">
        <f t="shared" si="29"/>
        <v>4.9017143203648479E-2</v>
      </c>
      <c r="D157">
        <v>1325</v>
      </c>
      <c r="E157" s="1">
        <f t="shared" si="30"/>
        <v>495.05650642244001</v>
      </c>
      <c r="F157" s="10">
        <f t="shared" si="31"/>
        <v>4.0399428631958362E-2</v>
      </c>
      <c r="G157">
        <v>1315</v>
      </c>
      <c r="H157" s="1">
        <f t="shared" si="32"/>
        <v>544.14734540395375</v>
      </c>
      <c r="I157" s="10">
        <f t="shared" si="33"/>
        <v>3.6754750655179212E-2</v>
      </c>
      <c r="J157">
        <v>1300</v>
      </c>
      <c r="K157" s="1">
        <f t="shared" si="34"/>
        <v>569.63205354882211</v>
      </c>
      <c r="L157" s="10">
        <f t="shared" si="35"/>
        <v>3.5110383756320404E-2</v>
      </c>
      <c r="M157" s="1">
        <f t="shared" si="36"/>
        <v>589.35349409353489</v>
      </c>
      <c r="N157" s="10">
        <f t="shared" si="37"/>
        <v>3.3935490669757269E-2</v>
      </c>
      <c r="O157" s="1">
        <f t="shared" si="38"/>
        <v>190.74548220840245</v>
      </c>
      <c r="P157" s="10">
        <f t="shared" si="39"/>
        <v>0.10485176250805582</v>
      </c>
      <c r="Q157" s="1">
        <f t="shared" si="40"/>
        <v>612.97769958346271</v>
      </c>
      <c r="R157" s="10">
        <f t="shared" si="41"/>
        <v>3.2627614370947945E-2</v>
      </c>
      <c r="S157" s="1">
        <f t="shared" si="42"/>
        <v>620.37176288443402</v>
      </c>
      <c r="T157" s="10">
        <f t="shared" si="43"/>
        <v>3.2238733605490844E-2</v>
      </c>
    </row>
    <row r="158" spans="1:20" x14ac:dyDescent="0.45">
      <c r="A158">
        <v>1400</v>
      </c>
      <c r="B158" s="1">
        <f t="shared" si="28"/>
        <v>414.56805506975718</v>
      </c>
      <c r="C158" s="10">
        <f t="shared" si="29"/>
        <v>4.8242983885081803E-2</v>
      </c>
      <c r="D158">
        <v>1375</v>
      </c>
      <c r="E158" s="1">
        <f t="shared" si="30"/>
        <v>506.49523725864879</v>
      </c>
      <c r="F158" s="10">
        <f t="shared" si="31"/>
        <v>3.9487044553958413E-2</v>
      </c>
      <c r="G158">
        <v>1365</v>
      </c>
      <c r="H158" s="1">
        <f t="shared" si="32"/>
        <v>558.53105706862038</v>
      </c>
      <c r="I158" s="10">
        <f t="shared" si="33"/>
        <v>3.5808214685441972E-2</v>
      </c>
      <c r="J158">
        <v>1350</v>
      </c>
      <c r="K158" s="1">
        <f t="shared" si="34"/>
        <v>586.22051019510104</v>
      </c>
      <c r="L158" s="10">
        <f t="shared" si="35"/>
        <v>3.4116854753757704E-2</v>
      </c>
      <c r="M158" s="1">
        <f t="shared" si="36"/>
        <v>607.47058287943264</v>
      </c>
      <c r="N158" s="10">
        <f t="shared" si="37"/>
        <v>3.2923404957651239E-2</v>
      </c>
      <c r="O158" s="1">
        <f t="shared" si="38"/>
        <v>197.32872218509885</v>
      </c>
      <c r="P158" s="10">
        <f t="shared" si="39"/>
        <v>0.10135371971465737</v>
      </c>
      <c r="Q158" s="1">
        <f t="shared" si="40"/>
        <v>633.27409740861344</v>
      </c>
      <c r="R158" s="10">
        <f t="shared" si="41"/>
        <v>3.1581901236511827E-2</v>
      </c>
      <c r="S158" s="1">
        <f t="shared" si="42"/>
        <v>641.47561801275219</v>
      </c>
      <c r="T158" s="10">
        <f t="shared" si="43"/>
        <v>3.1178114083211205E-2</v>
      </c>
    </row>
    <row r="159" spans="1:20" x14ac:dyDescent="0.45">
      <c r="A159">
        <v>1450</v>
      </c>
      <c r="B159" s="1">
        <f t="shared" si="28"/>
        <v>420.6409950983541</v>
      </c>
      <c r="C159" s="10">
        <f t="shared" si="29"/>
        <v>4.7546483184130947E-2</v>
      </c>
      <c r="D159">
        <v>1425</v>
      </c>
      <c r="E159" s="1">
        <f t="shared" si="30"/>
        <v>517.36910313561157</v>
      </c>
      <c r="F159" s="10">
        <f t="shared" si="31"/>
        <v>3.8657120958298985E-2</v>
      </c>
      <c r="G159">
        <v>1415</v>
      </c>
      <c r="H159" s="1">
        <f t="shared" si="32"/>
        <v>572.29019232907581</v>
      </c>
      <c r="I159" s="10">
        <f t="shared" si="33"/>
        <v>3.4947305175028559E-2</v>
      </c>
      <c r="J159">
        <v>1400</v>
      </c>
      <c r="K159" s="1">
        <f t="shared" si="34"/>
        <v>602.18805865141508</v>
      </c>
      <c r="L159" s="10">
        <f t="shared" si="35"/>
        <v>3.3212216204999971E-2</v>
      </c>
      <c r="M159" s="1">
        <f t="shared" si="36"/>
        <v>624.9969757432599</v>
      </c>
      <c r="N159" s="10">
        <f t="shared" si="37"/>
        <v>3.2000154842694348E-2</v>
      </c>
      <c r="O159" s="1">
        <f t="shared" si="38"/>
        <v>203.97079534831789</v>
      </c>
      <c r="P159" s="10">
        <f t="shared" si="39"/>
        <v>9.8053252995588397E-2</v>
      </c>
      <c r="Q159" s="1">
        <f t="shared" si="40"/>
        <v>653.06794512201668</v>
      </c>
      <c r="R159" s="10">
        <f t="shared" si="41"/>
        <v>3.0624684842345581E-2</v>
      </c>
      <c r="S159" s="1">
        <f t="shared" si="42"/>
        <v>662.12458771779632</v>
      </c>
      <c r="T159" s="10">
        <f t="shared" si="43"/>
        <v>3.0205795662921652E-2</v>
      </c>
    </row>
    <row r="160" spans="1:20" x14ac:dyDescent="0.45">
      <c r="A160">
        <v>1500</v>
      </c>
      <c r="B160" s="1">
        <f t="shared" si="28"/>
        <v>426.26560177011726</v>
      </c>
      <c r="C160" s="10">
        <f t="shared" si="29"/>
        <v>4.6919103762883246E-2</v>
      </c>
      <c r="D160">
        <v>1475</v>
      </c>
      <c r="E160" s="1">
        <f t="shared" si="30"/>
        <v>527.69258434603591</v>
      </c>
      <c r="F160" s="10">
        <f t="shared" si="31"/>
        <v>3.7900854765252762E-2</v>
      </c>
      <c r="G160">
        <v>1465</v>
      </c>
      <c r="H160" s="1">
        <f t="shared" si="32"/>
        <v>585.43225329041661</v>
      </c>
      <c r="I160" s="10">
        <f t="shared" si="33"/>
        <v>3.4162791488836129E-2</v>
      </c>
      <c r="J160">
        <v>1450</v>
      </c>
      <c r="K160" s="1">
        <f t="shared" si="34"/>
        <v>617.53486274650413</v>
      </c>
      <c r="L160" s="10">
        <f t="shared" si="35"/>
        <v>3.2386835475246567E-2</v>
      </c>
      <c r="M160" s="1">
        <f t="shared" si="36"/>
        <v>641.92757046726797</v>
      </c>
      <c r="N160" s="10">
        <f t="shared" si="37"/>
        <v>3.1156162969354508E-2</v>
      </c>
      <c r="O160" s="1">
        <f t="shared" si="38"/>
        <v>210.66734977552051</v>
      </c>
      <c r="P160" s="10">
        <f t="shared" si="39"/>
        <v>9.4936401019480601E-2</v>
      </c>
      <c r="Q160" s="1">
        <f t="shared" si="40"/>
        <v>672.34728010195886</v>
      </c>
      <c r="R160" s="10">
        <f t="shared" si="41"/>
        <v>2.9746532174514156E-2</v>
      </c>
      <c r="S160" s="1">
        <f t="shared" si="42"/>
        <v>682.30466454008206</v>
      </c>
      <c r="T160" s="10">
        <f t="shared" si="43"/>
        <v>2.931241868833083E-2</v>
      </c>
    </row>
    <row r="161" spans="1:20" x14ac:dyDescent="0.45">
      <c r="A161">
        <v>1550</v>
      </c>
      <c r="B161" s="1">
        <f t="shared" si="28"/>
        <v>431.46771513601891</v>
      </c>
      <c r="C161" s="10">
        <f t="shared" si="29"/>
        <v>4.6353410228376087E-2</v>
      </c>
      <c r="D161">
        <v>1525</v>
      </c>
      <c r="E161" s="1">
        <f t="shared" si="30"/>
        <v>537.48130917163598</v>
      </c>
      <c r="F161" s="10">
        <f t="shared" si="31"/>
        <v>3.7210596273243288E-2</v>
      </c>
      <c r="G161">
        <v>1515</v>
      </c>
      <c r="H161" s="1">
        <f t="shared" si="32"/>
        <v>597.96691418063051</v>
      </c>
      <c r="I161" s="10">
        <f t="shared" si="33"/>
        <v>3.3446666572522959E-2</v>
      </c>
      <c r="J161">
        <v>1500</v>
      </c>
      <c r="K161" s="1">
        <f t="shared" si="34"/>
        <v>632.2637733064214</v>
      </c>
      <c r="L161" s="10">
        <f t="shared" si="35"/>
        <v>3.1632367445963358E-2</v>
      </c>
      <c r="M161" s="1">
        <f t="shared" si="36"/>
        <v>658.26006339102332</v>
      </c>
      <c r="N161" s="10">
        <f t="shared" si="37"/>
        <v>3.0383128359588008E-2</v>
      </c>
      <c r="O161" s="1">
        <f t="shared" si="38"/>
        <v>217.41421365667782</v>
      </c>
      <c r="P161" s="10">
        <f t="shared" si="39"/>
        <v>9.199030580209587E-2</v>
      </c>
      <c r="Q161" s="1">
        <f t="shared" si="40"/>
        <v>691.10274556815875</v>
      </c>
      <c r="R161" s="10">
        <f t="shared" si="41"/>
        <v>2.893925704716729E-2</v>
      </c>
      <c r="S161" s="1">
        <f t="shared" si="42"/>
        <v>702.00427180991744</v>
      </c>
      <c r="T161" s="10">
        <f t="shared" si="43"/>
        <v>2.8489855123581678E-2</v>
      </c>
    </row>
    <row r="162" spans="1:20" x14ac:dyDescent="0.45">
      <c r="A162">
        <v>1600</v>
      </c>
      <c r="B162" s="1">
        <f t="shared" si="28"/>
        <v>436.27259320886486</v>
      </c>
      <c r="C162" s="10">
        <f t="shared" si="29"/>
        <v>4.5842898021386892E-2</v>
      </c>
      <c r="D162">
        <v>1575</v>
      </c>
      <c r="E162" s="1">
        <f t="shared" si="30"/>
        <v>546.75182098606922</v>
      </c>
      <c r="F162" s="10">
        <f t="shared" si="31"/>
        <v>3.6579667835271064E-2</v>
      </c>
      <c r="G162">
        <v>1565</v>
      </c>
      <c r="H162" s="1">
        <f t="shared" si="32"/>
        <v>609.90572357634733</v>
      </c>
      <c r="I162" s="10">
        <f t="shared" si="33"/>
        <v>3.2791953291935981E-2</v>
      </c>
      <c r="J162">
        <v>1550</v>
      </c>
      <c r="K162" s="1">
        <f t="shared" si="34"/>
        <v>646.38003170132549</v>
      </c>
      <c r="L162" s="10">
        <f t="shared" si="35"/>
        <v>3.0941549891877619E-2</v>
      </c>
      <c r="M162" s="1">
        <f t="shared" si="36"/>
        <v>673.99468168894634</v>
      </c>
      <c r="N162" s="10">
        <f t="shared" si="37"/>
        <v>2.9673824650785822E-2</v>
      </c>
      <c r="O162" s="1">
        <f t="shared" si="38"/>
        <v>224.20738326209107</v>
      </c>
      <c r="P162" s="10">
        <f t="shared" si="39"/>
        <v>8.9203128411791219E-2</v>
      </c>
      <c r="Q162" s="1">
        <f t="shared" si="40"/>
        <v>709.32738530338725</v>
      </c>
      <c r="R162" s="10">
        <f t="shared" si="41"/>
        <v>2.8195725153690177E-2</v>
      </c>
      <c r="S162" s="1">
        <f t="shared" si="42"/>
        <v>721.21408436656975</v>
      </c>
      <c r="T162" s="10">
        <f t="shared" si="43"/>
        <v>2.7731016952567786E-2</v>
      </c>
    </row>
    <row r="163" spans="1:20" x14ac:dyDescent="0.45">
      <c r="A163">
        <v>1650</v>
      </c>
      <c r="B163" s="1">
        <f t="shared" si="28"/>
        <v>440.70478685242887</v>
      </c>
      <c r="C163" s="10">
        <f t="shared" si="29"/>
        <v>4.5381853332800426E-2</v>
      </c>
      <c r="D163">
        <v>1625</v>
      </c>
      <c r="E163" s="1">
        <f t="shared" si="30"/>
        <v>555.5213700930185</v>
      </c>
      <c r="F163" s="10">
        <f t="shared" si="31"/>
        <v>3.6002215354291642E-2</v>
      </c>
      <c r="G163">
        <v>1615</v>
      </c>
      <c r="H163" s="1">
        <f t="shared" si="32"/>
        <v>621.26183093369684</v>
      </c>
      <c r="I163" s="10">
        <f t="shared" si="33"/>
        <v>3.2192545886718847E-2</v>
      </c>
      <c r="J163">
        <v>1600</v>
      </c>
      <c r="K163" s="1">
        <f t="shared" si="34"/>
        <v>659.89099374174225</v>
      </c>
      <c r="L163" s="10">
        <f t="shared" si="35"/>
        <v>3.0308036008485494E-2</v>
      </c>
      <c r="M163" s="1">
        <f t="shared" si="36"/>
        <v>689.13393225234472</v>
      </c>
      <c r="N163" s="10">
        <f t="shared" si="37"/>
        <v>2.9021934727016849E-2</v>
      </c>
      <c r="O163" s="1">
        <f t="shared" si="38"/>
        <v>231.04301225665097</v>
      </c>
      <c r="P163" s="10">
        <f t="shared" si="39"/>
        <v>8.6563968347951048E-2</v>
      </c>
      <c r="Q163" s="1">
        <f t="shared" si="40"/>
        <v>727.01645048467753</v>
      </c>
      <c r="R163" s="10">
        <f t="shared" si="41"/>
        <v>2.7509693881983922E-2</v>
      </c>
      <c r="S163" s="1">
        <f t="shared" si="42"/>
        <v>739.92686015294328</v>
      </c>
      <c r="T163" s="10">
        <f t="shared" si="43"/>
        <v>2.7029698578405426E-2</v>
      </c>
    </row>
    <row r="164" spans="1:20" x14ac:dyDescent="0.45">
      <c r="A164">
        <v>1700</v>
      </c>
      <c r="B164" s="1">
        <f t="shared" si="28"/>
        <v>444.78804096469105</v>
      </c>
      <c r="C164" s="10">
        <f t="shared" si="29"/>
        <v>4.4965237726766298E-2</v>
      </c>
      <c r="D164">
        <v>1675</v>
      </c>
      <c r="E164" s="1">
        <f t="shared" si="30"/>
        <v>563.80772818011303</v>
      </c>
      <c r="F164" s="10">
        <f t="shared" si="31"/>
        <v>3.5473085948213245E-2</v>
      </c>
      <c r="G164">
        <v>1665</v>
      </c>
      <c r="H164" s="1">
        <f t="shared" si="32"/>
        <v>632.04973595496119</v>
      </c>
      <c r="I164" s="10">
        <f t="shared" si="33"/>
        <v>3.1643079432320441E-2</v>
      </c>
      <c r="J164">
        <v>1650</v>
      </c>
      <c r="K164" s="1">
        <f t="shared" si="34"/>
        <v>672.80587286754792</v>
      </c>
      <c r="L164" s="10">
        <f t="shared" si="35"/>
        <v>2.9726256571986413E-2</v>
      </c>
      <c r="M164" s="1">
        <f t="shared" si="36"/>
        <v>703.68236628545162</v>
      </c>
      <c r="N164" s="10">
        <f t="shared" si="37"/>
        <v>2.8421914429339157E-2</v>
      </c>
      <c r="O164" s="1">
        <f t="shared" si="38"/>
        <v>237.91740216644257</v>
      </c>
      <c r="P164" s="10">
        <f t="shared" si="39"/>
        <v>8.4062787412281736E-2</v>
      </c>
      <c r="Q164" s="1">
        <f t="shared" si="40"/>
        <v>744.16721772117569</v>
      </c>
      <c r="R164" s="10">
        <f t="shared" si="41"/>
        <v>2.6875679986609665E-2</v>
      </c>
      <c r="S164" s="1">
        <f t="shared" si="42"/>
        <v>758.13728173536651</v>
      </c>
      <c r="T164" s="10">
        <f t="shared" si="43"/>
        <v>2.6380446499373118E-2</v>
      </c>
    </row>
    <row r="165" spans="1:20" x14ac:dyDescent="0.45">
      <c r="A165">
        <v>1750</v>
      </c>
      <c r="B165" s="1">
        <f t="shared" si="28"/>
        <v>448.54521861340561</v>
      </c>
      <c r="C165" s="10">
        <f t="shared" si="29"/>
        <v>4.4588592565597496E-2</v>
      </c>
      <c r="D165">
        <v>1725</v>
      </c>
      <c r="E165" s="1">
        <f t="shared" si="30"/>
        <v>571.62902346490364</v>
      </c>
      <c r="F165" s="10">
        <f t="shared" si="31"/>
        <v>3.498772661816732E-2</v>
      </c>
      <c r="G165">
        <v>1715</v>
      </c>
      <c r="H165" s="1">
        <f t="shared" si="32"/>
        <v>642.28505943022822</v>
      </c>
      <c r="I165" s="10">
        <f t="shared" si="33"/>
        <v>3.1138821783807367E-2</v>
      </c>
      <c r="J165">
        <v>1700</v>
      </c>
      <c r="K165" s="1">
        <f t="shared" si="34"/>
        <v>685.13550167292374</v>
      </c>
      <c r="L165" s="10">
        <f t="shared" si="35"/>
        <v>2.9191305882070293E-2</v>
      </c>
      <c r="M165" s="1">
        <f t="shared" si="36"/>
        <v>717.64635883844437</v>
      </c>
      <c r="N165" s="10">
        <f t="shared" si="37"/>
        <v>2.7868879642016512E-2</v>
      </c>
      <c r="O165" s="1">
        <f t="shared" si="38"/>
        <v>244.82699383652914</v>
      </c>
      <c r="P165" s="10">
        <f t="shared" si="39"/>
        <v>8.1690338498188603E-2</v>
      </c>
      <c r="Q165" s="1">
        <f t="shared" si="40"/>
        <v>760.7788175458868</v>
      </c>
      <c r="R165" s="10">
        <f t="shared" si="41"/>
        <v>2.6288849713923177E-2</v>
      </c>
      <c r="S165" s="1">
        <f t="shared" si="42"/>
        <v>775.84180696100009</v>
      </c>
      <c r="T165" s="10">
        <f t="shared" si="43"/>
        <v>2.5778450994205521E-2</v>
      </c>
    </row>
    <row r="166" spans="1:20" x14ac:dyDescent="0.45">
      <c r="A166">
        <v>1800</v>
      </c>
      <c r="B166" s="1">
        <f t="shared" si="28"/>
        <v>451.99824512148228</v>
      </c>
      <c r="C166" s="10">
        <f t="shared" si="29"/>
        <v>4.4247959402197806E-2</v>
      </c>
      <c r="D166">
        <v>1775</v>
      </c>
      <c r="E166" s="1">
        <f t="shared" si="30"/>
        <v>579.00359477530947</v>
      </c>
      <c r="F166" s="10">
        <f t="shared" si="31"/>
        <v>3.4542099877223183E-2</v>
      </c>
      <c r="G166">
        <v>1765</v>
      </c>
      <c r="H166" s="1">
        <f t="shared" si="32"/>
        <v>651.9843342783505</v>
      </c>
      <c r="I166" s="10">
        <f t="shared" si="33"/>
        <v>3.067558367355102E-2</v>
      </c>
      <c r="J166">
        <v>1750</v>
      </c>
      <c r="K166" s="1">
        <f t="shared" si="34"/>
        <v>696.89211088301704</v>
      </c>
      <c r="L166" s="10">
        <f t="shared" si="35"/>
        <v>2.8698846905668696E-2</v>
      </c>
      <c r="M166" s="1">
        <f t="shared" si="36"/>
        <v>731.03390258342051</v>
      </c>
      <c r="N166" s="10">
        <f t="shared" si="37"/>
        <v>2.7358512278734898E-2</v>
      </c>
      <c r="O166" s="1">
        <f t="shared" si="38"/>
        <v>251.76835974529729</v>
      </c>
      <c r="P166" s="10">
        <f t="shared" si="39"/>
        <v>7.943809945075346E-2</v>
      </c>
      <c r="Q166" s="1">
        <f t="shared" si="40"/>
        <v>776.85207272435605</v>
      </c>
      <c r="R166" s="10">
        <f t="shared" si="41"/>
        <v>2.5744927126037848E-2</v>
      </c>
      <c r="S166" s="1">
        <f t="shared" si="42"/>
        <v>793.0385280930127</v>
      </c>
      <c r="T166" s="10">
        <f t="shared" si="43"/>
        <v>2.5219455665153094E-2</v>
      </c>
    </row>
    <row r="167" spans="1:20" x14ac:dyDescent="0.45">
      <c r="A167">
        <v>1850</v>
      </c>
      <c r="B167" s="1">
        <f t="shared" si="28"/>
        <v>455.16806940667794</v>
      </c>
      <c r="C167" s="10">
        <f t="shared" si="29"/>
        <v>4.3939813322297544E-2</v>
      </c>
      <c r="D167">
        <v>1825</v>
      </c>
      <c r="E167" s="1">
        <f t="shared" si="30"/>
        <v>585.94986295060141</v>
      </c>
      <c r="F167" s="10">
        <f t="shared" si="31"/>
        <v>3.4132613154457044E-2</v>
      </c>
      <c r="G167">
        <v>1815</v>
      </c>
      <c r="H167" s="1">
        <f t="shared" si="32"/>
        <v>661.1648155800367</v>
      </c>
      <c r="I167" s="10">
        <f t="shared" si="33"/>
        <v>3.024964355136487E-2</v>
      </c>
      <c r="J167">
        <v>1800</v>
      </c>
      <c r="K167" s="1">
        <f t="shared" si="34"/>
        <v>708.08912495074549</v>
      </c>
      <c r="L167" s="10">
        <f t="shared" si="35"/>
        <v>2.8245032009764585E-2</v>
      </c>
      <c r="M167" s="1">
        <f t="shared" si="36"/>
        <v>743.85441519976212</v>
      </c>
      <c r="N167" s="10">
        <f t="shared" si="37"/>
        <v>2.6886981634207278E-2</v>
      </c>
      <c r="O167" s="1">
        <f t="shared" si="38"/>
        <v>258.7381970622821</v>
      </c>
      <c r="P167" s="10">
        <f t="shared" si="39"/>
        <v>7.729821196514601E-2</v>
      </c>
      <c r="Q167" s="1">
        <f t="shared" si="40"/>
        <v>792.38934583277023</v>
      </c>
      <c r="R167" s="10">
        <f t="shared" si="41"/>
        <v>2.5240117254454981E-2</v>
      </c>
      <c r="S167" s="1">
        <f t="shared" si="42"/>
        <v>809.72703886389854</v>
      </c>
      <c r="T167" s="10">
        <f t="shared" si="43"/>
        <v>2.469968154708202E-2</v>
      </c>
    </row>
    <row r="168" spans="1:20" x14ac:dyDescent="0.45">
      <c r="A168">
        <v>1900</v>
      </c>
      <c r="B168" s="1">
        <f t="shared" si="28"/>
        <v>458.07464015901127</v>
      </c>
      <c r="C168" s="10">
        <f t="shared" si="29"/>
        <v>4.3661006846083879E-2</v>
      </c>
      <c r="D168">
        <v>1875</v>
      </c>
      <c r="E168" s="1">
        <f t="shared" si="30"/>
        <v>592.48621807507175</v>
      </c>
      <c r="F168" s="10">
        <f t="shared" si="31"/>
        <v>3.3756059448906667E-2</v>
      </c>
      <c r="G168">
        <v>1865</v>
      </c>
      <c r="H168" s="1">
        <f t="shared" si="32"/>
        <v>669.84430845286215</v>
      </c>
      <c r="I168" s="10">
        <f t="shared" si="33"/>
        <v>2.9857684461324981E-2</v>
      </c>
      <c r="J168">
        <v>1850</v>
      </c>
      <c r="K168" s="1">
        <f t="shared" si="34"/>
        <v>718.74097348089344</v>
      </c>
      <c r="L168" s="10">
        <f t="shared" si="35"/>
        <v>2.7826436418587827E-2</v>
      </c>
      <c r="M168" s="1">
        <f t="shared" si="36"/>
        <v>756.11855977919095</v>
      </c>
      <c r="N168" s="10">
        <f t="shared" si="37"/>
        <v>2.6450878293267387E-2</v>
      </c>
      <c r="O168" s="1">
        <f t="shared" si="38"/>
        <v>265.7333213539938</v>
      </c>
      <c r="P168" s="10">
        <f t="shared" si="39"/>
        <v>7.5263425369817338E-2</v>
      </c>
      <c r="Q168" s="1">
        <f t="shared" si="40"/>
        <v>807.39439562710186</v>
      </c>
      <c r="R168" s="10">
        <f t="shared" si="41"/>
        <v>2.4771041399743721E-2</v>
      </c>
      <c r="S168" s="1">
        <f t="shared" si="42"/>
        <v>825.90830896642979</v>
      </c>
      <c r="T168" s="10">
        <f t="shared" si="43"/>
        <v>2.4215763157811904E-2</v>
      </c>
    </row>
    <row r="169" spans="1:20" x14ac:dyDescent="0.45">
      <c r="A169">
        <v>1950</v>
      </c>
      <c r="B169" s="1">
        <f t="shared" si="28"/>
        <v>460.73689469330941</v>
      </c>
      <c r="C169" s="10">
        <f t="shared" si="29"/>
        <v>4.3408722484256541E-2</v>
      </c>
      <c r="D169">
        <v>1925</v>
      </c>
      <c r="E169" s="1">
        <f t="shared" si="30"/>
        <v>598.63092116875771</v>
      </c>
      <c r="F169" s="10">
        <f t="shared" si="31"/>
        <v>3.340956721873356E-2</v>
      </c>
      <c r="G169">
        <v>1915</v>
      </c>
      <c r="H169" s="1">
        <f t="shared" si="32"/>
        <v>678.04101266699422</v>
      </c>
      <c r="I169" s="10">
        <f t="shared" si="33"/>
        <v>2.9496740796448821E-2</v>
      </c>
      <c r="J169">
        <v>1900</v>
      </c>
      <c r="K169" s="1">
        <f t="shared" si="34"/>
        <v>728.86291771763013</v>
      </c>
      <c r="L169" s="10">
        <f t="shared" si="35"/>
        <v>2.7440002109900493E-2</v>
      </c>
      <c r="M169" s="1">
        <f t="shared" si="36"/>
        <v>767.83807769261898</v>
      </c>
      <c r="N169" s="10">
        <f t="shared" si="37"/>
        <v>2.6047158354142477E-2</v>
      </c>
      <c r="O169" s="1">
        <f t="shared" si="38"/>
        <v>272.75066085672938</v>
      </c>
      <c r="P169" s="10">
        <f t="shared" si="39"/>
        <v>7.3327045064450314E-2</v>
      </c>
      <c r="Q169" s="1">
        <f t="shared" si="40"/>
        <v>821.87224177853113</v>
      </c>
      <c r="R169" s="10">
        <f t="shared" si="41"/>
        <v>2.433468242791606E-2</v>
      </c>
      <c r="S169" s="1">
        <f t="shared" si="42"/>
        <v>841.58456556424744</v>
      </c>
      <c r="T169" s="10">
        <f t="shared" si="43"/>
        <v>2.3764694385276459E-2</v>
      </c>
    </row>
    <row r="170" spans="1:20" x14ac:dyDescent="0.45">
      <c r="A170">
        <v>2000</v>
      </c>
      <c r="B170" s="1">
        <f t="shared" si="28"/>
        <v>463.17275854595357</v>
      </c>
      <c r="C170" s="10">
        <f t="shared" si="29"/>
        <v>4.3180432421773579E-2</v>
      </c>
      <c r="D170">
        <v>1975</v>
      </c>
      <c r="E170" s="1">
        <f t="shared" si="30"/>
        <v>604.40201906076413</v>
      </c>
      <c r="F170" s="10">
        <f t="shared" si="31"/>
        <v>3.3090557889068339E-2</v>
      </c>
      <c r="G170">
        <v>1965</v>
      </c>
      <c r="H170" s="1">
        <f t="shared" si="32"/>
        <v>685.77338294413062</v>
      </c>
      <c r="I170" s="10">
        <f t="shared" si="33"/>
        <v>2.916415319903045E-2</v>
      </c>
      <c r="J170">
        <v>1950</v>
      </c>
      <c r="K170" s="1">
        <f t="shared" si="34"/>
        <v>738.47089135398096</v>
      </c>
      <c r="L170" s="10">
        <f t="shared" si="35"/>
        <v>2.7082990317099903E-2</v>
      </c>
      <c r="M170" s="1">
        <f t="shared" si="36"/>
        <v>779.02563338399045</v>
      </c>
      <c r="N170" s="10">
        <f t="shared" si="37"/>
        <v>2.5673096163886789E-2</v>
      </c>
      <c r="O170" s="1">
        <f t="shared" si="38"/>
        <v>279.78725124730579</v>
      </c>
      <c r="P170" s="10">
        <f t="shared" si="39"/>
        <v>7.1482885338195301E-2</v>
      </c>
      <c r="Q170" s="1">
        <f t="shared" si="40"/>
        <v>835.82903759183387</v>
      </c>
      <c r="R170" s="10">
        <f t="shared" si="41"/>
        <v>2.3928338332948343E-2</v>
      </c>
      <c r="S170" s="1">
        <f t="shared" si="42"/>
        <v>856.7591814536745</v>
      </c>
      <c r="T170" s="10">
        <f t="shared" si="43"/>
        <v>2.334378251548555E-2</v>
      </c>
    </row>
    <row r="171" spans="1:20" x14ac:dyDescent="0.45">
      <c r="A171">
        <v>2050</v>
      </c>
      <c r="B171" s="1">
        <f t="shared" si="28"/>
        <v>465.39915409623438</v>
      </c>
      <c r="C171" s="10">
        <f t="shared" si="29"/>
        <v>4.2973864099169458E-2</v>
      </c>
      <c r="D171">
        <v>2025</v>
      </c>
      <c r="E171" s="1">
        <f t="shared" si="30"/>
        <v>609.81727126285546</v>
      </c>
      <c r="F171" s="10">
        <f t="shared" si="31"/>
        <v>3.2796709674329981E-2</v>
      </c>
      <c r="G171">
        <v>2015</v>
      </c>
      <c r="H171" s="1">
        <f t="shared" si="32"/>
        <v>693.06000392245562</v>
      </c>
      <c r="I171" s="10">
        <f t="shared" si="33"/>
        <v>2.8857530209228089E-2</v>
      </c>
      <c r="J171">
        <v>2000</v>
      </c>
      <c r="K171" s="1">
        <f t="shared" si="34"/>
        <v>747.58135494002545</v>
      </c>
      <c r="L171" s="10">
        <f t="shared" si="35"/>
        <v>2.6752941158630816E-2</v>
      </c>
      <c r="M171" s="1">
        <f t="shared" si="36"/>
        <v>789.69467057326335</v>
      </c>
      <c r="N171" s="10">
        <f t="shared" si="37"/>
        <v>2.5326244110880719E-2</v>
      </c>
      <c r="O171" s="1">
        <f t="shared" si="38"/>
        <v>286.84023085258514</v>
      </c>
      <c r="P171" s="10">
        <f t="shared" si="39"/>
        <v>6.9725226271619256E-2</v>
      </c>
      <c r="Q171" s="1">
        <f t="shared" si="40"/>
        <v>849.27195035572845</v>
      </c>
      <c r="R171" s="10">
        <f t="shared" si="41"/>
        <v>2.3549582665037677E-2</v>
      </c>
      <c r="S171" s="1">
        <f t="shared" si="42"/>
        <v>871.43656954779954</v>
      </c>
      <c r="T171" s="10">
        <f t="shared" si="43"/>
        <v>2.2950609027548932E-2</v>
      </c>
    </row>
    <row r="172" spans="1:20" x14ac:dyDescent="0.45">
      <c r="A172">
        <v>2100</v>
      </c>
      <c r="B172" s="1">
        <f t="shared" si="28"/>
        <v>467.43201668553297</v>
      </c>
      <c r="C172" s="10">
        <f t="shared" si="29"/>
        <v>4.2786970695366577E-2</v>
      </c>
      <c r="D172">
        <v>2075</v>
      </c>
      <c r="E172" s="1">
        <f t="shared" si="30"/>
        <v>614.89408774572883</v>
      </c>
      <c r="F172" s="10">
        <f t="shared" si="31"/>
        <v>3.2525926657259396E-2</v>
      </c>
      <c r="G172">
        <v>2065</v>
      </c>
      <c r="H172" s="1">
        <f t="shared" si="32"/>
        <v>699.91947880861176</v>
      </c>
      <c r="I172" s="10">
        <f t="shared" si="33"/>
        <v>2.8574715528768509E-2</v>
      </c>
      <c r="J172">
        <v>2050</v>
      </c>
      <c r="K172" s="1">
        <f t="shared" si="34"/>
        <v>756.21116318225768</v>
      </c>
      <c r="L172" s="10">
        <f t="shared" si="35"/>
        <v>2.6447639196222384E-2</v>
      </c>
      <c r="M172" s="1">
        <f t="shared" si="36"/>
        <v>799.85927936344365</v>
      </c>
      <c r="N172" s="10">
        <f t="shared" si="37"/>
        <v>2.5004398293555722E-2</v>
      </c>
      <c r="O172" s="1">
        <f t="shared" si="38"/>
        <v>293.90683624696624</v>
      </c>
      <c r="P172" s="10">
        <f t="shared" si="39"/>
        <v>6.8048774419096028E-2</v>
      </c>
      <c r="Q172" s="1">
        <f t="shared" si="40"/>
        <v>862.20904899920959</v>
      </c>
      <c r="R172" s="10">
        <f t="shared" si="41"/>
        <v>2.3196230685834908E-2</v>
      </c>
      <c r="S172" s="1">
        <f t="shared" si="42"/>
        <v>885.62208338530627</v>
      </c>
      <c r="T172" s="10">
        <f t="shared" si="43"/>
        <v>2.2582996037711304E-2</v>
      </c>
    </row>
    <row r="173" spans="1:20" x14ac:dyDescent="0.45">
      <c r="A173">
        <v>2150</v>
      </c>
      <c r="B173" s="1">
        <f t="shared" si="28"/>
        <v>469.28631688326038</v>
      </c>
      <c r="C173" s="10">
        <f t="shared" si="29"/>
        <v>4.2617905701638426E-2</v>
      </c>
      <c r="D173">
        <v>2125</v>
      </c>
      <c r="E173" s="1">
        <f t="shared" si="30"/>
        <v>619.64947659881125</v>
      </c>
      <c r="F173" s="10">
        <f t="shared" si="31"/>
        <v>3.2276312262503361E-2</v>
      </c>
      <c r="G173">
        <v>2015</v>
      </c>
      <c r="H173" s="1">
        <f t="shared" si="32"/>
        <v>693.06000392245562</v>
      </c>
      <c r="I173" s="10">
        <f t="shared" si="33"/>
        <v>2.8857530209228089E-2</v>
      </c>
      <c r="J173">
        <v>2100</v>
      </c>
      <c r="K173" s="1">
        <f t="shared" si="34"/>
        <v>764.37744444102657</v>
      </c>
      <c r="L173" s="10">
        <f t="shared" si="35"/>
        <v>2.6165083945701179E-2</v>
      </c>
      <c r="M173" s="1">
        <f t="shared" si="36"/>
        <v>809.53407375658128</v>
      </c>
      <c r="N173" s="10">
        <f t="shared" si="37"/>
        <v>2.4705569102473381E-2</v>
      </c>
      <c r="O173" s="1">
        <f t="shared" si="38"/>
        <v>300.98439819397072</v>
      </c>
      <c r="P173" s="10">
        <f t="shared" si="39"/>
        <v>6.6448626972056252E-2</v>
      </c>
      <c r="Q173" s="1">
        <f t="shared" si="40"/>
        <v>874.64919874756401</v>
      </c>
      <c r="R173" s="10">
        <f t="shared" si="41"/>
        <v>2.2866310320341674E-2</v>
      </c>
      <c r="S173" s="1">
        <f t="shared" si="42"/>
        <v>899.32192339168944</v>
      </c>
      <c r="T173" s="10">
        <f t="shared" si="43"/>
        <v>2.223897747824527E-2</v>
      </c>
    </row>
    <row r="174" spans="1:20" x14ac:dyDescent="0.45">
      <c r="A174">
        <v>2200</v>
      </c>
      <c r="B174" s="1">
        <f t="shared" si="28"/>
        <v>470.97608770843152</v>
      </c>
      <c r="C174" s="10">
        <f t="shared" si="29"/>
        <v>4.2465000924593557E-2</v>
      </c>
      <c r="D174">
        <v>2175</v>
      </c>
      <c r="E174" s="1">
        <f t="shared" si="30"/>
        <v>624.10000062751044</v>
      </c>
      <c r="F174" s="10">
        <f t="shared" si="31"/>
        <v>3.2046146418668014E-2</v>
      </c>
      <c r="G174">
        <v>2165</v>
      </c>
      <c r="H174" s="1">
        <f t="shared" si="32"/>
        <v>712.43091619505617</v>
      </c>
      <c r="I174" s="10">
        <f t="shared" si="33"/>
        <v>2.8072897379041041E-2</v>
      </c>
      <c r="J174">
        <v>2150</v>
      </c>
      <c r="K174" s="1">
        <f t="shared" si="34"/>
        <v>772.09749174702222</v>
      </c>
      <c r="L174" s="10">
        <f t="shared" si="35"/>
        <v>2.5903464541435141E-2</v>
      </c>
      <c r="M174" s="1">
        <f t="shared" si="36"/>
        <v>818.73407909199909</v>
      </c>
      <c r="N174" s="10">
        <f t="shared" si="37"/>
        <v>2.4427955927009422E-2</v>
      </c>
      <c r="O174" s="1">
        <f t="shared" si="38"/>
        <v>308.07033789393586</v>
      </c>
      <c r="P174" s="10">
        <f t="shared" si="39"/>
        <v>6.492023911398348E-2</v>
      </c>
      <c r="Q174" s="1">
        <f t="shared" si="40"/>
        <v>886.60196248717068</v>
      </c>
      <c r="R174" s="10">
        <f t="shared" si="41"/>
        <v>2.2558037142049982E-2</v>
      </c>
      <c r="S174" s="1">
        <f t="shared" si="42"/>
        <v>912.54304864076346</v>
      </c>
      <c r="T174" s="10">
        <f t="shared" si="43"/>
        <v>2.1916774260447306E-2</v>
      </c>
    </row>
    <row r="175" spans="1:20" x14ac:dyDescent="0.45">
      <c r="A175">
        <v>2250</v>
      </c>
      <c r="B175" s="1">
        <f t="shared" si="28"/>
        <v>472.5144557610837</v>
      </c>
      <c r="C175" s="10">
        <f t="shared" si="29"/>
        <v>4.2326747374925922E-2</v>
      </c>
      <c r="D175">
        <v>2225</v>
      </c>
      <c r="E175" s="1">
        <f t="shared" si="30"/>
        <v>628.26174201018694</v>
      </c>
      <c r="F175" s="10">
        <f t="shared" si="31"/>
        <v>3.1833865827971604E-2</v>
      </c>
      <c r="G175">
        <v>2215</v>
      </c>
      <c r="H175" s="1">
        <f t="shared" si="32"/>
        <v>718.11934885299081</v>
      </c>
      <c r="I175" s="10">
        <f t="shared" si="33"/>
        <v>2.7850523777064085E-2</v>
      </c>
      <c r="J175">
        <v>2200</v>
      </c>
      <c r="K175" s="1">
        <f t="shared" si="34"/>
        <v>779.38866467208231</v>
      </c>
      <c r="L175" s="10">
        <f t="shared" si="35"/>
        <v>2.5661137897629985E-2</v>
      </c>
      <c r="M175" s="1">
        <f t="shared" si="36"/>
        <v>827.47462892751901</v>
      </c>
      <c r="N175" s="10">
        <f t="shared" si="37"/>
        <v>2.4169925337676861E-2</v>
      </c>
      <c r="O175" s="1">
        <f t="shared" si="38"/>
        <v>315.16216350479101</v>
      </c>
      <c r="P175" s="10">
        <f t="shared" si="39"/>
        <v>6.3459394292728816E-2</v>
      </c>
      <c r="Q175" s="1">
        <f t="shared" si="40"/>
        <v>898.0775085604896</v>
      </c>
      <c r="R175" s="10">
        <f t="shared" si="41"/>
        <v>2.2269792762161029E-2</v>
      </c>
      <c r="S175" s="1">
        <f t="shared" si="42"/>
        <v>925.29309388069305</v>
      </c>
      <c r="T175" s="10">
        <f t="shared" si="43"/>
        <v>2.1614772802550274E-2</v>
      </c>
    </row>
    <row r="176" spans="1:20" x14ac:dyDescent="0.45">
      <c r="A176">
        <v>2300</v>
      </c>
      <c r="B176" s="1">
        <f t="shared" si="28"/>
        <v>473.91367534953599</v>
      </c>
      <c r="C176" s="10">
        <f t="shared" si="29"/>
        <v>4.2201778594485505E-2</v>
      </c>
      <c r="D176">
        <v>2275</v>
      </c>
      <c r="E176" s="1">
        <f t="shared" si="30"/>
        <v>632.15027420129911</v>
      </c>
      <c r="F176" s="10">
        <f t="shared" si="31"/>
        <v>3.1638046863571065E-2</v>
      </c>
      <c r="G176">
        <v>2265</v>
      </c>
      <c r="H176" s="1">
        <f t="shared" si="32"/>
        <v>723.45343428574938</v>
      </c>
      <c r="I176" s="10">
        <f t="shared" si="33"/>
        <v>2.7645179429890449E-2</v>
      </c>
      <c r="J176">
        <v>2250</v>
      </c>
      <c r="K176" s="1">
        <f t="shared" si="34"/>
        <v>786.26830140453797</v>
      </c>
      <c r="L176" s="10">
        <f t="shared" si="35"/>
        <v>2.5436609824246146E-2</v>
      </c>
      <c r="M176" s="1">
        <f t="shared" si="36"/>
        <v>835.7712708916697</v>
      </c>
      <c r="N176" s="10">
        <f t="shared" si="37"/>
        <v>2.3929992207870881E-2</v>
      </c>
      <c r="O176" s="1">
        <f t="shared" si="38"/>
        <v>322.25746690712401</v>
      </c>
      <c r="P176" s="10">
        <f t="shared" si="39"/>
        <v>6.2062177152792199E-2</v>
      </c>
      <c r="Q176" s="1">
        <f t="shared" si="40"/>
        <v>909.08652472255346</v>
      </c>
      <c r="R176" s="10">
        <f t="shared" si="41"/>
        <v>2.2000106102225917E-2</v>
      </c>
      <c r="S176" s="1">
        <f t="shared" si="42"/>
        <v>937.58029160209435</v>
      </c>
      <c r="T176" s="10">
        <f t="shared" si="43"/>
        <v>2.1331506409786958E-2</v>
      </c>
    </row>
    <row r="177" spans="1:20" x14ac:dyDescent="0.45">
      <c r="A177">
        <v>2350</v>
      </c>
      <c r="B177" s="1">
        <f t="shared" si="28"/>
        <v>475.18516481870904</v>
      </c>
      <c r="C177" s="10">
        <f t="shared" si="29"/>
        <v>4.2088856051788422E-2</v>
      </c>
      <c r="D177">
        <v>2325</v>
      </c>
      <c r="E177" s="1">
        <f t="shared" si="30"/>
        <v>635.78064032750672</v>
      </c>
      <c r="F177" s="10">
        <f t="shared" si="31"/>
        <v>3.1457390696416128E-2</v>
      </c>
      <c r="G177">
        <v>2315</v>
      </c>
      <c r="H177" s="1">
        <f t="shared" si="32"/>
        <v>728.4506134702649</v>
      </c>
      <c r="I177" s="10">
        <f t="shared" si="33"/>
        <v>2.7455533196302805E-2</v>
      </c>
      <c r="J177">
        <v>2300</v>
      </c>
      <c r="K177" s="1">
        <f t="shared" si="34"/>
        <v>792.75364039511749</v>
      </c>
      <c r="L177" s="10">
        <f t="shared" si="35"/>
        <v>2.5228518648027616E-2</v>
      </c>
      <c r="M177" s="1">
        <f t="shared" si="36"/>
        <v>843.63968104225921</v>
      </c>
      <c r="N177" s="10">
        <f t="shared" si="37"/>
        <v>2.3706803330174518E-2</v>
      </c>
      <c r="O177" s="1">
        <f t="shared" si="38"/>
        <v>329.35392068835131</v>
      </c>
      <c r="P177" s="10">
        <f t="shared" si="39"/>
        <v>6.0724948888417368E-2</v>
      </c>
      <c r="Q177" s="1">
        <f t="shared" si="40"/>
        <v>919.6401379984477</v>
      </c>
      <c r="R177" s="10">
        <f t="shared" si="41"/>
        <v>2.174763711763281E-2</v>
      </c>
      <c r="S177" s="1">
        <f t="shared" si="42"/>
        <v>949.41339893670488</v>
      </c>
      <c r="T177" s="10">
        <f t="shared" si="43"/>
        <v>2.1065639080298414E-2</v>
      </c>
    </row>
    <row r="178" spans="1:20" x14ac:dyDescent="0.45">
      <c r="A178">
        <v>2400</v>
      </c>
      <c r="B178" s="1">
        <f t="shared" si="28"/>
        <v>476.33954439230092</v>
      </c>
      <c r="C178" s="10">
        <f t="shared" si="29"/>
        <v>4.1986856299145545E-2</v>
      </c>
      <c r="D178">
        <v>2375</v>
      </c>
      <c r="E178" s="1">
        <f t="shared" si="30"/>
        <v>639.16733738037317</v>
      </c>
      <c r="F178" s="10">
        <f t="shared" si="31"/>
        <v>3.1290710320039168E-2</v>
      </c>
      <c r="G178">
        <v>2365</v>
      </c>
      <c r="H178" s="1">
        <f t="shared" si="32"/>
        <v>733.12791509060685</v>
      </c>
      <c r="I178" s="10">
        <f t="shared" si="33"/>
        <v>2.7280368934701132E-2</v>
      </c>
      <c r="J178">
        <v>2350</v>
      </c>
      <c r="K178" s="1">
        <f t="shared" si="34"/>
        <v>798.86175095626652</v>
      </c>
      <c r="L178" s="10">
        <f t="shared" si="35"/>
        <v>2.5035620964527685E-2</v>
      </c>
      <c r="M178" s="1">
        <f t="shared" si="36"/>
        <v>851.09558627450156</v>
      </c>
      <c r="N178" s="10">
        <f t="shared" si="37"/>
        <v>2.3499123156713743E-2</v>
      </c>
      <c r="O178" s="1">
        <f t="shared" si="38"/>
        <v>336.44927532390182</v>
      </c>
      <c r="P178" s="10">
        <f t="shared" si="39"/>
        <v>5.9444324796794033E-2</v>
      </c>
      <c r="Q178" s="1">
        <f t="shared" si="40"/>
        <v>929.74984018820874</v>
      </c>
      <c r="R178" s="10">
        <f t="shared" si="41"/>
        <v>2.1511162611172283E-2</v>
      </c>
      <c r="S178" s="1">
        <f t="shared" si="42"/>
        <v>960.80162918420899</v>
      </c>
      <c r="T178" s="10">
        <f t="shared" si="43"/>
        <v>2.0815951381120645E-2</v>
      </c>
    </row>
    <row r="179" spans="1:20" x14ac:dyDescent="0.45">
      <c r="A179">
        <v>2450</v>
      </c>
      <c r="B179" s="1">
        <f t="shared" si="28"/>
        <v>477.38667493841126</v>
      </c>
      <c r="C179" s="10">
        <f t="shared" si="29"/>
        <v>4.1894759636054456E-2</v>
      </c>
      <c r="D179">
        <v>2425</v>
      </c>
      <c r="E179" s="1">
        <f t="shared" si="30"/>
        <v>642.32430556289569</v>
      </c>
      <c r="F179" s="10">
        <f t="shared" si="31"/>
        <v>3.1136919196095441E-2</v>
      </c>
      <c r="G179">
        <v>2415</v>
      </c>
      <c r="H179" s="1">
        <f t="shared" si="32"/>
        <v>737.50191566383069</v>
      </c>
      <c r="I179" s="10">
        <f t="shared" si="33"/>
        <v>2.7118573627022864E-2</v>
      </c>
      <c r="J179">
        <v>2400</v>
      </c>
      <c r="K179" s="1">
        <f t="shared" si="34"/>
        <v>804.6094722156015</v>
      </c>
      <c r="L179" s="10">
        <f t="shared" si="35"/>
        <v>2.4856779208585852E-2</v>
      </c>
      <c r="M179" s="1">
        <f t="shared" si="36"/>
        <v>858.15469433033809</v>
      </c>
      <c r="N179" s="10">
        <f t="shared" si="37"/>
        <v>2.3305821353814326E-2</v>
      </c>
      <c r="O179" s="1">
        <f t="shared" si="38"/>
        <v>343.54135653597655</v>
      </c>
      <c r="P179" s="10">
        <f t="shared" si="39"/>
        <v>5.8217153828772135E-2</v>
      </c>
      <c r="Q179" s="1">
        <f t="shared" si="40"/>
        <v>939.42741877157118</v>
      </c>
      <c r="R179" s="10">
        <f t="shared" si="41"/>
        <v>2.1289563834694877E-2</v>
      </c>
      <c r="S179" s="1">
        <f t="shared" si="42"/>
        <v>971.75458777246422</v>
      </c>
      <c r="T179" s="10">
        <f t="shared" si="43"/>
        <v>2.0581328096269291E-2</v>
      </c>
    </row>
    <row r="180" spans="1:20" x14ac:dyDescent="0.45">
      <c r="A180">
        <v>2500</v>
      </c>
      <c r="B180" s="1">
        <f t="shared" si="28"/>
        <v>478.33569715503398</v>
      </c>
      <c r="C180" s="10">
        <f t="shared" si="29"/>
        <v>4.181164006565409E-2</v>
      </c>
      <c r="D180">
        <v>2475</v>
      </c>
      <c r="E180" s="1">
        <f t="shared" si="30"/>
        <v>645.26492219759916</v>
      </c>
      <c r="F180" s="10">
        <f t="shared" si="31"/>
        <v>3.099502128813289E-2</v>
      </c>
      <c r="G180">
        <v>2465</v>
      </c>
      <c r="H180" s="1">
        <f t="shared" si="32"/>
        <v>741.58870683784005</v>
      </c>
      <c r="I180" s="10">
        <f t="shared" si="33"/>
        <v>2.6969126977783538E-2</v>
      </c>
      <c r="J180">
        <v>2450</v>
      </c>
      <c r="K180" s="1">
        <f t="shared" si="34"/>
        <v>810.01335984309799</v>
      </c>
      <c r="L180" s="10">
        <f t="shared" si="35"/>
        <v>2.4690950781199535E-2</v>
      </c>
      <c r="M180" s="1">
        <f t="shared" si="36"/>
        <v>864.83263096977532</v>
      </c>
      <c r="N180" s="10">
        <f t="shared" si="37"/>
        <v>2.3125861911076493E-2</v>
      </c>
      <c r="O180" s="1">
        <f t="shared" si="38"/>
        <v>350.6280628127414</v>
      </c>
      <c r="P180" s="10">
        <f t="shared" si="39"/>
        <v>5.7040499951885835E-2</v>
      </c>
      <c r="Q180" s="1">
        <f t="shared" si="40"/>
        <v>948.68489297049734</v>
      </c>
      <c r="R180" s="10">
        <f t="shared" si="41"/>
        <v>2.1081815625182479E-2</v>
      </c>
      <c r="S180" s="1">
        <f t="shared" si="42"/>
        <v>982.28221246298222</v>
      </c>
      <c r="T180" s="10">
        <f t="shared" si="43"/>
        <v>2.0360747396465463E-2</v>
      </c>
    </row>
    <row r="181" spans="1:20" x14ac:dyDescent="0.45">
      <c r="A181">
        <v>2550</v>
      </c>
      <c r="B181" s="1">
        <f t="shared" si="28"/>
        <v>479.19507074947364</v>
      </c>
      <c r="C181" s="10">
        <f t="shared" si="29"/>
        <v>4.1736656365683134E-2</v>
      </c>
      <c r="D181">
        <v>2525</v>
      </c>
      <c r="E181" s="1">
        <f t="shared" si="30"/>
        <v>648.00199965152945</v>
      </c>
      <c r="F181" s="10">
        <f t="shared" si="31"/>
        <v>3.0864102287886813E-2</v>
      </c>
      <c r="G181">
        <v>2515</v>
      </c>
      <c r="H181" s="1">
        <f t="shared" si="32"/>
        <v>745.40386921133472</v>
      </c>
      <c r="I181" s="10">
        <f t="shared" si="33"/>
        <v>2.6831092279089926E-2</v>
      </c>
      <c r="J181">
        <v>2500</v>
      </c>
      <c r="K181" s="1">
        <f t="shared" si="34"/>
        <v>815.08963999145624</v>
      </c>
      <c r="L181" s="10">
        <f t="shared" si="35"/>
        <v>2.4537178512304046E-2</v>
      </c>
      <c r="M181" s="1">
        <f t="shared" si="36"/>
        <v>871.14488387502865</v>
      </c>
      <c r="N181" s="10">
        <f t="shared" si="37"/>
        <v>2.2958293586063383E-2</v>
      </c>
      <c r="O181" s="1">
        <f t="shared" si="38"/>
        <v>357.70736307279412</v>
      </c>
      <c r="P181" s="10">
        <f t="shared" si="39"/>
        <v>5.5911625156930198E-2</v>
      </c>
      <c r="Q181" s="1">
        <f t="shared" si="40"/>
        <v>957.53445473248621</v>
      </c>
      <c r="R181" s="10">
        <f t="shared" si="41"/>
        <v>2.0886976861409706E-2</v>
      </c>
      <c r="S181" s="1">
        <f t="shared" si="42"/>
        <v>992.39471761925006</v>
      </c>
      <c r="T181" s="10">
        <f t="shared" si="43"/>
        <v>2.0153271319278986E-2</v>
      </c>
    </row>
    <row r="182" spans="1:20" x14ac:dyDescent="0.45">
      <c r="A182">
        <v>2600</v>
      </c>
      <c r="B182" s="1">
        <f t="shared" si="28"/>
        <v>479.97261325491337</v>
      </c>
      <c r="C182" s="10">
        <f t="shared" si="29"/>
        <v>4.1669044123936301E-2</v>
      </c>
      <c r="D182">
        <v>2575</v>
      </c>
      <c r="E182" s="1">
        <f t="shared" si="30"/>
        <v>650.54778677830745</v>
      </c>
      <c r="F182" s="10">
        <f t="shared" si="31"/>
        <v>3.0743321868859981E-2</v>
      </c>
      <c r="G182">
        <v>2565</v>
      </c>
      <c r="H182" s="1">
        <f t="shared" si="32"/>
        <v>748.9624520621403</v>
      </c>
      <c r="I182" s="10">
        <f t="shared" si="33"/>
        <v>2.670360836505677E-2</v>
      </c>
      <c r="J182">
        <v>2550</v>
      </c>
      <c r="K182" s="1">
        <f t="shared" si="34"/>
        <v>819.85416990975261</v>
      </c>
      <c r="L182" s="10">
        <f t="shared" si="35"/>
        <v>2.4394582273334717E-2</v>
      </c>
      <c r="M182" s="1">
        <f t="shared" si="36"/>
        <v>877.10675286900528</v>
      </c>
      <c r="N182" s="10">
        <f t="shared" si="37"/>
        <v>2.280224149977212E-2</v>
      </c>
      <c r="O182" s="1">
        <f t="shared" si="38"/>
        <v>364.77729446147077</v>
      </c>
      <c r="P182" s="10">
        <f t="shared" si="39"/>
        <v>5.48279739547015E-2</v>
      </c>
      <c r="Q182" s="1">
        <f t="shared" si="40"/>
        <v>965.98841440256001</v>
      </c>
      <c r="R182" s="10">
        <f t="shared" si="41"/>
        <v>2.07041820603713E-2</v>
      </c>
      <c r="S182" s="1">
        <f t="shared" si="42"/>
        <v>1002.102542360662</v>
      </c>
      <c r="T182" s="10">
        <f t="shared" si="43"/>
        <v>1.9958037380970833E-2</v>
      </c>
    </row>
    <row r="183" spans="1:20" x14ac:dyDescent="0.45">
      <c r="A183">
        <v>2650</v>
      </c>
      <c r="B183" s="1">
        <f t="shared" si="28"/>
        <v>480.67553818876428</v>
      </c>
      <c r="C183" s="10">
        <f t="shared" si="29"/>
        <v>4.1608108611813473E-2</v>
      </c>
      <c r="D183">
        <v>2625</v>
      </c>
      <c r="E183" s="1">
        <f t="shared" si="30"/>
        <v>652.91397341955633</v>
      </c>
      <c r="F183" s="10">
        <f t="shared" si="31"/>
        <v>3.0631906827253932E-2</v>
      </c>
      <c r="G183">
        <v>2615</v>
      </c>
      <c r="H183" s="1">
        <f t="shared" si="32"/>
        <v>752.27895840600377</v>
      </c>
      <c r="I183" s="10">
        <f t="shared" si="33"/>
        <v>2.6585882506108899E-2</v>
      </c>
      <c r="J183">
        <v>2600</v>
      </c>
      <c r="K183" s="1">
        <f t="shared" si="34"/>
        <v>824.32240471189107</v>
      </c>
      <c r="L183" s="10">
        <f t="shared" si="35"/>
        <v>2.4262351581951967E-2</v>
      </c>
      <c r="M183" s="1">
        <f t="shared" si="36"/>
        <v>882.7333060411936</v>
      </c>
      <c r="N183" s="10">
        <f t="shared" si="37"/>
        <v>2.2656899726253992E-2</v>
      </c>
      <c r="O183" s="1">
        <f t="shared" si="38"/>
        <v>371.83596026705277</v>
      </c>
      <c r="P183" s="10">
        <f t="shared" si="39"/>
        <v>5.3787159223750144E-2</v>
      </c>
      <c r="Q183" s="1">
        <f t="shared" si="40"/>
        <v>974.05915085669062</v>
      </c>
      <c r="R183" s="10">
        <f t="shared" si="41"/>
        <v>2.0532633960073047E-2</v>
      </c>
      <c r="S183" s="1">
        <f t="shared" si="42"/>
        <v>1011.4163024295017</v>
      </c>
      <c r="T183" s="10">
        <f t="shared" si="43"/>
        <v>1.9774251168345244E-2</v>
      </c>
    </row>
    <row r="184" spans="1:20" x14ac:dyDescent="0.45">
      <c r="A184">
        <v>2700</v>
      </c>
      <c r="B184" s="1">
        <f t="shared" si="28"/>
        <v>481.31049231171698</v>
      </c>
      <c r="C184" s="10">
        <f t="shared" si="29"/>
        <v>4.155321838911244E-2</v>
      </c>
      <c r="D184">
        <v>2675</v>
      </c>
      <c r="E184" s="1">
        <f t="shared" si="30"/>
        <v>655.11169754763148</v>
      </c>
      <c r="F184" s="10">
        <f t="shared" si="31"/>
        <v>3.0529144991409424E-2</v>
      </c>
      <c r="G184">
        <v>2665</v>
      </c>
      <c r="H184" s="1">
        <f t="shared" si="32"/>
        <v>755.36733484316994</v>
      </c>
      <c r="I184" s="10">
        <f t="shared" si="33"/>
        <v>2.6477184116192182E-2</v>
      </c>
      <c r="J184">
        <v>2650</v>
      </c>
      <c r="K184" s="1">
        <f t="shared" si="34"/>
        <v>828.50936980333097</v>
      </c>
      <c r="L184" s="10">
        <f t="shared" si="35"/>
        <v>2.413973906504828E-2</v>
      </c>
      <c r="M184" s="1">
        <f t="shared" si="36"/>
        <v>888.03934138623458</v>
      </c>
      <c r="N184" s="10">
        <f t="shared" si="37"/>
        <v>2.2521524743239284E-2</v>
      </c>
      <c r="O184" s="1">
        <f t="shared" si="38"/>
        <v>378.88152794624534</v>
      </c>
      <c r="P184" s="10">
        <f t="shared" si="39"/>
        <v>5.2786949283095019E-2</v>
      </c>
      <c r="Q184" s="1">
        <f t="shared" si="40"/>
        <v>981.75906587424777</v>
      </c>
      <c r="R184" s="10">
        <f t="shared" si="41"/>
        <v>2.0371596958149989E-2</v>
      </c>
      <c r="S184" s="1">
        <f t="shared" si="42"/>
        <v>1020.3467456028455</v>
      </c>
      <c r="T184" s="10">
        <f t="shared" si="43"/>
        <v>1.9601179781470773E-2</v>
      </c>
    </row>
    <row r="185" spans="1:20" x14ac:dyDescent="0.45">
      <c r="A185">
        <v>2750</v>
      </c>
      <c r="B185" s="1">
        <f t="shared" si="28"/>
        <v>481.88359179420496</v>
      </c>
      <c r="C185" s="10">
        <f t="shared" si="29"/>
        <v>4.1503799549458979E-2</v>
      </c>
      <c r="D185">
        <v>2725</v>
      </c>
      <c r="E185" s="1">
        <f t="shared" si="30"/>
        <v>657.15155466872034</v>
      </c>
      <c r="F185" s="10">
        <f t="shared" si="31"/>
        <v>3.0434379798556958E-2</v>
      </c>
      <c r="G185">
        <v>2715</v>
      </c>
      <c r="H185" s="1">
        <f t="shared" si="32"/>
        <v>758.24096568458413</v>
      </c>
      <c r="I185" s="10">
        <f t="shared" si="33"/>
        <v>2.6376839164767147E-2</v>
      </c>
      <c r="J185">
        <v>2700</v>
      </c>
      <c r="K185" s="1">
        <f t="shared" si="34"/>
        <v>832.42963849198304</v>
      </c>
      <c r="L185" s="10">
        <f t="shared" si="35"/>
        <v>2.4026054665991586E-2</v>
      </c>
      <c r="M185" s="1">
        <f t="shared" si="36"/>
        <v>893.03935357333364</v>
      </c>
      <c r="N185" s="10">
        <f t="shared" si="37"/>
        <v>2.2395429630254992E-2</v>
      </c>
      <c r="O185" s="1">
        <f t="shared" si="38"/>
        <v>385.91222724944953</v>
      </c>
      <c r="P185" s="10">
        <f t="shared" si="39"/>
        <v>5.1825256075838752E-2</v>
      </c>
      <c r="Q185" s="1">
        <f t="shared" si="40"/>
        <v>989.1005425320285</v>
      </c>
      <c r="R185" s="10">
        <f t="shared" si="41"/>
        <v>2.0220391294904553E-2</v>
      </c>
      <c r="S185" s="1">
        <f t="shared" si="42"/>
        <v>1028.9047104854042</v>
      </c>
      <c r="T185" s="10">
        <f t="shared" si="43"/>
        <v>1.9438146017005446E-2</v>
      </c>
    </row>
    <row r="186" spans="1:20" x14ac:dyDescent="0.45">
      <c r="A186">
        <v>2800</v>
      </c>
      <c r="B186" s="1">
        <f t="shared" ref="B186:B249" si="44">$Y$195 - $Z$195*EXP(-$AA$195*A186^$AB$195)</f>
        <v>482.40045713887247</v>
      </c>
      <c r="C186" s="10">
        <f t="shared" ref="C186:C249" si="45">20/B186</f>
        <v>4.1459330529287707E-2</v>
      </c>
      <c r="D186">
        <v>2775</v>
      </c>
      <c r="E186" s="1">
        <f t="shared" si="30"/>
        <v>659.04360914018014</v>
      </c>
      <c r="F186" s="10">
        <f t="shared" si="31"/>
        <v>3.0347005452481299E-2</v>
      </c>
      <c r="G186">
        <v>2765</v>
      </c>
      <c r="H186" s="1">
        <f t="shared" si="32"/>
        <v>760.91267088327913</v>
      </c>
      <c r="I186" s="10">
        <f t="shared" si="33"/>
        <v>2.6284225201275321E-2</v>
      </c>
      <c r="J186">
        <v>2750</v>
      </c>
      <c r="K186" s="1">
        <f t="shared" si="34"/>
        <v>836.09731433186789</v>
      </c>
      <c r="L186" s="10">
        <f t="shared" si="35"/>
        <v>2.3920660498691067E-2</v>
      </c>
      <c r="M186" s="1">
        <f t="shared" si="36"/>
        <v>897.74750547808071</v>
      </c>
      <c r="N186" s="10">
        <f t="shared" si="37"/>
        <v>2.2277978917189335E-2</v>
      </c>
      <c r="O186" s="1">
        <f t="shared" si="38"/>
        <v>392.92634843734584</v>
      </c>
      <c r="P186" s="10">
        <f t="shared" si="39"/>
        <v>5.090012436055584E-2</v>
      </c>
      <c r="Q186" s="1">
        <f t="shared" si="40"/>
        <v>996.09590740750468</v>
      </c>
      <c r="R186" s="10">
        <f t="shared" si="41"/>
        <v>2.0078387885412687E-2</v>
      </c>
      <c r="S186" s="1">
        <f t="shared" si="42"/>
        <v>1037.1010885233884</v>
      </c>
      <c r="T186" s="10">
        <f t="shared" si="43"/>
        <v>1.9284523197710408E-2</v>
      </c>
    </row>
    <row r="187" spans="1:20" x14ac:dyDescent="0.45">
      <c r="A187">
        <v>2850</v>
      </c>
      <c r="B187" s="1">
        <f t="shared" si="44"/>
        <v>482.86624674414895</v>
      </c>
      <c r="C187" s="10">
        <f t="shared" si="45"/>
        <v>4.1419337414563953E-2</v>
      </c>
      <c r="D187">
        <v>2825</v>
      </c>
      <c r="E187" s="1">
        <f t="shared" si="30"/>
        <v>660.79740708849181</v>
      </c>
      <c r="F187" s="10">
        <f t="shared" si="31"/>
        <v>3.0266462588164584E-2</v>
      </c>
      <c r="G187">
        <v>2815</v>
      </c>
      <c r="H187" s="1">
        <f t="shared" si="32"/>
        <v>763.39470732928862</v>
      </c>
      <c r="I187" s="10">
        <f t="shared" si="33"/>
        <v>2.6198766913081366E-2</v>
      </c>
      <c r="J187">
        <v>2800</v>
      </c>
      <c r="K187" s="1">
        <f t="shared" si="34"/>
        <v>839.52601777097846</v>
      </c>
      <c r="L187" s="10">
        <f t="shared" si="35"/>
        <v>2.3822966265062164E-2</v>
      </c>
      <c r="M187" s="1">
        <f t="shared" si="36"/>
        <v>902.17760412215398</v>
      </c>
      <c r="N187" s="10">
        <f t="shared" si="37"/>
        <v>2.2168584000110049E-2</v>
      </c>
      <c r="O187" s="1">
        <f t="shared" si="38"/>
        <v>399.92224058119496</v>
      </c>
      <c r="P187" s="10">
        <f t="shared" si="39"/>
        <v>5.0009721817257782E-2</v>
      </c>
      <c r="Q187" s="1">
        <f t="shared" si="40"/>
        <v>1002.7573963841467</v>
      </c>
      <c r="R187" s="10">
        <f t="shared" si="41"/>
        <v>1.9945003718863812E-2</v>
      </c>
      <c r="S187" s="1">
        <f t="shared" si="42"/>
        <v>1044.9467890834424</v>
      </c>
      <c r="T187" s="10">
        <f t="shared" si="43"/>
        <v>1.9139730567087218E-2</v>
      </c>
    </row>
    <row r="188" spans="1:20" x14ac:dyDescent="0.45">
      <c r="A188">
        <v>2900</v>
      </c>
      <c r="B188" s="1">
        <f t="shared" si="44"/>
        <v>483.28568902568924</v>
      </c>
      <c r="C188" s="10">
        <f t="shared" si="45"/>
        <v>4.1383389688861433E-2</v>
      </c>
      <c r="D188">
        <v>2875</v>
      </c>
      <c r="E188" s="1">
        <f t="shared" si="30"/>
        <v>662.42199064455497</v>
      </c>
      <c r="F188" s="10">
        <f t="shared" si="31"/>
        <v>3.0192234379990079E-2</v>
      </c>
      <c r="G188">
        <v>2865</v>
      </c>
      <c r="H188" s="1">
        <f t="shared" si="32"/>
        <v>765.69877309817855</v>
      </c>
      <c r="I188" s="10">
        <f t="shared" si="33"/>
        <v>2.6119932149134557E-2</v>
      </c>
      <c r="J188">
        <v>2850</v>
      </c>
      <c r="K188" s="1">
        <f t="shared" si="34"/>
        <v>842.72887669766396</v>
      </c>
      <c r="L188" s="10">
        <f t="shared" si="35"/>
        <v>2.3732425164273999E-2</v>
      </c>
      <c r="M188" s="1">
        <f t="shared" si="36"/>
        <v>906.34308068065388</v>
      </c>
      <c r="N188" s="10">
        <f t="shared" si="37"/>
        <v>2.2066699052835727E-2</v>
      </c>
      <c r="O188" s="1">
        <f t="shared" si="38"/>
        <v>406.89830994005104</v>
      </c>
      <c r="P188" s="10">
        <f t="shared" si="39"/>
        <v>4.9152329983741222E-2</v>
      </c>
      <c r="Q188" s="1">
        <f t="shared" si="40"/>
        <v>1009.0971238571182</v>
      </c>
      <c r="R188" s="10">
        <f t="shared" si="41"/>
        <v>1.9819697754714715E-2</v>
      </c>
      <c r="S188" s="1">
        <f t="shared" si="42"/>
        <v>1052.4527074446269</v>
      </c>
      <c r="T188" s="10">
        <f t="shared" si="43"/>
        <v>1.9003229179352241E-2</v>
      </c>
    </row>
    <row r="189" spans="1:20" x14ac:dyDescent="0.45">
      <c r="A189">
        <v>2950</v>
      </c>
      <c r="B189" s="1">
        <f t="shared" si="44"/>
        <v>483.66311303971611</v>
      </c>
      <c r="C189" s="10">
        <f t="shared" si="45"/>
        <v>4.1351096374301538E-2</v>
      </c>
      <c r="D189">
        <v>2925</v>
      </c>
      <c r="E189" s="1">
        <f t="shared" si="30"/>
        <v>663.92591324129262</v>
      </c>
      <c r="F189" s="10">
        <f t="shared" si="31"/>
        <v>3.0123843038991821E-2</v>
      </c>
      <c r="G189">
        <v>2915</v>
      </c>
      <c r="H189" s="1">
        <f t="shared" si="32"/>
        <v>767.83601427393762</v>
      </c>
      <c r="I189" s="10">
        <f t="shared" si="33"/>
        <v>2.6047228351110768E-2</v>
      </c>
      <c r="J189">
        <v>2900</v>
      </c>
      <c r="K189" s="1">
        <f t="shared" si="34"/>
        <v>845.71852050259827</v>
      </c>
      <c r="L189" s="10">
        <f t="shared" si="35"/>
        <v>2.3648530232156073E-2</v>
      </c>
      <c r="M189" s="1">
        <f t="shared" si="36"/>
        <v>910.25697423137626</v>
      </c>
      <c r="N189" s="10">
        <f t="shared" si="37"/>
        <v>2.1971817372657937E-2</v>
      </c>
      <c r="O189" s="1">
        <f t="shared" si="38"/>
        <v>413.85301840875638</v>
      </c>
      <c r="P189" s="10">
        <f t="shared" si="39"/>
        <v>4.8326335946271393E-2</v>
      </c>
      <c r="Q189" s="1">
        <f t="shared" si="40"/>
        <v>1015.1270551431918</v>
      </c>
      <c r="R189" s="10">
        <f t="shared" si="41"/>
        <v>1.9701967254905684E-2</v>
      </c>
      <c r="S189" s="1">
        <f t="shared" si="42"/>
        <v>1059.6296955553805</v>
      </c>
      <c r="T189" s="10">
        <f t="shared" si="43"/>
        <v>1.8874518224517536E-2</v>
      </c>
    </row>
    <row r="190" spans="1:20" x14ac:dyDescent="0.45">
      <c r="A190">
        <v>3000</v>
      </c>
      <c r="B190" s="1">
        <f t="shared" si="44"/>
        <v>484.00247757564745</v>
      </c>
      <c r="C190" s="10">
        <f t="shared" si="45"/>
        <v>4.1322102523481584E-2</v>
      </c>
      <c r="D190">
        <v>2975</v>
      </c>
      <c r="E190" s="1">
        <f t="shared" si="30"/>
        <v>665.31725574478821</v>
      </c>
      <c r="F190" s="10">
        <f t="shared" si="31"/>
        <v>3.0060846652190068E-2</v>
      </c>
      <c r="G190">
        <v>2965</v>
      </c>
      <c r="H190" s="1">
        <f t="shared" si="32"/>
        <v>769.81703399642038</v>
      </c>
      <c r="I190" s="10">
        <f t="shared" si="33"/>
        <v>2.5980199341877643E-2</v>
      </c>
      <c r="J190">
        <v>2950</v>
      </c>
      <c r="K190" s="1">
        <f t="shared" si="34"/>
        <v>848.50707729593296</v>
      </c>
      <c r="L190" s="10">
        <f t="shared" si="35"/>
        <v>2.3570811057624944E-2</v>
      </c>
      <c r="M190" s="1">
        <f t="shared" si="36"/>
        <v>913.93191893509834</v>
      </c>
      <c r="N190" s="10">
        <f t="shared" si="37"/>
        <v>2.188346810701583E-2</v>
      </c>
      <c r="O190" s="1">
        <f t="shared" si="38"/>
        <v>420.78488203120401</v>
      </c>
      <c r="P190" s="10">
        <f t="shared" si="39"/>
        <v>4.7530224715908086E-2</v>
      </c>
      <c r="Q190" s="1">
        <f t="shared" si="40"/>
        <v>1020.8589819044878</v>
      </c>
      <c r="R190" s="10">
        <f t="shared" si="41"/>
        <v>1.9591344499598293E-2</v>
      </c>
      <c r="S190" s="1">
        <f t="shared" si="42"/>
        <v>1066.4885354113203</v>
      </c>
      <c r="T190" s="10">
        <f t="shared" si="43"/>
        <v>1.8753131736466776E-2</v>
      </c>
    </row>
    <row r="191" spans="1:20" x14ac:dyDescent="0.45">
      <c r="A191">
        <v>3050</v>
      </c>
      <c r="B191" s="1">
        <f t="shared" si="44"/>
        <v>484.30739870520887</v>
      </c>
      <c r="C191" s="10">
        <f t="shared" si="45"/>
        <v>4.1296086026085511E-2</v>
      </c>
      <c r="D191">
        <v>3025</v>
      </c>
      <c r="E191" s="1">
        <f t="shared" ref="E191:E251" si="46">$AC$195 - $AD$195*EXP(-$AE$195*D191^$AF$195)</f>
        <v>666.60364321450459</v>
      </c>
      <c r="F191" s="10">
        <f t="shared" ref="F191:F251" si="47">20/E191</f>
        <v>3.000283632347964E-2</v>
      </c>
      <c r="G191">
        <v>3015</v>
      </c>
      <c r="H191" s="1">
        <f t="shared" si="32"/>
        <v>771.65190341176947</v>
      </c>
      <c r="I191" s="10">
        <f t="shared" si="33"/>
        <v>2.5918422428004542E-2</v>
      </c>
      <c r="J191">
        <v>3000</v>
      </c>
      <c r="K191" s="1">
        <f t="shared" si="34"/>
        <v>851.10617394141855</v>
      </c>
      <c r="L191" s="10">
        <f t="shared" si="35"/>
        <v>2.3498830830213899E-2</v>
      </c>
      <c r="M191" s="1">
        <f t="shared" si="36"/>
        <v>917.38013435082144</v>
      </c>
      <c r="N191" s="10">
        <f t="shared" si="37"/>
        <v>2.1801213315081083E-2</v>
      </c>
      <c r="O191" s="1">
        <f t="shared" si="38"/>
        <v>427.69246957389942</v>
      </c>
      <c r="P191" s="10">
        <f t="shared" si="39"/>
        <v>4.6762572228418141E-2</v>
      </c>
      <c r="Q191" s="1">
        <f t="shared" si="40"/>
        <v>1026.3045004015457</v>
      </c>
      <c r="R191" s="10">
        <f t="shared" si="41"/>
        <v>1.9487393840887299E-2</v>
      </c>
      <c r="S191" s="1">
        <f t="shared" si="42"/>
        <v>1073.0399149137711</v>
      </c>
      <c r="T191" s="10">
        <f t="shared" si="43"/>
        <v>1.8638635638831003E-2</v>
      </c>
    </row>
    <row r="192" spans="1:20" x14ac:dyDescent="0.45">
      <c r="A192">
        <v>3100</v>
      </c>
      <c r="B192" s="1">
        <f t="shared" si="44"/>
        <v>484.58117579191406</v>
      </c>
      <c r="C192" s="10">
        <f t="shared" si="45"/>
        <v>4.1272754698561134E-2</v>
      </c>
      <c r="D192">
        <v>3075</v>
      </c>
      <c r="E192" s="1">
        <f t="shared" si="46"/>
        <v>667.79226211064781</v>
      </c>
      <c r="F192" s="10">
        <f t="shared" si="47"/>
        <v>2.9949433581017086E-2</v>
      </c>
      <c r="G192">
        <v>3065</v>
      </c>
      <c r="H192" s="1">
        <f t="shared" si="32"/>
        <v>773.35017423117449</v>
      </c>
      <c r="I192" s="10">
        <f t="shared" si="33"/>
        <v>2.5861505778909256E-2</v>
      </c>
      <c r="J192">
        <v>3050</v>
      </c>
      <c r="K192" s="1">
        <f t="shared" si="34"/>
        <v>853.52693859103488</v>
      </c>
      <c r="L192" s="10">
        <f t="shared" si="35"/>
        <v>2.3432183678953507E-2</v>
      </c>
      <c r="M192" s="1">
        <f t="shared" si="36"/>
        <v>920.61341860481218</v>
      </c>
      <c r="N192" s="10">
        <f t="shared" si="37"/>
        <v>2.1724645324320779E-2</v>
      </c>
      <c r="O192" s="1">
        <f t="shared" si="38"/>
        <v>434.5744011553337</v>
      </c>
      <c r="P192" s="10">
        <f t="shared" si="39"/>
        <v>4.6022038911701167E-2</v>
      </c>
      <c r="Q192" s="1">
        <f t="shared" si="40"/>
        <v>1031.4749923972436</v>
      </c>
      <c r="R192" s="10">
        <f t="shared" si="41"/>
        <v>1.9389709054911882E-2</v>
      </c>
      <c r="S192" s="1">
        <f t="shared" si="42"/>
        <v>1079.2944060729076</v>
      </c>
      <c r="T192" s="10">
        <f t="shared" si="43"/>
        <v>1.8530625089378049E-2</v>
      </c>
    </row>
    <row r="193" spans="1:56" x14ac:dyDescent="0.45">
      <c r="A193">
        <v>3150</v>
      </c>
      <c r="B193" s="1">
        <f t="shared" si="44"/>
        <v>484.82681597868009</v>
      </c>
      <c r="C193" s="10">
        <f t="shared" si="45"/>
        <v>4.1251843629209417E-2</v>
      </c>
      <c r="D193">
        <v>3125</v>
      </c>
      <c r="E193" s="1">
        <f t="shared" si="46"/>
        <v>668.88987778751505</v>
      </c>
      <c r="F193" s="10">
        <f t="shared" si="47"/>
        <v>2.9900288020733603E-2</v>
      </c>
      <c r="G193">
        <v>3115</v>
      </c>
      <c r="H193" s="1">
        <f t="shared" ref="H193:H251" si="48">$AG$195 - $AH$195*EXP(-$AI$195*G193^$AJ$195)</f>
        <v>774.92089262897093</v>
      </c>
      <c r="I193" s="10">
        <f t="shared" ref="I193:I251" si="49">20/H193</f>
        <v>2.5809086050253029E-2</v>
      </c>
      <c r="J193">
        <v>3100</v>
      </c>
      <c r="K193" s="1">
        <f t="shared" si="34"/>
        <v>855.78000542491168</v>
      </c>
      <c r="L193" s="10">
        <f t="shared" si="35"/>
        <v>2.3370492268126323E-2</v>
      </c>
      <c r="M193" s="1">
        <f t="shared" si="36"/>
        <v>923.64314414713044</v>
      </c>
      <c r="N193" s="10">
        <f t="shared" si="37"/>
        <v>2.1653384347336341E-2</v>
      </c>
      <c r="O193" s="1">
        <f t="shared" si="38"/>
        <v>441.42934692709196</v>
      </c>
      <c r="P193" s="10">
        <f t="shared" si="39"/>
        <v>4.5307363770046925E-2</v>
      </c>
      <c r="Q193" s="1">
        <f t="shared" si="40"/>
        <v>1036.3816085392543</v>
      </c>
      <c r="R193" s="10">
        <f t="shared" si="41"/>
        <v>1.9297910957904146E-2</v>
      </c>
      <c r="S193" s="1">
        <f t="shared" si="42"/>
        <v>1085.2624454234942</v>
      </c>
      <c r="T193" s="10">
        <f t="shared" si="43"/>
        <v>1.8428722088688457E-2</v>
      </c>
    </row>
    <row r="194" spans="1:56" x14ac:dyDescent="0.45">
      <c r="A194">
        <v>3200</v>
      </c>
      <c r="B194" s="1">
        <f t="shared" si="44"/>
        <v>485.04705718276062</v>
      </c>
      <c r="C194" s="10">
        <f t="shared" si="45"/>
        <v>4.1233112754386243E-2</v>
      </c>
      <c r="D194">
        <v>3175</v>
      </c>
      <c r="E194" s="1">
        <f t="shared" si="46"/>
        <v>669.9028521307813</v>
      </c>
      <c r="F194" s="10">
        <f t="shared" si="47"/>
        <v>2.9855075159607641E-2</v>
      </c>
      <c r="G194">
        <v>3165</v>
      </c>
      <c r="H194" s="1">
        <f t="shared" si="48"/>
        <v>776.37261423537723</v>
      </c>
      <c r="I194" s="10">
        <f t="shared" si="49"/>
        <v>2.5760826223497481E-2</v>
      </c>
      <c r="J194">
        <v>3150</v>
      </c>
      <c r="K194" s="1">
        <f t="shared" si="34"/>
        <v>857.87552132196117</v>
      </c>
      <c r="L194" s="10">
        <f t="shared" si="35"/>
        <v>2.3313405619944234E-2</v>
      </c>
      <c r="M194" s="1">
        <f t="shared" si="36"/>
        <v>926.48025584406651</v>
      </c>
      <c r="N194" s="10">
        <f t="shared" si="37"/>
        <v>2.1587076328765442E-2</v>
      </c>
      <c r="O194" s="1">
        <f t="shared" si="38"/>
        <v>448.25602580304167</v>
      </c>
      <c r="P194" s="10">
        <f t="shared" si="39"/>
        <v>4.4617358939392733E-2</v>
      </c>
      <c r="Q194" s="1">
        <f t="shared" si="40"/>
        <v>1041.0352540549454</v>
      </c>
      <c r="R194" s="10">
        <f t="shared" si="41"/>
        <v>1.9211645256102354E-2</v>
      </c>
      <c r="S194" s="1">
        <f t="shared" si="42"/>
        <v>1090.9543165253199</v>
      </c>
      <c r="T194" s="10">
        <f t="shared" si="43"/>
        <v>1.833257332323486E-2</v>
      </c>
    </row>
    <row r="195" spans="1:56" x14ac:dyDescent="0.45">
      <c r="A195">
        <v>3250</v>
      </c>
      <c r="B195" s="1">
        <f t="shared" si="44"/>
        <v>485.24438963641956</v>
      </c>
      <c r="C195" s="10">
        <f t="shared" si="45"/>
        <v>4.1216344644366638E-2</v>
      </c>
      <c r="D195">
        <v>3225</v>
      </c>
      <c r="E195" s="1">
        <f t="shared" si="46"/>
        <v>670.83716121425107</v>
      </c>
      <c r="F195" s="10">
        <f t="shared" si="47"/>
        <v>2.9813494475766568E-2</v>
      </c>
      <c r="G195">
        <v>3215</v>
      </c>
      <c r="H195" s="1">
        <f t="shared" si="48"/>
        <v>777.7134200021419</v>
      </c>
      <c r="I195" s="10">
        <f t="shared" si="49"/>
        <v>2.5716413637230175E-2</v>
      </c>
      <c r="J195">
        <v>3200</v>
      </c>
      <c r="K195" s="1">
        <f t="shared" si="34"/>
        <v>859.8231542066377</v>
      </c>
      <c r="L195" s="10">
        <f t="shared" si="35"/>
        <v>2.3260597138087171E-2</v>
      </c>
      <c r="M195" s="1">
        <f t="shared" si="36"/>
        <v>929.13527116943487</v>
      </c>
      <c r="N195" s="10">
        <f t="shared" si="37"/>
        <v>2.1525390995896062E-2</v>
      </c>
      <c r="O195" s="1">
        <f t="shared" si="38"/>
        <v>455.05320423324099</v>
      </c>
      <c r="P195" s="10">
        <f t="shared" si="39"/>
        <v>4.3950904672124556E-2</v>
      </c>
      <c r="Q195" s="1">
        <f t="shared" si="40"/>
        <v>1045.4465765989512</v>
      </c>
      <c r="R195" s="10">
        <f t="shared" si="41"/>
        <v>1.913058060323277E-2</v>
      </c>
      <c r="S195" s="1">
        <f t="shared" si="42"/>
        <v>1096.3801344245828</v>
      </c>
      <c r="T195" s="10">
        <f t="shared" si="43"/>
        <v>1.8241848216719717E-2</v>
      </c>
      <c r="Y195" s="8">
        <v>486.85794312949599</v>
      </c>
      <c r="Z195" s="8">
        <v>450.35152354402601</v>
      </c>
      <c r="AA195" s="8">
        <v>1.15283030287615E-4</v>
      </c>
      <c r="AB195" s="8">
        <v>1.3351427508298801</v>
      </c>
      <c r="AC195" s="8">
        <v>681.13908019492601</v>
      </c>
      <c r="AD195" s="8">
        <v>633.31457740353801</v>
      </c>
      <c r="AE195" s="8">
        <v>6.7804368487609393E-5</v>
      </c>
      <c r="AF195" s="8">
        <v>1.36339043197645</v>
      </c>
      <c r="AG195" s="8">
        <v>792.54310794027799</v>
      </c>
      <c r="AH195" s="8">
        <v>737.945464889189</v>
      </c>
      <c r="AI195" s="8">
        <v>3.7960045387293102E-5</v>
      </c>
      <c r="AJ195" s="8">
        <v>1.4292228618501499</v>
      </c>
      <c r="AK195" s="8">
        <v>883.01817589843199</v>
      </c>
      <c r="AL195" s="8">
        <v>823.80348613937599</v>
      </c>
      <c r="AM195" s="8">
        <v>2.9393272404168298E-5</v>
      </c>
      <c r="AN195" s="8">
        <v>1.45055692895754</v>
      </c>
      <c r="AO195" s="8">
        <v>963.78409959365104</v>
      </c>
      <c r="AP195" s="8">
        <v>901.28919251687898</v>
      </c>
      <c r="AQ195" s="8">
        <v>2.5820976442112401E-5</v>
      </c>
      <c r="AR195" s="8">
        <v>1.45530245311734</v>
      </c>
      <c r="AS195" s="8">
        <v>1040.3736727738899</v>
      </c>
      <c r="AT195" s="8">
        <v>975.44976105709804</v>
      </c>
      <c r="AU195" s="8">
        <v>4.1586692936918302E-6</v>
      </c>
      <c r="AV195" s="8">
        <v>1.4519335253157299</v>
      </c>
      <c r="AW195" s="8">
        <v>1115.8818923670201</v>
      </c>
      <c r="AX195" s="8">
        <v>1049.1051157627101</v>
      </c>
      <c r="AY195" s="8">
        <v>2.3369082175666899E-5</v>
      </c>
      <c r="AZ195" s="8">
        <v>1.4444125479818599</v>
      </c>
      <c r="BA195" s="8">
        <v>1192.4128298662899</v>
      </c>
      <c r="BB195" s="8">
        <v>1124.19076134846</v>
      </c>
      <c r="BC195" s="8">
        <v>2.3021142626809799E-5</v>
      </c>
      <c r="BD195" s="8">
        <v>1.4346978635473699</v>
      </c>
    </row>
    <row r="196" spans="1:56" x14ac:dyDescent="0.45">
      <c r="A196">
        <v>3300</v>
      </c>
      <c r="B196" s="1">
        <f t="shared" si="44"/>
        <v>485.42107601909629</v>
      </c>
      <c r="C196" s="10">
        <f t="shared" si="45"/>
        <v>4.1201342479849822E-2</v>
      </c>
      <c r="D196">
        <v>3275</v>
      </c>
      <c r="E196" s="1">
        <f t="shared" si="46"/>
        <v>671.69841286768064</v>
      </c>
      <c r="F196" s="10">
        <f t="shared" si="47"/>
        <v>2.9775267615437771E-2</v>
      </c>
      <c r="G196">
        <v>3265</v>
      </c>
      <c r="H196" s="1">
        <f t="shared" si="48"/>
        <v>778.95093274101112</v>
      </c>
      <c r="I196" s="10">
        <f t="shared" si="49"/>
        <v>2.5675558189041523E-2</v>
      </c>
      <c r="J196">
        <v>3250</v>
      </c>
      <c r="K196" s="1">
        <f t="shared" ref="K196:K251" si="50">$AK$195 - $AL$195*EXP(-$AM$195*J196^$AN$195)</f>
        <v>861.63210283651347</v>
      </c>
      <c r="L196" s="10">
        <f t="shared" ref="L196:L251" si="51">20/K196</f>
        <v>2.3211762809393386E-2</v>
      </c>
      <c r="M196" s="1">
        <f t="shared" ref="M196:M251" si="52">$AO$195 - $AP$195*EXP(-$AQ$195*J196^$AR$195)</f>
        <v>931.61828227196884</v>
      </c>
      <c r="N196" s="10">
        <f t="shared" ref="N196:N251" si="53">20/M196</f>
        <v>2.146802008997218E-2</v>
      </c>
      <c r="O196" s="1">
        <f t="shared" ref="O196:O251" si="54">$AS$195 - $AT$195*EXP(-$AU$195*J196^$AV$195)</f>
        <v>461.81969501954961</v>
      </c>
      <c r="P196" s="10">
        <f t="shared" ref="P196:P251" si="55">20/O196</f>
        <v>4.3306944713896116E-2</v>
      </c>
      <c r="Q196" s="1">
        <f t="shared" ref="Q196:Q251" si="56">$AW$195 - $AX$195*EXP(-$AY$195*J196^$AZ$195)</f>
        <v>1049.6259560999893</v>
      </c>
      <c r="R196" s="10">
        <f t="shared" ref="R196:R251" si="57">20/Q196</f>
        <v>1.9054406842521684E-2</v>
      </c>
      <c r="S196" s="1">
        <f t="shared" ref="S196:S251" si="58">$BA$195 - $BB$195*EXP(-$BC$195*J196^$BD$195)</f>
        <v>1101.5498319566561</v>
      </c>
      <c r="T196" s="10">
        <f t="shared" ref="T196:T251" si="59">20/S196</f>
        <v>1.8156237166751219E-2</v>
      </c>
    </row>
    <row r="197" spans="1:56" x14ac:dyDescent="0.45">
      <c r="A197">
        <v>3350</v>
      </c>
      <c r="B197" s="1">
        <f t="shared" si="44"/>
        <v>485.5791702324758</v>
      </c>
      <c r="C197" s="10">
        <f t="shared" si="45"/>
        <v>4.1187928202160738E-2</v>
      </c>
      <c r="D197">
        <v>3325</v>
      </c>
      <c r="E197" s="1">
        <f t="shared" si="46"/>
        <v>672.49186406197646</v>
      </c>
      <c r="F197" s="10">
        <f t="shared" si="47"/>
        <v>2.9740136749307665E-2</v>
      </c>
      <c r="G197">
        <v>3315</v>
      </c>
      <c r="H197" s="1">
        <f t="shared" si="48"/>
        <v>780.09233415524511</v>
      </c>
      <c r="I197" s="10">
        <f t="shared" si="49"/>
        <v>2.563799068947116E-2</v>
      </c>
      <c r="J197">
        <v>3300</v>
      </c>
      <c r="K197" s="1">
        <f t="shared" si="50"/>
        <v>863.31110781389009</v>
      </c>
      <c r="L197" s="10">
        <f t="shared" si="51"/>
        <v>2.3166619563884421E-2</v>
      </c>
      <c r="M197" s="1">
        <f t="shared" si="52"/>
        <v>933.93895971005441</v>
      </c>
      <c r="N197" s="10">
        <f t="shared" si="53"/>
        <v>2.1414675758048566E-2</v>
      </c>
      <c r="O197" s="1">
        <f t="shared" si="54"/>
        <v>468.55435617019327</v>
      </c>
      <c r="P197" s="10">
        <f t="shared" si="55"/>
        <v>4.2684482038483892E-2</v>
      </c>
      <c r="Q197" s="1">
        <f t="shared" si="56"/>
        <v>1053.5834964598905</v>
      </c>
      <c r="R197" s="10">
        <f t="shared" si="57"/>
        <v>1.8982833413015019E-2</v>
      </c>
      <c r="S197" s="1">
        <f t="shared" si="58"/>
        <v>1106.4731477749085</v>
      </c>
      <c r="T197" s="10">
        <f t="shared" si="59"/>
        <v>1.8075449946724446E-2</v>
      </c>
    </row>
    <row r="198" spans="1:56" x14ac:dyDescent="0.45">
      <c r="A198">
        <v>3400</v>
      </c>
      <c r="B198" s="1">
        <f t="shared" si="44"/>
        <v>485.72053487409823</v>
      </c>
      <c r="C198" s="10">
        <f t="shared" si="45"/>
        <v>4.1175940821987535E-2</v>
      </c>
      <c r="D198">
        <v>3375</v>
      </c>
      <c r="E198" s="1">
        <f t="shared" si="46"/>
        <v>673.22243803145557</v>
      </c>
      <c r="F198" s="10">
        <f t="shared" si="47"/>
        <v>2.9707863063033444E-2</v>
      </c>
      <c r="G198">
        <v>3365</v>
      </c>
      <c r="H198" s="1">
        <f t="shared" si="48"/>
        <v>781.14438220342061</v>
      </c>
      <c r="I198" s="10">
        <f t="shared" si="49"/>
        <v>2.5603461351901176E-2</v>
      </c>
      <c r="J198">
        <v>3350</v>
      </c>
      <c r="K198" s="1">
        <f t="shared" si="50"/>
        <v>864.8684636224009</v>
      </c>
      <c r="L198" s="10">
        <f t="shared" si="51"/>
        <v>2.3124903775809245E-2</v>
      </c>
      <c r="M198" s="1">
        <f t="shared" si="52"/>
        <v>936.10655765866557</v>
      </c>
      <c r="N198" s="10">
        <f t="shared" si="53"/>
        <v>2.1365089087745329E-2</v>
      </c>
      <c r="O198" s="1">
        <f t="shared" si="54"/>
        <v>475.25608979074786</v>
      </c>
      <c r="P198" s="10">
        <f t="shared" si="55"/>
        <v>4.2082574909888835E-2</v>
      </c>
      <c r="Q198" s="1">
        <f t="shared" si="56"/>
        <v>1057.3290189641507</v>
      </c>
      <c r="R198" s="10">
        <f t="shared" si="57"/>
        <v>1.8915587902423883E-2</v>
      </c>
      <c r="S198" s="1">
        <f t="shared" si="58"/>
        <v>1111.1596159944311</v>
      </c>
      <c r="T198" s="10">
        <f t="shared" si="59"/>
        <v>1.799921425519143E-2</v>
      </c>
    </row>
    <row r="199" spans="1:56" x14ac:dyDescent="0.45">
      <c r="A199">
        <v>3450</v>
      </c>
      <c r="B199" s="1">
        <f t="shared" si="44"/>
        <v>485.84685746810783</v>
      </c>
      <c r="C199" s="10">
        <f t="shared" si="45"/>
        <v>4.1165234873033731E-2</v>
      </c>
      <c r="D199">
        <v>3425</v>
      </c>
      <c r="E199" s="1">
        <f t="shared" si="46"/>
        <v>673.89474106501825</v>
      </c>
      <c r="F199" s="10">
        <f t="shared" si="47"/>
        <v>2.9678225368537745E-2</v>
      </c>
      <c r="G199">
        <v>3415</v>
      </c>
      <c r="H199" s="1">
        <f t="shared" si="48"/>
        <v>782.11342865250901</v>
      </c>
      <c r="I199" s="10">
        <f t="shared" si="49"/>
        <v>2.5571738404310086E-2</v>
      </c>
      <c r="J199">
        <v>3400</v>
      </c>
      <c r="K199" s="1">
        <f t="shared" si="50"/>
        <v>866.31203150649719</v>
      </c>
      <c r="L199" s="10">
        <f t="shared" si="51"/>
        <v>2.308636989055831E-2</v>
      </c>
      <c r="M199" s="1">
        <f t="shared" si="52"/>
        <v>938.12992040664108</v>
      </c>
      <c r="N199" s="10">
        <f t="shared" si="53"/>
        <v>2.1319008769415237E-2</v>
      </c>
      <c r="O199" s="1">
        <f t="shared" si="54"/>
        <v>481.923841009292</v>
      </c>
      <c r="P199" s="10">
        <f t="shared" si="55"/>
        <v>4.150033324376326E-2</v>
      </c>
      <c r="Q199" s="1">
        <f t="shared" si="56"/>
        <v>1060.8720572697198</v>
      </c>
      <c r="R199" s="10">
        <f t="shared" si="57"/>
        <v>1.8852414730832268E-2</v>
      </c>
      <c r="S199" s="1">
        <f t="shared" si="58"/>
        <v>1115.6185573437979</v>
      </c>
      <c r="T199" s="10">
        <f t="shared" si="59"/>
        <v>1.79272743971008E-2</v>
      </c>
    </row>
    <row r="200" spans="1:56" x14ac:dyDescent="0.45">
      <c r="A200">
        <v>3500</v>
      </c>
      <c r="B200" s="1">
        <f t="shared" si="44"/>
        <v>485.95966551364774</v>
      </c>
      <c r="C200" s="10">
        <f t="shared" si="45"/>
        <v>4.1155678998298098E-2</v>
      </c>
      <c r="D200">
        <v>3475</v>
      </c>
      <c r="E200" s="1">
        <f t="shared" si="46"/>
        <v>674.51307890908436</v>
      </c>
      <c r="F200" s="10">
        <f t="shared" si="47"/>
        <v>2.9651018824344757E-2</v>
      </c>
      <c r="G200">
        <v>3465</v>
      </c>
      <c r="H200" s="1">
        <f t="shared" si="48"/>
        <v>783.00543669371439</v>
      </c>
      <c r="I200" s="10">
        <f t="shared" si="49"/>
        <v>2.5542606810562075E-2</v>
      </c>
      <c r="J200">
        <v>3450</v>
      </c>
      <c r="K200" s="1">
        <f t="shared" si="50"/>
        <v>867.64925302780193</v>
      </c>
      <c r="L200" s="10">
        <f t="shared" si="51"/>
        <v>2.3050789164177549E-2</v>
      </c>
      <c r="M200" s="1">
        <f t="shared" si="52"/>
        <v>940.0174899752526</v>
      </c>
      <c r="N200" s="10">
        <f t="shared" si="53"/>
        <v>2.1276199872117839E-2</v>
      </c>
      <c r="O200" s="1">
        <f t="shared" si="54"/>
        <v>488.55659693360883</v>
      </c>
      <c r="P200" s="10">
        <f t="shared" si="55"/>
        <v>4.0936915242836949E-2</v>
      </c>
      <c r="Q200" s="1">
        <f t="shared" si="56"/>
        <v>1064.2218538419943</v>
      </c>
      <c r="R200" s="10">
        <f t="shared" si="57"/>
        <v>1.8793073951448299E-2</v>
      </c>
      <c r="S200" s="1">
        <f t="shared" si="58"/>
        <v>1119.8590717221734</v>
      </c>
      <c r="T200" s="10">
        <f t="shared" si="59"/>
        <v>1.7859390083113789E-2</v>
      </c>
    </row>
    <row r="201" spans="1:56" x14ac:dyDescent="0.45">
      <c r="A201">
        <v>3550</v>
      </c>
      <c r="B201" s="1">
        <f t="shared" si="44"/>
        <v>486.06034041239633</v>
      </c>
      <c r="C201" s="10">
        <f t="shared" si="45"/>
        <v>4.1147154657858044E-2</v>
      </c>
      <c r="D201">
        <v>3525</v>
      </c>
      <c r="E201" s="1">
        <f t="shared" si="46"/>
        <v>675.08147273508894</v>
      </c>
      <c r="F201" s="10">
        <f t="shared" si="47"/>
        <v>2.9626053754623287E-2</v>
      </c>
      <c r="G201">
        <v>3515</v>
      </c>
      <c r="H201" s="1">
        <f t="shared" si="48"/>
        <v>783.82599850985116</v>
      </c>
      <c r="I201" s="10">
        <f t="shared" si="49"/>
        <v>2.5515867090428794E-2</v>
      </c>
      <c r="J201">
        <v>3500</v>
      </c>
      <c r="K201" s="1">
        <f t="shared" si="50"/>
        <v>868.88716414758733</v>
      </c>
      <c r="L201" s="10">
        <f t="shared" si="51"/>
        <v>2.3017948503843755E-2</v>
      </c>
      <c r="M201" s="1">
        <f t="shared" si="52"/>
        <v>941.77731470141578</v>
      </c>
      <c r="N201" s="10">
        <f t="shared" si="53"/>
        <v>2.1236442721431305E-2</v>
      </c>
      <c r="O201" s="1">
        <f t="shared" si="54"/>
        <v>495.15338563855312</v>
      </c>
      <c r="P201" s="10">
        <f t="shared" si="55"/>
        <v>4.0391524283344776E-2</v>
      </c>
      <c r="Q201" s="1">
        <f t="shared" si="56"/>
        <v>1067.3873577192708</v>
      </c>
      <c r="R201" s="10">
        <f t="shared" si="57"/>
        <v>1.8737340156187346E-2</v>
      </c>
      <c r="S201" s="1">
        <f t="shared" si="58"/>
        <v>1123.8900320633099</v>
      </c>
      <c r="T201" s="10">
        <f t="shared" si="59"/>
        <v>1.7795335334794906E-2</v>
      </c>
    </row>
    <row r="202" spans="1:56" x14ac:dyDescent="0.45">
      <c r="A202">
        <v>3600</v>
      </c>
      <c r="B202" s="1">
        <f t="shared" si="44"/>
        <v>486.15013033696977</v>
      </c>
      <c r="C202" s="10">
        <f t="shared" si="45"/>
        <v>4.113955494805116E-2</v>
      </c>
      <c r="D202">
        <v>3575</v>
      </c>
      <c r="E202" s="1">
        <f t="shared" si="46"/>
        <v>675.60367463326327</v>
      </c>
      <c r="F202" s="10">
        <f t="shared" si="47"/>
        <v>2.960315455782055E-2</v>
      </c>
      <c r="G202">
        <v>3565</v>
      </c>
      <c r="H202" s="1">
        <f t="shared" si="48"/>
        <v>784.58035269717891</v>
      </c>
      <c r="I202" s="10">
        <f t="shared" si="49"/>
        <v>2.5491334228859176E-2</v>
      </c>
      <c r="J202">
        <v>3550</v>
      </c>
      <c r="K202" s="1">
        <f t="shared" si="50"/>
        <v>870.0324096990538</v>
      </c>
      <c r="L202" s="10">
        <f t="shared" si="51"/>
        <v>2.2987649399081635E-2</v>
      </c>
      <c r="M202" s="1">
        <f t="shared" si="52"/>
        <v>943.41705864078574</v>
      </c>
      <c r="N202" s="10">
        <f t="shared" si="53"/>
        <v>2.1199531868561616E-2</v>
      </c>
      <c r="O202" s="1">
        <f t="shared" si="54"/>
        <v>501.71327518183364</v>
      </c>
      <c r="P202" s="10">
        <f t="shared" si="55"/>
        <v>3.9863406031565525E-2</v>
      </c>
      <c r="Q202" s="1">
        <f t="shared" si="56"/>
        <v>1070.3772234890514</v>
      </c>
      <c r="R202" s="10">
        <f t="shared" si="57"/>
        <v>1.8685001475280901E-2</v>
      </c>
      <c r="S202" s="1">
        <f t="shared" si="58"/>
        <v>1127.7200794121306</v>
      </c>
      <c r="T202" s="10">
        <f t="shared" si="59"/>
        <v>1.7734897484866813E-2</v>
      </c>
    </row>
    <row r="203" spans="1:56" x14ac:dyDescent="0.45">
      <c r="A203">
        <v>3650</v>
      </c>
      <c r="B203" s="1">
        <f t="shared" si="44"/>
        <v>486.23016210149871</v>
      </c>
      <c r="C203" s="10">
        <f t="shared" si="45"/>
        <v>4.1132783522847507E-2</v>
      </c>
      <c r="D203">
        <v>3625</v>
      </c>
      <c r="E203" s="1">
        <f t="shared" si="46"/>
        <v>676.08318260243868</v>
      </c>
      <c r="F203" s="10">
        <f t="shared" si="47"/>
        <v>2.9582158696825213E-2</v>
      </c>
      <c r="G203">
        <v>3615</v>
      </c>
      <c r="H203" s="1">
        <f t="shared" si="48"/>
        <v>785.27340145762923</v>
      </c>
      <c r="I203" s="10">
        <f t="shared" si="49"/>
        <v>2.5468836666154588E-2</v>
      </c>
      <c r="J203">
        <v>3600</v>
      </c>
      <c r="K203" s="1">
        <f t="shared" si="50"/>
        <v>871.09125812667457</v>
      </c>
      <c r="L203" s="10">
        <f t="shared" si="51"/>
        <v>2.2959706934737242E-2</v>
      </c>
      <c r="M203" s="1">
        <f t="shared" si="52"/>
        <v>944.94401165741249</v>
      </c>
      <c r="N203" s="10">
        <f t="shared" si="53"/>
        <v>2.116527514145564E-2</v>
      </c>
      <c r="O203" s="1">
        <f t="shared" si="54"/>
        <v>508.23537264661161</v>
      </c>
      <c r="P203" s="10">
        <f t="shared" si="55"/>
        <v>3.9351845771479751E-2</v>
      </c>
      <c r="Q203" s="1">
        <f t="shared" si="56"/>
        <v>1073.1998113666668</v>
      </c>
      <c r="R203" s="10">
        <f t="shared" si="57"/>
        <v>1.8635858661334454E-2</v>
      </c>
      <c r="S203" s="1">
        <f t="shared" si="58"/>
        <v>1131.3576191237592</v>
      </c>
      <c r="T203" s="10">
        <f t="shared" si="59"/>
        <v>1.7677876262936276E-2</v>
      </c>
    </row>
    <row r="204" spans="1:56" x14ac:dyDescent="0.45">
      <c r="A204">
        <v>3700</v>
      </c>
      <c r="B204" s="1">
        <f t="shared" si="44"/>
        <v>486.30145209474904</v>
      </c>
      <c r="C204" s="10">
        <f t="shared" si="45"/>
        <v>4.1126753609000699E-2</v>
      </c>
      <c r="D204">
        <v>3675</v>
      </c>
      <c r="E204" s="1">
        <f t="shared" si="46"/>
        <v>676.52325501276039</v>
      </c>
      <c r="F204" s="10">
        <f t="shared" si="47"/>
        <v>2.956291576351321E-2</v>
      </c>
      <c r="G204">
        <v>3665</v>
      </c>
      <c r="H204" s="1">
        <f t="shared" si="48"/>
        <v>785.9097274893029</v>
      </c>
      <c r="I204" s="10">
        <f t="shared" si="49"/>
        <v>2.5448215361696516E-2</v>
      </c>
      <c r="J204">
        <v>3650</v>
      </c>
      <c r="K204" s="1">
        <f t="shared" si="50"/>
        <v>872.06961638262874</v>
      </c>
      <c r="L204" s="10">
        <f t="shared" si="51"/>
        <v>2.2933948877797861E-2</v>
      </c>
      <c r="M204" s="1">
        <f t="shared" si="52"/>
        <v>946.36510007753236</v>
      </c>
      <c r="N204" s="10">
        <f t="shared" si="53"/>
        <v>2.1133492769715906E-2</v>
      </c>
      <c r="O204" s="1">
        <f t="shared" si="54"/>
        <v>514.71882320945747</v>
      </c>
      <c r="P204" s="10">
        <f t="shared" si="55"/>
        <v>3.8856165926267838E-2</v>
      </c>
      <c r="Q204" s="1">
        <f t="shared" si="56"/>
        <v>1075.8631882726238</v>
      </c>
      <c r="R204" s="10">
        <f t="shared" si="57"/>
        <v>1.8589724249336432E-2</v>
      </c>
      <c r="S204" s="1">
        <f t="shared" si="58"/>
        <v>1134.8108180989236</v>
      </c>
      <c r="T204" s="10">
        <f t="shared" si="59"/>
        <v>1.7624082958166302E-2</v>
      </c>
    </row>
    <row r="205" spans="1:56" x14ac:dyDescent="0.45">
      <c r="A205">
        <v>3750</v>
      </c>
      <c r="B205" s="1">
        <f t="shared" si="44"/>
        <v>486.36491633478255</v>
      </c>
      <c r="C205" s="10">
        <f t="shared" si="45"/>
        <v>4.1121387107274976E-2</v>
      </c>
      <c r="D205">
        <v>3725</v>
      </c>
      <c r="E205" s="1">
        <f t="shared" si="46"/>
        <v>676.92692452454924</v>
      </c>
      <c r="F205" s="10">
        <f t="shared" si="47"/>
        <v>2.9545286611324151E-2</v>
      </c>
      <c r="G205">
        <v>3715</v>
      </c>
      <c r="H205" s="1">
        <f t="shared" si="48"/>
        <v>786.49361051405288</v>
      </c>
      <c r="I205" s="10">
        <f t="shared" si="49"/>
        <v>2.5429322924731688E-2</v>
      </c>
      <c r="J205">
        <v>3700</v>
      </c>
      <c r="K205" s="1">
        <f t="shared" si="50"/>
        <v>872.97304488229224</v>
      </c>
      <c r="L205" s="10">
        <f t="shared" si="51"/>
        <v>2.2910214831085317E-2</v>
      </c>
      <c r="M205" s="1">
        <f t="shared" si="52"/>
        <v>947.68689779547697</v>
      </c>
      <c r="N205" s="10">
        <f t="shared" si="53"/>
        <v>2.1104016576069893E-2</v>
      </c>
      <c r="O205" s="1">
        <f t="shared" si="54"/>
        <v>521.16280923232193</v>
      </c>
      <c r="P205" s="10">
        <f t="shared" si="55"/>
        <v>3.8375723757917805E-2</v>
      </c>
      <c r="Q205" s="1">
        <f t="shared" si="56"/>
        <v>1078.3751298109</v>
      </c>
      <c r="R205" s="10">
        <f t="shared" si="57"/>
        <v>1.8546421785067622E-2</v>
      </c>
      <c r="S205" s="1">
        <f t="shared" si="58"/>
        <v>1138.0876029737201</v>
      </c>
      <c r="T205" s="10">
        <f t="shared" si="59"/>
        <v>1.7573339651307866E-2</v>
      </c>
    </row>
    <row r="206" spans="1:56" x14ac:dyDescent="0.45">
      <c r="A206">
        <v>3800</v>
      </c>
      <c r="B206" s="1">
        <f t="shared" si="44"/>
        <v>486.42137970244039</v>
      </c>
      <c r="C206" s="10">
        <f t="shared" si="45"/>
        <v>4.1116613772681297E-2</v>
      </c>
      <c r="D206">
        <v>3775</v>
      </c>
      <c r="E206" s="1">
        <f t="shared" si="46"/>
        <v>677.29701145217496</v>
      </c>
      <c r="F206" s="10">
        <f t="shared" si="47"/>
        <v>2.9529142550206326E-2</v>
      </c>
      <c r="G206">
        <v>3765</v>
      </c>
      <c r="H206" s="1">
        <f t="shared" si="48"/>
        <v>787.02904339092072</v>
      </c>
      <c r="I206" s="10">
        <f t="shared" si="49"/>
        <v>2.5412022806464481E-2</v>
      </c>
      <c r="J206">
        <v>3750</v>
      </c>
      <c r="K206" s="1">
        <f t="shared" si="50"/>
        <v>873.80677243189803</v>
      </c>
      <c r="L206" s="10">
        <f t="shared" si="51"/>
        <v>2.2888355447667055E-2</v>
      </c>
      <c r="M206" s="1">
        <f t="shared" si="52"/>
        <v>948.91563772956283</v>
      </c>
      <c r="N206" s="10">
        <f t="shared" si="53"/>
        <v>2.1076689227983742E-2</v>
      </c>
      <c r="O206" s="1">
        <f t="shared" si="54"/>
        <v>527.56654937729934</v>
      </c>
      <c r="P206" s="10">
        <f t="shared" si="55"/>
        <v>3.7909909230610862E-2</v>
      </c>
      <c r="Q206" s="1">
        <f t="shared" si="56"/>
        <v>1080.7431230560917</v>
      </c>
      <c r="R206" s="10">
        <f t="shared" si="57"/>
        <v>1.8505785115194278E-2</v>
      </c>
      <c r="S206" s="1">
        <f t="shared" si="58"/>
        <v>1141.1956591856763</v>
      </c>
      <c r="T206" s="10">
        <f t="shared" si="59"/>
        <v>1.7525478509330655E-2</v>
      </c>
    </row>
    <row r="207" spans="1:56" x14ac:dyDescent="0.45">
      <c r="A207">
        <v>3850</v>
      </c>
      <c r="B207" s="1">
        <f t="shared" si="44"/>
        <v>486.47158440895123</v>
      </c>
      <c r="C207" s="10">
        <f t="shared" si="45"/>
        <v>4.1112370467227634E-2</v>
      </c>
      <c r="D207">
        <v>3825</v>
      </c>
      <c r="E207" s="1">
        <f t="shared" si="46"/>
        <v>677.63613656674761</v>
      </c>
      <c r="F207" s="10">
        <f t="shared" si="47"/>
        <v>2.9514364598869039E-2</v>
      </c>
      <c r="G207">
        <v>3815</v>
      </c>
      <c r="H207" s="1">
        <f t="shared" si="48"/>
        <v>787.51974777324585</v>
      </c>
      <c r="I207" s="10">
        <f t="shared" si="49"/>
        <v>2.5396188548352048E-2</v>
      </c>
      <c r="J207">
        <v>3800</v>
      </c>
      <c r="K207" s="1">
        <f t="shared" si="50"/>
        <v>874.5757110518482</v>
      </c>
      <c r="L207" s="10">
        <f t="shared" si="51"/>
        <v>2.2868231700542075E-2</v>
      </c>
      <c r="M207" s="1">
        <f t="shared" si="52"/>
        <v>950.05722353518115</v>
      </c>
      <c r="N207" s="10">
        <f t="shared" si="53"/>
        <v>2.1051363543744889E-2</v>
      </c>
      <c r="O207" s="1">
        <f t="shared" si="54"/>
        <v>533.92929774302797</v>
      </c>
      <c r="P207" s="10">
        <f t="shared" si="55"/>
        <v>3.7458143024819916E-2</v>
      </c>
      <c r="Q207" s="1">
        <f t="shared" si="56"/>
        <v>1082.9743700628267</v>
      </c>
      <c r="R207" s="10">
        <f t="shared" si="57"/>
        <v>1.8467657733063192E-2</v>
      </c>
      <c r="S207" s="1">
        <f t="shared" si="58"/>
        <v>1144.1424308419585</v>
      </c>
      <c r="T207" s="10">
        <f t="shared" si="59"/>
        <v>1.7480341136620794E-2</v>
      </c>
    </row>
    <row r="208" spans="1:56" x14ac:dyDescent="0.45">
      <c r="A208">
        <v>3900</v>
      </c>
      <c r="B208" s="1">
        <f t="shared" si="44"/>
        <v>486.51619775078069</v>
      </c>
      <c r="C208" s="10">
        <f t="shared" si="45"/>
        <v>4.1108600479207592E-2</v>
      </c>
      <c r="D208">
        <v>3875</v>
      </c>
      <c r="E208" s="1">
        <f t="shared" si="46"/>
        <v>677.94673333576623</v>
      </c>
      <c r="F208" s="10">
        <f t="shared" si="47"/>
        <v>2.9500842789804568E-2</v>
      </c>
      <c r="G208">
        <v>3865</v>
      </c>
      <c r="H208" s="1">
        <f t="shared" si="48"/>
        <v>787.96918927544357</v>
      </c>
      <c r="I208" s="10">
        <f t="shared" si="49"/>
        <v>2.5381703082058928E-2</v>
      </c>
      <c r="J208">
        <v>3850</v>
      </c>
      <c r="K208" s="1">
        <f t="shared" si="50"/>
        <v>875.2844706287774</v>
      </c>
      <c r="L208" s="10">
        <f t="shared" si="51"/>
        <v>2.2849714202780973E-2</v>
      </c>
      <c r="M208" s="1">
        <f t="shared" si="52"/>
        <v>951.11724149116003</v>
      </c>
      <c r="N208" s="10">
        <f t="shared" si="53"/>
        <v>2.1027901847982519E-2</v>
      </c>
      <c r="O208" s="1">
        <f t="shared" si="54"/>
        <v>540.25034302171639</v>
      </c>
      <c r="P208" s="10">
        <f t="shared" si="55"/>
        <v>3.7019874690197213E-2</v>
      </c>
      <c r="Q208" s="1">
        <f t="shared" si="56"/>
        <v>1085.075792016233</v>
      </c>
      <c r="R208" s="10">
        <f t="shared" si="57"/>
        <v>1.8431892174865509E-2</v>
      </c>
      <c r="S208" s="1">
        <f t="shared" si="58"/>
        <v>1146.935121319387</v>
      </c>
      <c r="T208" s="10">
        <f t="shared" si="59"/>
        <v>1.7437777977356576E-2</v>
      </c>
    </row>
    <row r="209" spans="1:20" x14ac:dyDescent="0.45">
      <c r="A209">
        <v>3950</v>
      </c>
      <c r="B209" s="1">
        <f t="shared" si="44"/>
        <v>486.55581920250984</v>
      </c>
      <c r="C209" s="10">
        <f t="shared" si="45"/>
        <v>4.1105252903523043E-2</v>
      </c>
      <c r="D209">
        <v>3925</v>
      </c>
      <c r="E209" s="1">
        <f t="shared" si="46"/>
        <v>678.23105960162866</v>
      </c>
      <c r="F209" s="10">
        <f t="shared" si="47"/>
        <v>2.9488475522998554E-2</v>
      </c>
      <c r="G209">
        <v>3915</v>
      </c>
      <c r="H209" s="1">
        <f t="shared" si="48"/>
        <v>788.38059212281689</v>
      </c>
      <c r="I209" s="10">
        <f t="shared" si="49"/>
        <v>2.5368458077015071E-2</v>
      </c>
      <c r="J209">
        <v>3900</v>
      </c>
      <c r="K209" s="1">
        <f t="shared" si="50"/>
        <v>875.93737333835122</v>
      </c>
      <c r="L209" s="10">
        <f t="shared" si="51"/>
        <v>2.2832682573842564E-2</v>
      </c>
      <c r="M209" s="1">
        <f t="shared" si="52"/>
        <v>952.10097248379918</v>
      </c>
      <c r="N209" s="10">
        <f t="shared" si="53"/>
        <v>2.1006175372161293E-2</v>
      </c>
      <c r="O209" s="1">
        <f t="shared" si="54"/>
        <v>546.52900767581309</v>
      </c>
      <c r="P209" s="10">
        <f t="shared" si="55"/>
        <v>3.6594580926367741E-2</v>
      </c>
      <c r="Q209" s="1">
        <f t="shared" si="56"/>
        <v>1087.054033947431</v>
      </c>
      <c r="R209" s="10">
        <f t="shared" si="57"/>
        <v>1.8398349461409738E-2</v>
      </c>
      <c r="S209" s="1">
        <f t="shared" si="58"/>
        <v>1149.5806945296524</v>
      </c>
      <c r="T209" s="10">
        <f t="shared" si="59"/>
        <v>1.7397647764242373E-2</v>
      </c>
    </row>
    <row r="210" spans="1:20" x14ac:dyDescent="0.45">
      <c r="A210">
        <v>4000</v>
      </c>
      <c r="B210" s="1">
        <f t="shared" si="44"/>
        <v>486.59098689610283</v>
      </c>
      <c r="C210" s="10">
        <f t="shared" si="45"/>
        <v>4.1102282077967074E-2</v>
      </c>
      <c r="D210">
        <v>3975</v>
      </c>
      <c r="E210" s="1">
        <f t="shared" si="46"/>
        <v>678.49120870415425</v>
      </c>
      <c r="F210" s="10">
        <f t="shared" si="47"/>
        <v>2.947716896464711E-2</v>
      </c>
      <c r="G210">
        <v>3965</v>
      </c>
      <c r="H210" s="1">
        <f t="shared" si="48"/>
        <v>788.75695326437642</v>
      </c>
      <c r="I210" s="10">
        <f t="shared" si="49"/>
        <v>2.5356353331945053E-2</v>
      </c>
      <c r="J210">
        <v>3950</v>
      </c>
      <c r="K210" s="1">
        <f t="shared" si="50"/>
        <v>876.53846778897798</v>
      </c>
      <c r="L210" s="10">
        <f t="shared" si="51"/>
        <v>2.2817024848263583E-2</v>
      </c>
      <c r="M210" s="1">
        <f t="shared" si="52"/>
        <v>953.01340402080746</v>
      </c>
      <c r="N210" s="10">
        <f t="shared" si="53"/>
        <v>2.0986063696081376E-2</v>
      </c>
      <c r="O210" s="1">
        <f t="shared" si="54"/>
        <v>552.76464713344558</v>
      </c>
      <c r="P210" s="10">
        <f t="shared" si="55"/>
        <v>3.6181763981681887E-2</v>
      </c>
      <c r="Q210" s="1">
        <f t="shared" si="56"/>
        <v>1088.9154699430367</v>
      </c>
      <c r="R210" s="10">
        <f t="shared" si="57"/>
        <v>1.8366898581251893E-2</v>
      </c>
      <c r="S210" s="1">
        <f t="shared" si="58"/>
        <v>1152.0858767867655</v>
      </c>
      <c r="T210" s="10">
        <f t="shared" si="59"/>
        <v>1.7359817009285072E-2</v>
      </c>
    </row>
    <row r="211" spans="1:20" x14ac:dyDescent="0.45">
      <c r="A211">
        <v>4050</v>
      </c>
      <c r="B211" s="1">
        <f t="shared" si="44"/>
        <v>486.62218353244049</v>
      </c>
      <c r="C211" s="10">
        <f t="shared" si="45"/>
        <v>4.1099647070788968E-2</v>
      </c>
      <c r="D211">
        <v>4025</v>
      </c>
      <c r="E211" s="1">
        <f t="shared" si="46"/>
        <v>678.72912005505555</v>
      </c>
      <c r="F211" s="10">
        <f t="shared" si="47"/>
        <v>2.9466836487548505E-2</v>
      </c>
      <c r="G211">
        <v>4015</v>
      </c>
      <c r="H211" s="1">
        <f t="shared" si="48"/>
        <v>789.10105593453738</v>
      </c>
      <c r="I211" s="10">
        <f t="shared" si="49"/>
        <v>2.5345296207104771E-2</v>
      </c>
      <c r="J211">
        <v>4000</v>
      </c>
      <c r="K211" s="1">
        <f t="shared" si="50"/>
        <v>877.09154284412875</v>
      </c>
      <c r="L211" s="10">
        <f t="shared" si="51"/>
        <v>2.2802636923332273E-2</v>
      </c>
      <c r="M211" s="1">
        <f t="shared" si="52"/>
        <v>953.85924221470634</v>
      </c>
      <c r="N211" s="10">
        <f t="shared" si="53"/>
        <v>2.0967454226855576E-2</v>
      </c>
      <c r="O211" s="1">
        <f t="shared" si="54"/>
        <v>558.956649001811</v>
      </c>
      <c r="P211" s="10">
        <f t="shared" si="55"/>
        <v>3.5780950160832957E-2</v>
      </c>
      <c r="Q211" s="1">
        <f t="shared" si="56"/>
        <v>1090.6662087824934</v>
      </c>
      <c r="R211" s="10">
        <f t="shared" si="57"/>
        <v>1.8337416011380718E-2</v>
      </c>
      <c r="S211" s="1">
        <f t="shared" si="58"/>
        <v>1154.4571592173168</v>
      </c>
      <c r="T211" s="10">
        <f t="shared" si="59"/>
        <v>1.7324159532744663E-2</v>
      </c>
    </row>
    <row r="212" spans="1:20" x14ac:dyDescent="0.45">
      <c r="A212">
        <v>4100</v>
      </c>
      <c r="B212" s="1">
        <f t="shared" si="44"/>
        <v>486.64984176848958</v>
      </c>
      <c r="C212" s="10">
        <f t="shared" si="45"/>
        <v>4.1097311215225786E-2</v>
      </c>
      <c r="D212">
        <v>4075</v>
      </c>
      <c r="E212" s="1">
        <f t="shared" si="46"/>
        <v>678.94658917464858</v>
      </c>
      <c r="F212" s="10">
        <f t="shared" si="47"/>
        <v>2.9457398150144188E-2</v>
      </c>
      <c r="G212">
        <v>4065</v>
      </c>
      <c r="H212" s="1">
        <f t="shared" si="48"/>
        <v>789.4154826548048</v>
      </c>
      <c r="I212" s="10">
        <f t="shared" si="49"/>
        <v>2.5335201094283059E-2</v>
      </c>
      <c r="J212">
        <v>4050</v>
      </c>
      <c r="K212" s="1">
        <f t="shared" si="50"/>
        <v>877.60014108784424</v>
      </c>
      <c r="L212" s="10">
        <f t="shared" si="51"/>
        <v>2.2789422042718291E-2</v>
      </c>
      <c r="M212" s="1">
        <f t="shared" si="52"/>
        <v>954.64292368212</v>
      </c>
      <c r="N212" s="10">
        <f t="shared" si="53"/>
        <v>2.0950241712219157E-2</v>
      </c>
      <c r="O212" s="1">
        <f t="shared" si="54"/>
        <v>565.10443229776706</v>
      </c>
      <c r="P212" s="10">
        <f t="shared" si="55"/>
        <v>3.5391688433017848E-2</v>
      </c>
      <c r="Q212" s="1">
        <f t="shared" si="56"/>
        <v>1092.3120999417022</v>
      </c>
      <c r="R212" s="10">
        <f t="shared" si="57"/>
        <v>1.8309785272054957E-2</v>
      </c>
      <c r="S212" s="1">
        <f t="shared" si="58"/>
        <v>1156.7008006575586</v>
      </c>
      <c r="T212" s="10">
        <f t="shared" si="59"/>
        <v>1.7290556026787952E-2</v>
      </c>
    </row>
    <row r="213" spans="1:20" x14ac:dyDescent="0.45">
      <c r="A213">
        <v>4150</v>
      </c>
      <c r="B213" s="1">
        <f t="shared" si="44"/>
        <v>486.67434912098156</v>
      </c>
      <c r="C213" s="10">
        <f t="shared" si="45"/>
        <v>4.109524168702023E-2</v>
      </c>
      <c r="D213">
        <v>4125</v>
      </c>
      <c r="E213" s="1">
        <f t="shared" si="46"/>
        <v>679.14527720306864</v>
      </c>
      <c r="F213" s="10">
        <f t="shared" si="47"/>
        <v>2.9448780211453751E-2</v>
      </c>
      <c r="G213">
        <v>4115</v>
      </c>
      <c r="H213" s="1">
        <f t="shared" si="48"/>
        <v>789.70262767117379</v>
      </c>
      <c r="I213" s="10">
        <f t="shared" si="49"/>
        <v>2.532598892190574E-2</v>
      </c>
      <c r="J213">
        <v>4100</v>
      </c>
      <c r="K213" s="1">
        <f t="shared" si="50"/>
        <v>878.06757190428027</v>
      </c>
      <c r="L213" s="10">
        <f t="shared" si="51"/>
        <v>2.277729031334759E-2</v>
      </c>
      <c r="M213" s="1">
        <f t="shared" si="52"/>
        <v>955.36862731174767</v>
      </c>
      <c r="N213" s="10">
        <f t="shared" si="53"/>
        <v>2.0934327785366739E-2</v>
      </c>
      <c r="O213" s="1">
        <f t="shared" si="54"/>
        <v>571.20744669492422</v>
      </c>
      <c r="P213" s="10">
        <f t="shared" si="55"/>
        <v>3.5013549133020648E-2</v>
      </c>
      <c r="Q213" s="1">
        <f t="shared" si="56"/>
        <v>1093.8587399058722</v>
      </c>
      <c r="R213" s="10">
        <f t="shared" si="57"/>
        <v>1.8283896512744435E-2</v>
      </c>
      <c r="S213" s="1">
        <f t="shared" si="58"/>
        <v>1158.8228309846693</v>
      </c>
      <c r="T213" s="10">
        <f t="shared" si="59"/>
        <v>1.7258893650728038E-2</v>
      </c>
    </row>
    <row r="214" spans="1:20" x14ac:dyDescent="0.45">
      <c r="A214">
        <v>4200</v>
      </c>
      <c r="B214" s="1">
        <f t="shared" si="44"/>
        <v>486.69605242500489</v>
      </c>
      <c r="C214" s="10">
        <f t="shared" si="45"/>
        <v>4.1093409121253976E-2</v>
      </c>
      <c r="D214">
        <v>4175</v>
      </c>
      <c r="E214" s="1">
        <f t="shared" si="46"/>
        <v>679.32671989988296</v>
      </c>
      <c r="F214" s="10">
        <f t="shared" si="47"/>
        <v>2.944091467938658E-2</v>
      </c>
      <c r="G214">
        <v>4165</v>
      </c>
      <c r="H214" s="1">
        <f t="shared" si="48"/>
        <v>789.96470882704125</v>
      </c>
      <c r="I214" s="10">
        <f t="shared" si="49"/>
        <v>2.5317586692823892E-2</v>
      </c>
      <c r="J214">
        <v>4150</v>
      </c>
      <c r="K214" s="1">
        <f t="shared" si="50"/>
        <v>878.49692414784568</v>
      </c>
      <c r="L214" s="10">
        <f t="shared" si="51"/>
        <v>2.2766158253086977E-2</v>
      </c>
      <c r="M214" s="1">
        <f t="shared" si="52"/>
        <v>956.04028585975038</v>
      </c>
      <c r="N214" s="10">
        <f t="shared" si="53"/>
        <v>2.0919620538808519E-2</v>
      </c>
      <c r="O214" s="1">
        <f t="shared" si="54"/>
        <v>577.26517178659742</v>
      </c>
      <c r="P214" s="10">
        <f t="shared" si="55"/>
        <v>3.4646122748236009E-2</v>
      </c>
      <c r="Q214" s="1">
        <f t="shared" si="56"/>
        <v>1095.3114787387906</v>
      </c>
      <c r="R214" s="10">
        <f t="shared" si="57"/>
        <v>1.8259646126441802E-2</v>
      </c>
      <c r="S214" s="1">
        <f t="shared" si="58"/>
        <v>1160.829054832768</v>
      </c>
      <c r="T214" s="10">
        <f t="shared" si="59"/>
        <v>1.7229065655047074E-2</v>
      </c>
    </row>
    <row r="215" spans="1:20" x14ac:dyDescent="0.45">
      <c r="A215">
        <v>4250</v>
      </c>
      <c r="B215" s="1">
        <f t="shared" si="44"/>
        <v>486.71526188349929</v>
      </c>
      <c r="C215" s="10">
        <f t="shared" si="45"/>
        <v>4.1091787265111944E-2</v>
      </c>
      <c r="D215">
        <v>4225</v>
      </c>
      <c r="E215" s="1">
        <f t="shared" si="46"/>
        <v>679.49233614731315</v>
      </c>
      <c r="F215" s="10">
        <f t="shared" si="47"/>
        <v>2.9433738890123438E-2</v>
      </c>
      <c r="G215">
        <v>4215</v>
      </c>
      <c r="H215" s="1">
        <f t="shared" si="48"/>
        <v>790.20377887494863</v>
      </c>
      <c r="I215" s="10">
        <f t="shared" si="49"/>
        <v>2.5309927052582521E-2</v>
      </c>
      <c r="J215">
        <v>4200</v>
      </c>
      <c r="K215" s="1">
        <f t="shared" si="50"/>
        <v>878.89107838563939</v>
      </c>
      <c r="L215" s="10">
        <f t="shared" si="51"/>
        <v>2.2755948367044875E-2</v>
      </c>
      <c r="M215" s="1">
        <f t="shared" si="52"/>
        <v>956.6615973367708</v>
      </c>
      <c r="N215" s="10">
        <f t="shared" si="53"/>
        <v>2.0906034125000483E-2</v>
      </c>
      <c r="O215" s="1">
        <f t="shared" si="54"/>
        <v>583.27711636401546</v>
      </c>
      <c r="P215" s="10">
        <f t="shared" si="55"/>
        <v>3.4289018785229122E-2</v>
      </c>
      <c r="Q215" s="1">
        <f t="shared" si="56"/>
        <v>1096.6754268597831</v>
      </c>
      <c r="R215" s="10">
        <f t="shared" si="57"/>
        <v>1.8236936389892437E-2</v>
      </c>
      <c r="S215" s="1">
        <f t="shared" si="58"/>
        <v>1162.7250556473825</v>
      </c>
      <c r="T215" s="10">
        <f t="shared" si="59"/>
        <v>1.7200971031680737E-2</v>
      </c>
    </row>
    <row r="216" spans="1:20" x14ac:dyDescent="0.45">
      <c r="A216">
        <v>4300</v>
      </c>
      <c r="B216" s="1">
        <f t="shared" si="44"/>
        <v>486.73225474129015</v>
      </c>
      <c r="C216" s="10">
        <f t="shared" si="45"/>
        <v>4.1090352663458639E-2</v>
      </c>
      <c r="D216">
        <v>4275</v>
      </c>
      <c r="E216" s="1">
        <f t="shared" si="46"/>
        <v>679.64343597331788</v>
      </c>
      <c r="F216" s="10">
        <f t="shared" si="47"/>
        <v>2.9427195116448059E-2</v>
      </c>
      <c r="G216">
        <v>4265</v>
      </c>
      <c r="H216" s="1">
        <f t="shared" si="48"/>
        <v>790.42173623354415</v>
      </c>
      <c r="I216" s="10">
        <f t="shared" si="49"/>
        <v>2.5302947886153077E-2</v>
      </c>
      <c r="J216">
        <v>4250</v>
      </c>
      <c r="K216" s="1">
        <f t="shared" si="50"/>
        <v>879.2527186985435</v>
      </c>
      <c r="L216" s="10">
        <f t="shared" si="51"/>
        <v>2.2746588750505878E-2</v>
      </c>
      <c r="M216" s="1">
        <f t="shared" si="52"/>
        <v>957.23603615588183</v>
      </c>
      <c r="N216" s="10">
        <f t="shared" si="53"/>
        <v>2.0893488381733976E-2</v>
      </c>
      <c r="O216" s="1">
        <f t="shared" si="54"/>
        <v>589.24281770924472</v>
      </c>
      <c r="P216" s="10">
        <f t="shared" si="55"/>
        <v>3.3941864709955236E-2</v>
      </c>
      <c r="Q216" s="1">
        <f t="shared" si="56"/>
        <v>1097.9554619835314</v>
      </c>
      <c r="R216" s="10">
        <f t="shared" si="57"/>
        <v>1.8215675127539906E-2</v>
      </c>
      <c r="S216" s="1">
        <f t="shared" si="58"/>
        <v>1164.5162000350676</v>
      </c>
      <c r="T216" s="10">
        <f t="shared" si="59"/>
        <v>1.7174514188293584E-2</v>
      </c>
    </row>
    <row r="217" spans="1:20" x14ac:dyDescent="0.45">
      <c r="A217">
        <v>4350</v>
      </c>
      <c r="B217" s="1">
        <f t="shared" si="44"/>
        <v>486.74727861502788</v>
      </c>
      <c r="C217" s="10">
        <f t="shared" si="45"/>
        <v>4.1089084374353844E-2</v>
      </c>
      <c r="D217">
        <v>4325</v>
      </c>
      <c r="E217" s="1">
        <f t="shared" si="46"/>
        <v>679.78122811158585</v>
      </c>
      <c r="F217" s="10">
        <f t="shared" si="47"/>
        <v>2.942123020307499E-2</v>
      </c>
      <c r="G217">
        <v>4315</v>
      </c>
      <c r="H217" s="1">
        <f t="shared" si="48"/>
        <v>790.62033519876229</v>
      </c>
      <c r="I217" s="10">
        <f t="shared" si="49"/>
        <v>2.5296591941278604E-2</v>
      </c>
      <c r="J217">
        <v>4300</v>
      </c>
      <c r="K217" s="1">
        <f t="shared" si="50"/>
        <v>879.58434403149136</v>
      </c>
      <c r="L217" s="10">
        <f t="shared" si="51"/>
        <v>2.2738012716701957E-2</v>
      </c>
      <c r="M217" s="1">
        <f t="shared" si="52"/>
        <v>957.76686401541906</v>
      </c>
      <c r="N217" s="10">
        <f t="shared" si="53"/>
        <v>2.0881908480473409E-2</v>
      </c>
      <c r="O217" s="1">
        <f t="shared" si="54"/>
        <v>595.16184090230149</v>
      </c>
      <c r="P217" s="10">
        <f t="shared" si="55"/>
        <v>3.3604304956243135E-2</v>
      </c>
      <c r="Q217" s="1">
        <f t="shared" si="56"/>
        <v>1099.1562361816113</v>
      </c>
      <c r="R217" s="10">
        <f t="shared" si="57"/>
        <v>1.819577539720699E-2</v>
      </c>
      <c r="S217" s="1">
        <f t="shared" si="58"/>
        <v>1166.2076423677604</v>
      </c>
      <c r="T217" s="10">
        <f t="shared" si="59"/>
        <v>1.7149604644498679E-2</v>
      </c>
    </row>
    <row r="218" spans="1:20" x14ac:dyDescent="0.45">
      <c r="A218">
        <v>4400</v>
      </c>
      <c r="B218" s="1">
        <f t="shared" si="44"/>
        <v>486.7605545082136</v>
      </c>
      <c r="C218" s="10">
        <f t="shared" si="45"/>
        <v>4.1087963711863427E-2</v>
      </c>
      <c r="D218">
        <v>4375</v>
      </c>
      <c r="E218" s="1">
        <f t="shared" si="46"/>
        <v>679.9068271160595</v>
      </c>
      <c r="F218" s="10">
        <f t="shared" si="47"/>
        <v>2.9415795227168702E-2</v>
      </c>
      <c r="G218">
        <v>4365</v>
      </c>
      <c r="H218" s="1">
        <f t="shared" si="48"/>
        <v>790.80119562044388</v>
      </c>
      <c r="I218" s="10">
        <f t="shared" si="49"/>
        <v>2.5290806476725766E-2</v>
      </c>
      <c r="J218">
        <v>4350</v>
      </c>
      <c r="K218" s="1">
        <f t="shared" si="50"/>
        <v>879.88827908715143</v>
      </c>
      <c r="L218" s="10">
        <f t="shared" si="51"/>
        <v>2.2730158447785205E-2</v>
      </c>
      <c r="M218" s="1">
        <f t="shared" si="52"/>
        <v>958.25714049494718</v>
      </c>
      <c r="N218" s="10">
        <f t="shared" si="53"/>
        <v>2.0871224596009631E-2</v>
      </c>
      <c r="O218" s="1">
        <f t="shared" si="54"/>
        <v>601.03377814198893</v>
      </c>
      <c r="P218" s="10">
        <f t="shared" si="55"/>
        <v>3.3275999997582795E-2</v>
      </c>
      <c r="Q218" s="1">
        <f t="shared" si="56"/>
        <v>1100.2821830281309</v>
      </c>
      <c r="R218" s="10">
        <f t="shared" si="57"/>
        <v>1.8177155195730967E-2</v>
      </c>
      <c r="S218" s="1">
        <f t="shared" si="58"/>
        <v>1167.8043296042426</v>
      </c>
      <c r="T218" s="10">
        <f t="shared" si="59"/>
        <v>1.7126156748175272E-2</v>
      </c>
    </row>
    <row r="219" spans="1:20" x14ac:dyDescent="0.45">
      <c r="A219">
        <v>4450</v>
      </c>
      <c r="B219" s="1">
        <f t="shared" si="44"/>
        <v>486.77227953840162</v>
      </c>
      <c r="C219" s="10">
        <f t="shared" si="45"/>
        <v>4.1086974013733242E-2</v>
      </c>
      <c r="D219">
        <v>4425</v>
      </c>
      <c r="E219" s="1">
        <f t="shared" si="46"/>
        <v>680.02126004799811</v>
      </c>
      <c r="F219" s="10">
        <f t="shared" si="47"/>
        <v>2.9410845182381996E-2</v>
      </c>
      <c r="G219">
        <v>4415</v>
      </c>
      <c r="H219" s="1">
        <f t="shared" si="48"/>
        <v>790.9658120574727</v>
      </c>
      <c r="I219" s="10">
        <f t="shared" si="49"/>
        <v>2.5285542933866745E-2</v>
      </c>
      <c r="J219">
        <v>4400</v>
      </c>
      <c r="K219" s="1">
        <f t="shared" si="50"/>
        <v>880.16668476056657</v>
      </c>
      <c r="L219" s="10">
        <f t="shared" si="51"/>
        <v>2.2722968667509426E-2</v>
      </c>
      <c r="M219" s="1">
        <f t="shared" si="52"/>
        <v>958.70973334651535</v>
      </c>
      <c r="N219" s="10">
        <f t="shared" si="53"/>
        <v>2.0861371595954387E-2</v>
      </c>
      <c r="O219" s="1">
        <f t="shared" si="54"/>
        <v>606.85824807999802</v>
      </c>
      <c r="P219" s="10">
        <f t="shared" si="55"/>
        <v>3.2956625477657736E-2</v>
      </c>
      <c r="Q219" s="1">
        <f t="shared" si="56"/>
        <v>1101.3375247951703</v>
      </c>
      <c r="R219" s="10">
        <f t="shared" si="57"/>
        <v>1.8159737182949116E-2</v>
      </c>
      <c r="S219" s="1">
        <f t="shared" si="58"/>
        <v>1169.311006293733</v>
      </c>
      <c r="T219" s="10">
        <f t="shared" si="59"/>
        <v>1.7104089410218005E-2</v>
      </c>
    </row>
    <row r="220" spans="1:20" x14ac:dyDescent="0.45">
      <c r="A220">
        <v>4500</v>
      </c>
      <c r="B220" s="1">
        <f t="shared" si="44"/>
        <v>486.78262940167855</v>
      </c>
      <c r="C220" s="10">
        <f t="shared" si="45"/>
        <v>4.1086100431691031E-2</v>
      </c>
      <c r="D220">
        <v>4475</v>
      </c>
      <c r="E220" s="1">
        <f t="shared" si="46"/>
        <v>680.12547275379984</v>
      </c>
      <c r="F220" s="10">
        <f t="shared" si="47"/>
        <v>2.9406338684861824E-2</v>
      </c>
      <c r="G220">
        <v>4465</v>
      </c>
      <c r="H220" s="1">
        <f t="shared" si="48"/>
        <v>791.11556242603206</v>
      </c>
      <c r="I220" s="10">
        <f t="shared" si="49"/>
        <v>2.5280756630128819E-2</v>
      </c>
      <c r="J220">
        <v>4450</v>
      </c>
      <c r="K220" s="1">
        <f t="shared" si="50"/>
        <v>880.42156811520147</v>
      </c>
      <c r="L220" s="10">
        <f t="shared" si="51"/>
        <v>2.2716390334252965E-2</v>
      </c>
      <c r="M220" s="1">
        <f t="shared" si="52"/>
        <v>959.12732846694018</v>
      </c>
      <c r="N220" s="10">
        <f t="shared" si="53"/>
        <v>2.0852288748739758E-2</v>
      </c>
      <c r="O220" s="1">
        <f t="shared" si="54"/>
        <v>612.63489516788104</v>
      </c>
      <c r="P220" s="10">
        <f t="shared" si="55"/>
        <v>3.2645871395424478E-2</v>
      </c>
      <c r="Q220" s="1">
        <f t="shared" si="56"/>
        <v>1102.3262796668848</v>
      </c>
      <c r="R220" s="10">
        <f t="shared" si="57"/>
        <v>1.8143448422588509E-2</v>
      </c>
      <c r="S220" s="1">
        <f t="shared" si="58"/>
        <v>1170.7322197291837</v>
      </c>
      <c r="T220" s="10">
        <f t="shared" si="59"/>
        <v>1.7083325856211973E-2</v>
      </c>
    </row>
    <row r="221" spans="1:20" x14ac:dyDescent="0.45">
      <c r="A221">
        <v>4550</v>
      </c>
      <c r="B221" s="1">
        <f t="shared" si="44"/>
        <v>486.79176059762995</v>
      </c>
      <c r="C221" s="10">
        <f t="shared" si="45"/>
        <v>4.1085329742323859E-2</v>
      </c>
      <c r="D221">
        <v>4525</v>
      </c>
      <c r="E221" s="1">
        <f t="shared" si="46"/>
        <v>680.22033575186947</v>
      </c>
      <c r="F221" s="10">
        <f t="shared" si="47"/>
        <v>2.940223769977908E-2</v>
      </c>
      <c r="G221">
        <v>4515</v>
      </c>
      <c r="H221" s="1">
        <f t="shared" si="48"/>
        <v>791.25171615681904</v>
      </c>
      <c r="I221" s="10">
        <f t="shared" si="49"/>
        <v>2.5276406472951242E-2</v>
      </c>
      <c r="J221">
        <v>4500</v>
      </c>
      <c r="K221" s="1">
        <f t="shared" si="50"/>
        <v>880.65479190340477</v>
      </c>
      <c r="L221" s="10">
        <f t="shared" si="51"/>
        <v>2.2710374353125319E-2</v>
      </c>
      <c r="M221" s="1">
        <f t="shared" si="52"/>
        <v>959.51243954008476</v>
      </c>
      <c r="N221" s="10">
        <f t="shared" si="53"/>
        <v>2.0843919448909318E-2</v>
      </c>
      <c r="O221" s="1">
        <f t="shared" si="54"/>
        <v>618.36338901649412</v>
      </c>
      <c r="P221" s="10">
        <f t="shared" si="55"/>
        <v>3.2343441340875571E-2</v>
      </c>
      <c r="Q221" s="1">
        <f t="shared" si="56"/>
        <v>1103.2522689440916</v>
      </c>
      <c r="R221" s="10">
        <f t="shared" si="57"/>
        <v>1.8128220138755518E-2</v>
      </c>
      <c r="S221" s="1">
        <f t="shared" si="58"/>
        <v>1172.0723252202881</v>
      </c>
      <c r="T221" s="10">
        <f t="shared" si="59"/>
        <v>1.7063793393672227E-2</v>
      </c>
    </row>
    <row r="222" spans="1:20" x14ac:dyDescent="0.45">
      <c r="A222">
        <v>4600</v>
      </c>
      <c r="B222" s="1">
        <f t="shared" si="44"/>
        <v>486.79981243621916</v>
      </c>
      <c r="C222" s="10">
        <f t="shared" si="45"/>
        <v>4.1084650176648155E-2</v>
      </c>
      <c r="D222">
        <v>4575</v>
      </c>
      <c r="E222" s="1">
        <f t="shared" si="46"/>
        <v>680.30664974675915</v>
      </c>
      <c r="F222" s="10">
        <f t="shared" si="47"/>
        <v>2.9398507287037256E-2</v>
      </c>
      <c r="G222">
        <v>4565</v>
      </c>
      <c r="H222" s="1">
        <f t="shared" si="48"/>
        <v>791.37544187801439</v>
      </c>
      <c r="I222" s="10">
        <f t="shared" si="49"/>
        <v>2.5272454692981079E-2</v>
      </c>
      <c r="J222">
        <v>4550</v>
      </c>
      <c r="K222" s="1">
        <f t="shared" si="50"/>
        <v>880.8680836365121</v>
      </c>
      <c r="L222" s="10">
        <f t="shared" si="51"/>
        <v>2.2704875305997518E-2</v>
      </c>
      <c r="M222" s="1">
        <f t="shared" si="52"/>
        <v>959.86741734104169</v>
      </c>
      <c r="N222" s="10">
        <f t="shared" si="53"/>
        <v>2.0836210958595319E-2</v>
      </c>
      <c r="O222" s="1">
        <f t="shared" si="54"/>
        <v>624.04342376755619</v>
      </c>
      <c r="P222" s="10">
        <f t="shared" si="55"/>
        <v>3.2049051777924997E-2</v>
      </c>
      <c r="Q222" s="1">
        <f t="shared" si="56"/>
        <v>1104.1191242139596</v>
      </c>
      <c r="R222" s="10">
        <f t="shared" si="57"/>
        <v>1.811398748684688E-2</v>
      </c>
      <c r="S222" s="1">
        <f t="shared" si="58"/>
        <v>1173.3354914585243</v>
      </c>
      <c r="T222" s="10">
        <f t="shared" si="59"/>
        <v>1.7045423193616037E-2</v>
      </c>
    </row>
    <row r="223" spans="1:20" x14ac:dyDescent="0.45">
      <c r="A223">
        <v>4650</v>
      </c>
      <c r="B223" s="1">
        <f t="shared" si="44"/>
        <v>486.80690884631957</v>
      </c>
      <c r="C223" s="10">
        <f t="shared" si="45"/>
        <v>4.1084051266646701E-2</v>
      </c>
      <c r="D223">
        <v>4625</v>
      </c>
      <c r="E223" s="1">
        <f t="shared" si="46"/>
        <v>680.38515078863497</v>
      </c>
      <c r="F223" s="10">
        <f t="shared" si="47"/>
        <v>2.9395115364904693E-2</v>
      </c>
      <c r="G223">
        <v>4615</v>
      </c>
      <c r="H223" s="1">
        <f t="shared" si="48"/>
        <v>791.48781464154058</v>
      </c>
      <c r="I223" s="10">
        <f t="shared" si="49"/>
        <v>2.5268866595321956E-2</v>
      </c>
      <c r="J223">
        <v>4600</v>
      </c>
      <c r="K223" s="1">
        <f t="shared" si="50"/>
        <v>881.06304421173604</v>
      </c>
      <c r="L223" s="10">
        <f t="shared" si="51"/>
        <v>2.2699851198382148E-2</v>
      </c>
      <c r="M223" s="1">
        <f t="shared" si="52"/>
        <v>960.19445869676827</v>
      </c>
      <c r="N223" s="10">
        <f t="shared" si="53"/>
        <v>2.0829114164171665E-2</v>
      </c>
      <c r="O223" s="1">
        <f t="shared" si="54"/>
        <v>629.67471747699665</v>
      </c>
      <c r="P223" s="10">
        <f t="shared" si="55"/>
        <v>3.1762431371131938E-2</v>
      </c>
      <c r="Q223" s="1">
        <f t="shared" si="56"/>
        <v>1104.9302944620574</v>
      </c>
      <c r="R223" s="10">
        <f t="shared" si="57"/>
        <v>1.8100689337816674E-2</v>
      </c>
      <c r="S223" s="1">
        <f t="shared" si="58"/>
        <v>1174.5257059487726</v>
      </c>
      <c r="T223" s="10">
        <f t="shared" si="59"/>
        <v>1.7028150085352245E-2</v>
      </c>
    </row>
    <row r="224" spans="1:20" x14ac:dyDescent="0.45">
      <c r="A224">
        <v>4700</v>
      </c>
      <c r="B224" s="1">
        <f t="shared" si="44"/>
        <v>486.81316000406213</v>
      </c>
      <c r="C224" s="10">
        <f t="shared" si="45"/>
        <v>4.1083523707192128E-2</v>
      </c>
      <c r="D224">
        <v>4675</v>
      </c>
      <c r="E224" s="1">
        <f t="shared" si="46"/>
        <v>680.45651509585832</v>
      </c>
      <c r="F224" s="10">
        <f t="shared" si="47"/>
        <v>2.9392032490397315E-2</v>
      </c>
      <c r="G224">
        <v>4665</v>
      </c>
      <c r="H224" s="1">
        <f t="shared" si="48"/>
        <v>791.58982271064997</v>
      </c>
      <c r="I224" s="10">
        <f t="shared" si="49"/>
        <v>2.5265610327724747E-2</v>
      </c>
      <c r="J224">
        <v>4650</v>
      </c>
      <c r="K224" s="1">
        <f t="shared" si="50"/>
        <v>881.24115610462115</v>
      </c>
      <c r="L224" s="10">
        <f t="shared" si="51"/>
        <v>2.269526322216571E-2</v>
      </c>
      <c r="M224" s="1">
        <f t="shared" si="52"/>
        <v>960.49561510008425</v>
      </c>
      <c r="N224" s="10">
        <f t="shared" si="53"/>
        <v>2.0822583347156653E-2</v>
      </c>
      <c r="O224" s="1">
        <f t="shared" si="54"/>
        <v>635.25701150975988</v>
      </c>
      <c r="P224" s="10">
        <f t="shared" si="55"/>
        <v>3.148332035323427E-2</v>
      </c>
      <c r="Q224" s="1">
        <f t="shared" si="56"/>
        <v>1105.689053106468</v>
      </c>
      <c r="R224" s="10">
        <f t="shared" si="57"/>
        <v>1.8088268074834758E-2</v>
      </c>
      <c r="S224" s="1">
        <f t="shared" si="58"/>
        <v>1175.6467804841377</v>
      </c>
      <c r="T224" s="10">
        <f t="shared" si="59"/>
        <v>1.7011912363476971E-2</v>
      </c>
    </row>
    <row r="225" spans="1:20" x14ac:dyDescent="0.45">
      <c r="A225">
        <v>4750</v>
      </c>
      <c r="B225" s="1">
        <f t="shared" si="44"/>
        <v>486.81866379767712</v>
      </c>
      <c r="C225" s="10">
        <f t="shared" si="45"/>
        <v>4.1083059231911544E-2</v>
      </c>
      <c r="D225">
        <v>4725</v>
      </c>
      <c r="E225" s="1">
        <f t="shared" si="46"/>
        <v>680.52136355812877</v>
      </c>
      <c r="F225" s="10">
        <f t="shared" si="47"/>
        <v>2.9389231655313992E-2</v>
      </c>
      <c r="G225">
        <v>4715</v>
      </c>
      <c r="H225" s="1">
        <f t="shared" si="48"/>
        <v>791.68237392722176</v>
      </c>
      <c r="I225" s="10">
        <f t="shared" si="49"/>
        <v>2.5262656664677204E-2</v>
      </c>
      <c r="J225">
        <v>4700</v>
      </c>
      <c r="K225" s="1">
        <f t="shared" si="50"/>
        <v>881.40379113722793</v>
      </c>
      <c r="L225" s="10">
        <f t="shared" si="51"/>
        <v>2.2691075533263903E-2</v>
      </c>
      <c r="M225" s="1">
        <f t="shared" si="52"/>
        <v>960.77280097606058</v>
      </c>
      <c r="N225" s="10">
        <f t="shared" si="53"/>
        <v>2.0816575968513846E-2</v>
      </c>
      <c r="O225" s="1">
        <f t="shared" si="54"/>
        <v>640.79006994578867</v>
      </c>
      <c r="P225" s="10">
        <f t="shared" si="55"/>
        <v>3.1211469930693549E-2</v>
      </c>
      <c r="Q225" s="1">
        <f t="shared" si="56"/>
        <v>1106.398504935991</v>
      </c>
      <c r="R225" s="10">
        <f t="shared" si="57"/>
        <v>1.8076669401462242E-2</v>
      </c>
      <c r="S225" s="1">
        <f t="shared" si="58"/>
        <v>1176.7023566426062</v>
      </c>
      <c r="T225" s="10">
        <f t="shared" si="59"/>
        <v>1.6996651606158462E-2</v>
      </c>
    </row>
    <row r="226" spans="1:20" x14ac:dyDescent="0.45">
      <c r="A226">
        <v>4800</v>
      </c>
      <c r="B226" s="1">
        <f t="shared" si="44"/>
        <v>486.82350714412695</v>
      </c>
      <c r="C226" s="10">
        <f t="shared" si="45"/>
        <v>4.1082650501671203E-2</v>
      </c>
      <c r="D226">
        <v>4775</v>
      </c>
      <c r="E226" s="1">
        <f t="shared" si="46"/>
        <v>680.5802659372215</v>
      </c>
      <c r="F226" s="10">
        <f t="shared" si="47"/>
        <v>2.9386688096896499E-2</v>
      </c>
      <c r="G226">
        <v>4765</v>
      </c>
      <c r="H226" s="1">
        <f t="shared" si="48"/>
        <v>791.7663016773073</v>
      </c>
      <c r="I226" s="10">
        <f t="shared" si="49"/>
        <v>2.5259978806412009E-2</v>
      </c>
      <c r="J226">
        <v>4750</v>
      </c>
      <c r="K226" s="1">
        <f t="shared" si="50"/>
        <v>881.55221783335082</v>
      </c>
      <c r="L226" s="10">
        <f t="shared" si="51"/>
        <v>2.2687255043331776E-2</v>
      </c>
      <c r="M226" s="1">
        <f t="shared" si="52"/>
        <v>961.02780160169857</v>
      </c>
      <c r="N226" s="10">
        <f t="shared" si="53"/>
        <v>2.0811052465565479E-2</v>
      </c>
      <c r="O226" s="1">
        <f t="shared" si="54"/>
        <v>646.27367899690989</v>
      </c>
      <c r="P226" s="10">
        <f t="shared" si="55"/>
        <v>3.0946641724667281E-2</v>
      </c>
      <c r="Q226" s="1">
        <f t="shared" si="56"/>
        <v>1107.0615929366058</v>
      </c>
      <c r="R226" s="10">
        <f t="shared" si="57"/>
        <v>1.8065842160550204E-2</v>
      </c>
      <c r="S226" s="1">
        <f t="shared" si="58"/>
        <v>1177.6959112860504</v>
      </c>
      <c r="T226" s="10">
        <f t="shared" si="59"/>
        <v>1.6982312503878771E-2</v>
      </c>
    </row>
    <row r="227" spans="1:20" x14ac:dyDescent="0.45">
      <c r="A227">
        <v>4850</v>
      </c>
      <c r="B227" s="1">
        <f t="shared" si="44"/>
        <v>486.82776717153718</v>
      </c>
      <c r="C227" s="10">
        <f t="shared" si="45"/>
        <v>4.1082291004475226E-2</v>
      </c>
      <c r="D227">
        <v>4825</v>
      </c>
      <c r="E227" s="1">
        <f t="shared" si="46"/>
        <v>680.63374478189041</v>
      </c>
      <c r="F227" s="10">
        <f t="shared" si="47"/>
        <v>2.9384379122150365E-2</v>
      </c>
      <c r="G227">
        <v>4815</v>
      </c>
      <c r="H227" s="1">
        <f t="shared" si="48"/>
        <v>791.84237047348699</v>
      </c>
      <c r="I227" s="10">
        <f t="shared" si="49"/>
        <v>2.5257552191910213E-2</v>
      </c>
      <c r="J227">
        <v>4800</v>
      </c>
      <c r="K227" s="1">
        <f t="shared" si="50"/>
        <v>881.68760837301977</v>
      </c>
      <c r="L227" s="10">
        <f t="shared" si="51"/>
        <v>2.2683771224715345E-2</v>
      </c>
      <c r="M227" s="1">
        <f t="shared" si="52"/>
        <v>961.26228068144985</v>
      </c>
      <c r="N227" s="10">
        <f t="shared" si="53"/>
        <v>2.080597606079141E-2</v>
      </c>
      <c r="O227" s="1">
        <f t="shared" si="54"/>
        <v>651.70764643434859</v>
      </c>
      <c r="P227" s="10">
        <f t="shared" si="55"/>
        <v>3.0688607245019872E-2</v>
      </c>
      <c r="Q227" s="1">
        <f t="shared" si="56"/>
        <v>1107.6811049923676</v>
      </c>
      <c r="R227" s="10">
        <f t="shared" si="57"/>
        <v>1.8055738163140201E-2</v>
      </c>
      <c r="S227" s="1">
        <f t="shared" si="58"/>
        <v>1178.6307620438708</v>
      </c>
      <c r="T227" s="10">
        <f t="shared" si="59"/>
        <v>1.6968842697875863E-2</v>
      </c>
    </row>
    <row r="228" spans="1:20" x14ac:dyDescent="0.45">
      <c r="A228">
        <v>4900</v>
      </c>
      <c r="B228" s="1">
        <f t="shared" si="44"/>
        <v>486.83151228023326</v>
      </c>
      <c r="C228" s="10">
        <f t="shared" si="45"/>
        <v>4.1081974965678607E-2</v>
      </c>
      <c r="D228">
        <v>4875</v>
      </c>
      <c r="E228" s="1">
        <f t="shared" si="46"/>
        <v>680.68227907300081</v>
      </c>
      <c r="F228" s="10">
        <f t="shared" si="47"/>
        <v>2.9382283944922663E-2</v>
      </c>
      <c r="G228">
        <v>4865</v>
      </c>
      <c r="H228" s="1">
        <f t="shared" si="48"/>
        <v>791.91128117249991</v>
      </c>
      <c r="I228" s="10">
        <f t="shared" si="49"/>
        <v>2.525535432503007E-2</v>
      </c>
      <c r="J228">
        <v>4850</v>
      </c>
      <c r="K228" s="1">
        <f t="shared" si="50"/>
        <v>881.81104515927325</v>
      </c>
      <c r="L228" s="10">
        <f t="shared" si="51"/>
        <v>2.268059592788111E-2</v>
      </c>
      <c r="M228" s="1">
        <f t="shared" si="52"/>
        <v>961.47778758257687</v>
      </c>
      <c r="N228" s="10">
        <f t="shared" si="53"/>
        <v>2.0801312581838812E-2</v>
      </c>
      <c r="O228" s="1">
        <f t="shared" si="54"/>
        <v>657.09180102664072</v>
      </c>
      <c r="P228" s="10">
        <f t="shared" si="55"/>
        <v>3.0437147395161505E-2</v>
      </c>
      <c r="Q228" s="1">
        <f t="shared" si="56"/>
        <v>1108.2596804487803</v>
      </c>
      <c r="R228" s="10">
        <f t="shared" si="57"/>
        <v>1.8046312026709452E-2</v>
      </c>
      <c r="S228" s="1">
        <f t="shared" si="58"/>
        <v>1179.5100727652616</v>
      </c>
      <c r="T228" s="10">
        <f t="shared" si="59"/>
        <v>1.6956192627598076E-2</v>
      </c>
    </row>
    <row r="229" spans="1:20" x14ac:dyDescent="0.45">
      <c r="A229">
        <v>4950</v>
      </c>
      <c r="B229" s="1">
        <f t="shared" si="44"/>
        <v>486.8348030940794</v>
      </c>
      <c r="C229" s="10">
        <f t="shared" si="45"/>
        <v>4.1081697267512443E-2</v>
      </c>
      <c r="D229">
        <v>4925</v>
      </c>
      <c r="E229" s="1">
        <f t="shared" si="46"/>
        <v>680.7263076144128</v>
      </c>
      <c r="F229" s="10">
        <f t="shared" si="47"/>
        <v>2.9380383534888591E-2</v>
      </c>
      <c r="G229">
        <v>4915</v>
      </c>
      <c r="H229" s="1">
        <f t="shared" si="48"/>
        <v>791.97367584639585</v>
      </c>
      <c r="I229" s="10">
        <f t="shared" si="49"/>
        <v>2.5253364612940775E-2</v>
      </c>
      <c r="J229">
        <v>4900</v>
      </c>
      <c r="K229" s="1">
        <f t="shared" si="50"/>
        <v>881.92352701076857</v>
      </c>
      <c r="L229" s="10">
        <f t="shared" si="51"/>
        <v>2.2677703210604784E-2</v>
      </c>
      <c r="M229" s="1">
        <f t="shared" si="52"/>
        <v>961.67576423560899</v>
      </c>
      <c r="N229" s="10">
        <f t="shared" si="53"/>
        <v>2.0797030292114164E-2</v>
      </c>
      <c r="O229" s="1">
        <f t="shared" si="54"/>
        <v>662.42599198771813</v>
      </c>
      <c r="P229" s="10">
        <f t="shared" si="55"/>
        <v>3.0192052005668907E-2</v>
      </c>
      <c r="Q229" s="1">
        <f t="shared" si="56"/>
        <v>1108.7998165284112</v>
      </c>
      <c r="R229" s="10">
        <f t="shared" si="57"/>
        <v>1.8037521022161471E-2</v>
      </c>
      <c r="S229" s="1">
        <f t="shared" si="58"/>
        <v>1180.3368589256613</v>
      </c>
      <c r="T229" s="10">
        <f t="shared" si="59"/>
        <v>1.6944315386544763E-2</v>
      </c>
    </row>
    <row r="230" spans="1:20" x14ac:dyDescent="0.45">
      <c r="A230">
        <v>5000</v>
      </c>
      <c r="B230" s="1">
        <f t="shared" si="44"/>
        <v>486.83769331278546</v>
      </c>
      <c r="C230" s="10">
        <f t="shared" si="45"/>
        <v>4.1081453377009407E-2</v>
      </c>
      <c r="D230">
        <v>4975</v>
      </c>
      <c r="E230" s="1">
        <f t="shared" si="46"/>
        <v>680.76623218456803</v>
      </c>
      <c r="F230" s="10">
        <f t="shared" si="47"/>
        <v>2.9378660477650774E-2</v>
      </c>
      <c r="G230">
        <v>4965</v>
      </c>
      <c r="H230" s="1">
        <f t="shared" si="48"/>
        <v>792.03014232516034</v>
      </c>
      <c r="I230" s="10">
        <f t="shared" si="49"/>
        <v>2.5251564216086604E-2</v>
      </c>
      <c r="J230">
        <v>4950</v>
      </c>
      <c r="K230" s="1">
        <f t="shared" si="50"/>
        <v>882.02597499421495</v>
      </c>
      <c r="L230" s="10">
        <f t="shared" si="51"/>
        <v>2.2675069178241806E-2</v>
      </c>
      <c r="M230" s="1">
        <f t="shared" si="52"/>
        <v>961.85755170623293</v>
      </c>
      <c r="N230" s="10">
        <f t="shared" si="53"/>
        <v>2.0793099731370959E-2</v>
      </c>
      <c r="O230" s="1">
        <f t="shared" si="54"/>
        <v>667.71008843493212</v>
      </c>
      <c r="P230" s="10">
        <f t="shared" si="55"/>
        <v>2.9953119394794028E-2</v>
      </c>
      <c r="Q230" s="1">
        <f t="shared" si="56"/>
        <v>1109.3038745901113</v>
      </c>
      <c r="R230" s="10">
        <f t="shared" si="57"/>
        <v>1.8029324929014618E-2</v>
      </c>
      <c r="S230" s="1">
        <f t="shared" si="58"/>
        <v>1181.1139929744411</v>
      </c>
      <c r="T230" s="10">
        <f t="shared" si="59"/>
        <v>1.6933166585922237E-2</v>
      </c>
    </row>
    <row r="231" spans="1:20" x14ac:dyDescent="0.45">
      <c r="A231">
        <v>5050</v>
      </c>
      <c r="B231" s="1">
        <f t="shared" si="44"/>
        <v>486.84023047489654</v>
      </c>
      <c r="C231" s="10">
        <f t="shared" si="45"/>
        <v>4.1081239281500342E-2</v>
      </c>
      <c r="D231">
        <v>5025</v>
      </c>
      <c r="E231" s="1">
        <f t="shared" si="46"/>
        <v>680.80242046315277</v>
      </c>
      <c r="F231" s="10">
        <f t="shared" si="47"/>
        <v>2.9377098845203745E-2</v>
      </c>
      <c r="G231">
        <v>5015</v>
      </c>
      <c r="H231" s="1">
        <f t="shared" si="48"/>
        <v>792.08121842838341</v>
      </c>
      <c r="I231" s="10">
        <f t="shared" si="49"/>
        <v>2.5249935908950371E-2</v>
      </c>
      <c r="J231">
        <v>5000</v>
      </c>
      <c r="K231" s="1">
        <f t="shared" si="50"/>
        <v>882.11923791089487</v>
      </c>
      <c r="L231" s="10">
        <f t="shared" si="51"/>
        <v>2.2672671834439974E-2</v>
      </c>
      <c r="M231" s="1">
        <f t="shared" si="52"/>
        <v>962.02439644587548</v>
      </c>
      <c r="N231" s="10">
        <f t="shared" si="53"/>
        <v>2.0789493565743705E-2</v>
      </c>
      <c r="O231" s="1">
        <f t="shared" si="54"/>
        <v>672.94397885683156</v>
      </c>
      <c r="P231" s="10">
        <f t="shared" si="55"/>
        <v>2.9720155954103555E-2</v>
      </c>
      <c r="Q231" s="1">
        <f t="shared" si="56"/>
        <v>1109.7740862246794</v>
      </c>
      <c r="R231" s="10">
        <f t="shared" si="57"/>
        <v>1.8021685898287319E-2</v>
      </c>
      <c r="S231" s="1">
        <f t="shared" si="58"/>
        <v>1181.8442096122899</v>
      </c>
      <c r="T231" s="10">
        <f t="shared" si="59"/>
        <v>1.6922704225594255E-2</v>
      </c>
    </row>
    <row r="232" spans="1:20" x14ac:dyDescent="0.45">
      <c r="A232">
        <v>5100</v>
      </c>
      <c r="B232" s="1">
        <f t="shared" si="44"/>
        <v>486.84245664030198</v>
      </c>
      <c r="C232" s="10">
        <f t="shared" si="45"/>
        <v>4.1081051430928862E-2</v>
      </c>
      <c r="D232">
        <v>5075</v>
      </c>
      <c r="E232" s="1">
        <f t="shared" si="46"/>
        <v>680.83520874660405</v>
      </c>
      <c r="F232" s="10">
        <f t="shared" si="47"/>
        <v>2.9375684076062052E-2</v>
      </c>
      <c r="G232">
        <v>5065</v>
      </c>
      <c r="H232" s="1">
        <f t="shared" si="48"/>
        <v>792.12739590310048</v>
      </c>
      <c r="I232" s="10">
        <f t="shared" si="49"/>
        <v>2.5248463950925597E-2</v>
      </c>
      <c r="J232">
        <v>5050</v>
      </c>
      <c r="K232" s="1">
        <f t="shared" si="50"/>
        <v>882.20409745170389</v>
      </c>
      <c r="L232" s="10">
        <f t="shared" si="51"/>
        <v>2.2670490941689256E-2</v>
      </c>
      <c r="M232" s="1">
        <f t="shared" si="52"/>
        <v>962.17745622901327</v>
      </c>
      <c r="N232" s="10">
        <f t="shared" si="53"/>
        <v>2.0786186446712682E-2</v>
      </c>
      <c r="O232" s="1">
        <f t="shared" si="54"/>
        <v>678.12757059048135</v>
      </c>
      <c r="P232" s="10">
        <f t="shared" si="55"/>
        <v>2.9492975757621751E-2</v>
      </c>
      <c r="Q232" s="1">
        <f t="shared" si="56"/>
        <v>1110.2125591811607</v>
      </c>
      <c r="R232" s="10">
        <f t="shared" si="57"/>
        <v>1.8014568322620161E-2</v>
      </c>
      <c r="S232" s="1">
        <f t="shared" si="58"/>
        <v>1182.5301109880561</v>
      </c>
      <c r="T232" s="10">
        <f t="shared" si="59"/>
        <v>1.6912888571851348E-2</v>
      </c>
    </row>
    <row r="233" spans="1:20" x14ac:dyDescent="0.45">
      <c r="A233">
        <v>5150</v>
      </c>
      <c r="B233" s="1">
        <f t="shared" si="44"/>
        <v>486.84440900029375</v>
      </c>
      <c r="C233" s="10">
        <f t="shared" si="45"/>
        <v>4.1080886686300493E-2</v>
      </c>
      <c r="D233">
        <v>5125</v>
      </c>
      <c r="E233" s="1">
        <f t="shared" si="46"/>
        <v>680.86490446563073</v>
      </c>
      <c r="F233" s="10">
        <f t="shared" si="47"/>
        <v>2.9374402864393162E-2</v>
      </c>
      <c r="G233">
        <v>5115</v>
      </c>
      <c r="H233" s="1">
        <f t="shared" si="48"/>
        <v>792.1691240844408</v>
      </c>
      <c r="I233" s="10">
        <f t="shared" si="49"/>
        <v>2.5247133966645376E-2</v>
      </c>
      <c r="J233">
        <v>5100</v>
      </c>
      <c r="K233" s="1">
        <f t="shared" si="50"/>
        <v>882.28127303519034</v>
      </c>
      <c r="L233" s="10">
        <f t="shared" si="51"/>
        <v>2.2668507891136308E-2</v>
      </c>
      <c r="M233" s="1">
        <f t="shared" si="52"/>
        <v>962.31780578588325</v>
      </c>
      <c r="N233" s="10">
        <f t="shared" si="53"/>
        <v>2.0783154878514242E-2</v>
      </c>
      <c r="O233" s="1">
        <f t="shared" si="54"/>
        <v>683.26078930816436</v>
      </c>
      <c r="P233" s="10">
        <f t="shared" si="55"/>
        <v>2.9271400192964384E-2</v>
      </c>
      <c r="Q233" s="1">
        <f t="shared" si="56"/>
        <v>1110.6212831192177</v>
      </c>
      <c r="R233" s="10">
        <f t="shared" si="57"/>
        <v>1.800793871321223E-2</v>
      </c>
      <c r="S233" s="1">
        <f t="shared" si="58"/>
        <v>1183.1741718060439</v>
      </c>
      <c r="T233" s="10">
        <f t="shared" si="59"/>
        <v>1.6903682041563846E-2</v>
      </c>
    </row>
    <row r="234" spans="1:20" x14ac:dyDescent="0.45">
      <c r="A234">
        <v>5200</v>
      </c>
      <c r="B234" s="1">
        <f t="shared" si="44"/>
        <v>486.84612042246039</v>
      </c>
      <c r="C234" s="10">
        <f t="shared" si="45"/>
        <v>4.1080742273646983E-2</v>
      </c>
      <c r="D234">
        <v>5175</v>
      </c>
      <c r="E234" s="1">
        <f t="shared" si="46"/>
        <v>680.89178851731276</v>
      </c>
      <c r="F234" s="10">
        <f t="shared" si="47"/>
        <v>2.937324305753684E-2</v>
      </c>
      <c r="G234">
        <v>5165</v>
      </c>
      <c r="H234" s="1">
        <f t="shared" si="48"/>
        <v>792.20681329518095</v>
      </c>
      <c r="I234" s="10">
        <f t="shared" si="49"/>
        <v>2.5245932835152078E-2</v>
      </c>
      <c r="J234">
        <v>5150</v>
      </c>
      <c r="K234" s="1">
        <f t="shared" si="50"/>
        <v>882.35142634303531</v>
      </c>
      <c r="L234" s="10">
        <f t="shared" si="51"/>
        <v>2.2666705581121278E-2</v>
      </c>
      <c r="M234" s="1">
        <f t="shared" si="52"/>
        <v>962.44644213978484</v>
      </c>
      <c r="N234" s="10">
        <f t="shared" si="53"/>
        <v>2.0780377093539318E-2</v>
      </c>
      <c r="O234" s="1">
        <f t="shared" si="54"/>
        <v>688.34357851326047</v>
      </c>
      <c r="P234" s="10">
        <f t="shared" si="55"/>
        <v>2.9055257613062362E-2</v>
      </c>
      <c r="Q234" s="1">
        <f t="shared" si="56"/>
        <v>1111.0021351841442</v>
      </c>
      <c r="R234" s="10">
        <f t="shared" si="57"/>
        <v>1.8001765583182321E-2</v>
      </c>
      <c r="S234" s="1">
        <f t="shared" si="58"/>
        <v>1183.778744335892</v>
      </c>
      <c r="T234" s="10">
        <f t="shared" si="59"/>
        <v>1.689504909232015E-2</v>
      </c>
    </row>
    <row r="235" spans="1:20" x14ac:dyDescent="0.45">
      <c r="A235">
        <v>5250</v>
      </c>
      <c r="B235" s="1">
        <f t="shared" si="44"/>
        <v>486.84761993702142</v>
      </c>
      <c r="C235" s="10">
        <f t="shared" si="45"/>
        <v>4.1080615742944783E-2</v>
      </c>
      <c r="D235">
        <v>5225</v>
      </c>
      <c r="E235" s="1">
        <f t="shared" si="46"/>
        <v>680.91611742373937</v>
      </c>
      <c r="F235" s="10">
        <f t="shared" si="47"/>
        <v>2.937219356133091E-2</v>
      </c>
      <c r="G235">
        <v>5215</v>
      </c>
      <c r="H235" s="1">
        <f t="shared" si="48"/>
        <v>792.24083799973312</v>
      </c>
      <c r="I235" s="10">
        <f t="shared" si="49"/>
        <v>2.5244848587326594E-2</v>
      </c>
      <c r="J235">
        <v>5200</v>
      </c>
      <c r="K235" s="1">
        <f t="shared" si="50"/>
        <v>882.41516556729459</v>
      </c>
      <c r="L235" s="10">
        <f t="shared" si="51"/>
        <v>2.266506830392271E-2</v>
      </c>
      <c r="M235" s="1">
        <f t="shared" si="52"/>
        <v>962.56428965857344</v>
      </c>
      <c r="N235" s="10">
        <f t="shared" si="53"/>
        <v>2.0777832935287992E-2</v>
      </c>
      <c r="O235" s="1">
        <f t="shared" si="54"/>
        <v>693.37589904516926</v>
      </c>
      <c r="P235" s="10">
        <f t="shared" si="55"/>
        <v>2.8844383007170429E-2</v>
      </c>
      <c r="Q235" s="1">
        <f t="shared" si="56"/>
        <v>1111.3568854021294</v>
      </c>
      <c r="R235" s="10">
        <f t="shared" si="57"/>
        <v>1.7996019336995669E-2</v>
      </c>
      <c r="S235" s="1">
        <f t="shared" si="58"/>
        <v>1184.3460633182415</v>
      </c>
      <c r="T235" s="10">
        <f t="shared" si="59"/>
        <v>1.6886956118184748E-2</v>
      </c>
    </row>
    <row r="236" spans="1:20" x14ac:dyDescent="0.45">
      <c r="A236">
        <v>5300</v>
      </c>
      <c r="B236" s="1">
        <f t="shared" si="44"/>
        <v>486.84893317058464</v>
      </c>
      <c r="C236" s="10">
        <f t="shared" si="45"/>
        <v>4.1080504931480043E-2</v>
      </c>
      <c r="D236">
        <v>5275</v>
      </c>
      <c r="E236" s="1">
        <f t="shared" si="46"/>
        <v>680.93812532855679</v>
      </c>
      <c r="F236" s="10">
        <f t="shared" si="47"/>
        <v>2.9371244252698991E-2</v>
      </c>
      <c r="G236">
        <v>5265</v>
      </c>
      <c r="H236" s="1">
        <f t="shared" si="48"/>
        <v>792.27153972750318</v>
      </c>
      <c r="I236" s="10">
        <f t="shared" si="49"/>
        <v>2.5243870311028559E-2</v>
      </c>
      <c r="J236">
        <v>5250</v>
      </c>
      <c r="K236" s="1">
        <f t="shared" si="50"/>
        <v>882.47304938352715</v>
      </c>
      <c r="L236" s="10">
        <f t="shared" si="51"/>
        <v>2.2663581640222873E-2</v>
      </c>
      <c r="M236" s="1">
        <f t="shared" si="52"/>
        <v>962.67220483025176</v>
      </c>
      <c r="N236" s="10">
        <f t="shared" si="53"/>
        <v>2.0775503748471272E-2</v>
      </c>
      <c r="O236" s="1">
        <f t="shared" si="54"/>
        <v>698.35772859309566</v>
      </c>
      <c r="P236" s="10">
        <f t="shared" si="55"/>
        <v>2.8638617689950671E-2</v>
      </c>
      <c r="Q236" s="1">
        <f t="shared" si="56"/>
        <v>1111.6872018943218</v>
      </c>
      <c r="R236" s="10">
        <f t="shared" si="57"/>
        <v>1.7990672165623459E-2</v>
      </c>
      <c r="S236" s="1">
        <f t="shared" si="58"/>
        <v>1184.8782507603764</v>
      </c>
      <c r="T236" s="10">
        <f t="shared" si="59"/>
        <v>1.6879371350740319E-2</v>
      </c>
    </row>
    <row r="237" spans="1:20" x14ac:dyDescent="0.45">
      <c r="A237">
        <v>5350</v>
      </c>
      <c r="B237" s="1">
        <f t="shared" si="44"/>
        <v>486.85008273273502</v>
      </c>
      <c r="C237" s="10">
        <f t="shared" si="45"/>
        <v>4.1080407931201594E-2</v>
      </c>
      <c r="D237">
        <v>5325</v>
      </c>
      <c r="E237" s="1">
        <f t="shared" si="46"/>
        <v>680.95802584220576</v>
      </c>
      <c r="F237" s="10">
        <f t="shared" si="47"/>
        <v>2.9370385898990017E-2</v>
      </c>
      <c r="G237">
        <v>5315</v>
      </c>
      <c r="H237" s="1">
        <f t="shared" si="48"/>
        <v>792.29922977994818</v>
      </c>
      <c r="I237" s="10">
        <f t="shared" si="49"/>
        <v>2.5242988063429981E-2</v>
      </c>
      <c r="J237">
        <v>5300</v>
      </c>
      <c r="K237" s="1">
        <f t="shared" si="50"/>
        <v>882.5255906636844</v>
      </c>
      <c r="L237" s="10">
        <f t="shared" si="51"/>
        <v>2.2662232360830953E-2</v>
      </c>
      <c r="M237" s="1">
        <f t="shared" si="52"/>
        <v>962.77098077278254</v>
      </c>
      <c r="N237" s="10">
        <f t="shared" si="53"/>
        <v>2.0773372275872608E-2</v>
      </c>
      <c r="O237" s="1">
        <f t="shared" si="54"/>
        <v>703.28906121855766</v>
      </c>
      <c r="P237" s="10">
        <f t="shared" si="55"/>
        <v>2.8437809007503815E-2</v>
      </c>
      <c r="Q237" s="1">
        <f t="shared" si="56"/>
        <v>1111.9946559090934</v>
      </c>
      <c r="R237" s="10">
        <f t="shared" si="57"/>
        <v>1.7985697947126664E-2</v>
      </c>
      <c r="S237" s="1">
        <f t="shared" si="58"/>
        <v>1185.3773206169526</v>
      </c>
      <c r="T237" s="10">
        <f t="shared" si="59"/>
        <v>1.6872264765105015E-2</v>
      </c>
    </row>
    <row r="238" spans="1:20" x14ac:dyDescent="0.45">
      <c r="A238">
        <v>5400</v>
      </c>
      <c r="B238" s="1">
        <f t="shared" si="44"/>
        <v>486.85108856034475</v>
      </c>
      <c r="C238" s="10">
        <f t="shared" si="45"/>
        <v>4.1080323059647463E-2</v>
      </c>
      <c r="D238">
        <v>5375</v>
      </c>
      <c r="E238" s="1">
        <f t="shared" si="46"/>
        <v>680.9760137460612</v>
      </c>
      <c r="F238" s="10">
        <f t="shared" si="47"/>
        <v>2.9369610083591114E-2</v>
      </c>
      <c r="G238">
        <v>5365</v>
      </c>
      <c r="H238" s="1">
        <f t="shared" si="48"/>
        <v>792.32419173503627</v>
      </c>
      <c r="I238" s="10">
        <f t="shared" si="49"/>
        <v>2.5242192790054636E-2</v>
      </c>
      <c r="J238">
        <v>5350</v>
      </c>
      <c r="K238" s="1">
        <f t="shared" si="50"/>
        <v>882.57325994232951</v>
      </c>
      <c r="L238" s="10">
        <f t="shared" si="51"/>
        <v>2.2661008335225191E-2</v>
      </c>
      <c r="M238" s="1">
        <f t="shared" si="52"/>
        <v>962.86135148838389</v>
      </c>
      <c r="N238" s="10">
        <f t="shared" si="53"/>
        <v>2.0771422561601572E-2</v>
      </c>
      <c r="O238" s="1">
        <f t="shared" si="54"/>
        <v>708.16990688647456</v>
      </c>
      <c r="P238" s="10">
        <f t="shared" si="55"/>
        <v>2.8241810059300026E-2</v>
      </c>
      <c r="Q238" s="1">
        <f t="shared" si="56"/>
        <v>1112.2807266726702</v>
      </c>
      <c r="R238" s="10">
        <f t="shared" si="57"/>
        <v>1.7981072152377358E-2</v>
      </c>
      <c r="S238" s="1">
        <f t="shared" si="58"/>
        <v>1185.8451833517634</v>
      </c>
      <c r="T238" s="10">
        <f t="shared" si="59"/>
        <v>1.686560799064046E-2</v>
      </c>
    </row>
    <row r="239" spans="1:20" x14ac:dyDescent="0.45">
      <c r="A239">
        <v>5450</v>
      </c>
      <c r="B239" s="1">
        <f t="shared" si="44"/>
        <v>486.85196822401673</v>
      </c>
      <c r="C239" s="10">
        <f t="shared" si="45"/>
        <v>4.108024883407134E-2</v>
      </c>
      <c r="D239">
        <v>5425</v>
      </c>
      <c r="E239" s="1">
        <f t="shared" si="46"/>
        <v>680.99226656512462</v>
      </c>
      <c r="F239" s="10">
        <f t="shared" si="47"/>
        <v>2.9368909137365895E-2</v>
      </c>
      <c r="G239">
        <v>5415</v>
      </c>
      <c r="H239" s="1">
        <f t="shared" si="48"/>
        <v>792.34668376219577</v>
      </c>
      <c r="I239" s="10">
        <f t="shared" si="49"/>
        <v>2.5241476250063451E-2</v>
      </c>
      <c r="J239">
        <v>5400</v>
      </c>
      <c r="K239" s="1">
        <f t="shared" si="50"/>
        <v>882.61648864940992</v>
      </c>
      <c r="L239" s="10">
        <f t="shared" si="51"/>
        <v>2.265989844649768E-2</v>
      </c>
      <c r="M239" s="1">
        <f t="shared" si="52"/>
        <v>962.94399587263513</v>
      </c>
      <c r="N239" s="10">
        <f t="shared" si="53"/>
        <v>2.0769639860390512E-2</v>
      </c>
      <c r="O239" s="1">
        <f t="shared" si="54"/>
        <v>713.00029100469078</v>
      </c>
      <c r="P239" s="10">
        <f t="shared" si="55"/>
        <v>2.805047943503353E-2</v>
      </c>
      <c r="Q239" s="1">
        <f t="shared" si="56"/>
        <v>1112.5468060589842</v>
      </c>
      <c r="R239" s="10">
        <f t="shared" si="57"/>
        <v>1.7976771755650212E-2</v>
      </c>
      <c r="S239" s="1">
        <f t="shared" si="58"/>
        <v>1186.2836503772885</v>
      </c>
      <c r="T239" s="10">
        <f t="shared" si="59"/>
        <v>1.6859374226087624E-2</v>
      </c>
    </row>
    <row r="240" spans="1:20" x14ac:dyDescent="0.45">
      <c r="A240">
        <v>5500</v>
      </c>
      <c r="B240" s="1">
        <f t="shared" si="44"/>
        <v>486.85273720064066</v>
      </c>
      <c r="C240" s="10">
        <f t="shared" si="45"/>
        <v>4.1080183948432124E-2</v>
      </c>
      <c r="D240">
        <v>5475</v>
      </c>
      <c r="E240" s="1">
        <f t="shared" si="46"/>
        <v>681.00694601838086</v>
      </c>
      <c r="F240" s="10">
        <f t="shared" si="47"/>
        <v>2.9368276075498627E-2</v>
      </c>
      <c r="G240">
        <v>5465</v>
      </c>
      <c r="H240" s="1">
        <f t="shared" si="48"/>
        <v>792.36694076020865</v>
      </c>
      <c r="I240" s="10">
        <f t="shared" si="49"/>
        <v>2.5240830947353386E-2</v>
      </c>
      <c r="J240">
        <v>5450</v>
      </c>
      <c r="K240" s="1">
        <f t="shared" si="50"/>
        <v>882.65567212242297</v>
      </c>
      <c r="L240" s="10">
        <f t="shared" si="51"/>
        <v>2.2658892512306919E-2</v>
      </c>
      <c r="M240" s="1">
        <f t="shared" si="52"/>
        <v>963.0195414887213</v>
      </c>
      <c r="N240" s="10">
        <f t="shared" si="53"/>
        <v>2.0768010552602308E-2</v>
      </c>
      <c r="O240" s="1">
        <f t="shared" si="54"/>
        <v>717.78025397181364</v>
      </c>
      <c r="P240" s="10">
        <f t="shared" si="55"/>
        <v>2.786368096549139E-2</v>
      </c>
      <c r="Q240" s="1">
        <f t="shared" si="56"/>
        <v>1112.7942030802187</v>
      </c>
      <c r="R240" s="10">
        <f t="shared" si="57"/>
        <v>1.7972775149834464E-2</v>
      </c>
      <c r="S240" s="1">
        <f t="shared" si="58"/>
        <v>1186.6944383694854</v>
      </c>
      <c r="T240" s="10">
        <f t="shared" si="59"/>
        <v>1.6853538158887758E-2</v>
      </c>
    </row>
    <row r="241" spans="1:20" x14ac:dyDescent="0.45">
      <c r="A241">
        <v>5550</v>
      </c>
      <c r="B241" s="1">
        <f t="shared" si="44"/>
        <v>486.85340911564754</v>
      </c>
      <c r="C241" s="10">
        <f t="shared" si="45"/>
        <v>4.108012725294316E-2</v>
      </c>
      <c r="D241">
        <v>5525</v>
      </c>
      <c r="E241" s="1">
        <f t="shared" si="46"/>
        <v>681.02019935540318</v>
      </c>
      <c r="F241" s="10">
        <f t="shared" si="47"/>
        <v>2.9367704539351884E-2</v>
      </c>
      <c r="G241">
        <v>5515</v>
      </c>
      <c r="H241" s="1">
        <f t="shared" si="48"/>
        <v>792.38517632988908</v>
      </c>
      <c r="I241" s="10">
        <f t="shared" si="49"/>
        <v>2.5240250067062736E-2</v>
      </c>
      <c r="J241">
        <v>5500</v>
      </c>
      <c r="K241" s="1">
        <f t="shared" si="50"/>
        <v>882.69117241040829</v>
      </c>
      <c r="L241" s="10">
        <f t="shared" si="51"/>
        <v>2.2657981211463816E-2</v>
      </c>
      <c r="M241" s="1">
        <f t="shared" si="52"/>
        <v>963.08856811709393</v>
      </c>
      <c r="N241" s="10">
        <f t="shared" si="53"/>
        <v>2.0766522064633589E-2</v>
      </c>
      <c r="O241" s="1">
        <f t="shared" si="54"/>
        <v>722.50985073322613</v>
      </c>
      <c r="P241" s="10">
        <f t="shared" si="55"/>
        <v>2.7681283486589641E-2</v>
      </c>
      <c r="Q241" s="1">
        <f t="shared" si="56"/>
        <v>1113.0241482000606</v>
      </c>
      <c r="R241" s="10">
        <f t="shared" si="57"/>
        <v>1.7969062066032639E-2</v>
      </c>
      <c r="S241" s="1">
        <f t="shared" si="58"/>
        <v>1187.0791734559455</v>
      </c>
      <c r="T241" s="10">
        <f t="shared" si="59"/>
        <v>1.6848075888463251E-2</v>
      </c>
    </row>
    <row r="242" spans="1:20" x14ac:dyDescent="0.45">
      <c r="A242">
        <v>5600</v>
      </c>
      <c r="B242" s="1">
        <f t="shared" si="44"/>
        <v>486.85399595818797</v>
      </c>
      <c r="C242" s="10">
        <f t="shared" si="45"/>
        <v>4.108007773590841E-2</v>
      </c>
      <c r="D242">
        <v>5575</v>
      </c>
      <c r="E242" s="1">
        <f t="shared" si="46"/>
        <v>681.0321605872889</v>
      </c>
      <c r="F242" s="10">
        <f t="shared" si="47"/>
        <v>2.9367188742970635E-2</v>
      </c>
      <c r="G242">
        <v>5565</v>
      </c>
      <c r="H242" s="1">
        <f t="shared" si="48"/>
        <v>792.40158459277461</v>
      </c>
      <c r="I242" s="10">
        <f t="shared" si="49"/>
        <v>2.523972741710033E-2</v>
      </c>
      <c r="J242">
        <v>5550</v>
      </c>
      <c r="K242" s="1">
        <f t="shared" si="50"/>
        <v>882.72332088176609</v>
      </c>
      <c r="L242" s="10">
        <f t="shared" si="51"/>
        <v>2.2657156015796306E-2</v>
      </c>
      <c r="M242" s="1">
        <f t="shared" si="52"/>
        <v>963.15161109072073</v>
      </c>
      <c r="N242" s="10">
        <f t="shared" si="53"/>
        <v>2.0765162794413029E-2</v>
      </c>
      <c r="O242" s="1">
        <f t="shared" si="54"/>
        <v>727.18915034515931</v>
      </c>
      <c r="P242" s="10">
        <f t="shared" si="55"/>
        <v>2.7503160615786178E-2</v>
      </c>
      <c r="Q242" s="1">
        <f t="shared" si="56"/>
        <v>1113.2377974721555</v>
      </c>
      <c r="R242" s="10">
        <f t="shared" si="57"/>
        <v>1.7965613497326696E-2</v>
      </c>
      <c r="S242" s="1">
        <f t="shared" si="58"/>
        <v>1187.4393952761448</v>
      </c>
      <c r="T242" s="10">
        <f t="shared" si="59"/>
        <v>1.6842964853249546E-2</v>
      </c>
    </row>
    <row r="243" spans="1:20" x14ac:dyDescent="0.45">
      <c r="A243">
        <v>5650</v>
      </c>
      <c r="B243" s="1">
        <f t="shared" si="44"/>
        <v>486.8545082721368</v>
      </c>
      <c r="C243" s="10">
        <f t="shared" si="45"/>
        <v>4.1080034507599984E-2</v>
      </c>
      <c r="D243">
        <v>5625</v>
      </c>
      <c r="E243" s="1">
        <f t="shared" si="46"/>
        <v>681.04295161951654</v>
      </c>
      <c r="F243" s="10">
        <f t="shared" si="47"/>
        <v>2.9366723423889941E-2</v>
      </c>
      <c r="G243">
        <v>5615</v>
      </c>
      <c r="H243" s="1">
        <f t="shared" si="48"/>
        <v>792.41634186645865</v>
      </c>
      <c r="I243" s="10">
        <f t="shared" si="49"/>
        <v>2.5239257374339314E-2</v>
      </c>
      <c r="J243">
        <v>5600</v>
      </c>
      <c r="K243" s="1">
        <f t="shared" si="50"/>
        <v>882.75242064745748</v>
      </c>
      <c r="L243" s="10">
        <f t="shared" si="51"/>
        <v>2.26564091269565E-2</v>
      </c>
      <c r="M243" s="1">
        <f t="shared" si="52"/>
        <v>963.20916442595524</v>
      </c>
      <c r="N243" s="10">
        <f t="shared" si="53"/>
        <v>2.0763922041708793E-2</v>
      </c>
      <c r="O243" s="1">
        <f t="shared" si="54"/>
        <v>731.81823554671564</v>
      </c>
      <c r="P243" s="10">
        <f t="shared" si="55"/>
        <v>2.7329190540132831E-2</v>
      </c>
      <c r="Q243" s="1">
        <f t="shared" si="56"/>
        <v>1113.4362365066831</v>
      </c>
      <c r="R243" s="10">
        <f t="shared" si="57"/>
        <v>1.7962411626505345E-2</v>
      </c>
      <c r="S243" s="1">
        <f t="shared" si="58"/>
        <v>1187.7765609130736</v>
      </c>
      <c r="T243" s="10">
        <f t="shared" si="59"/>
        <v>1.6838183761283772E-2</v>
      </c>
    </row>
    <row r="244" spans="1:20" x14ac:dyDescent="0.45">
      <c r="A244">
        <v>5700</v>
      </c>
      <c r="B244" s="1">
        <f t="shared" si="44"/>
        <v>486.85495532553</v>
      </c>
      <c r="C244" s="10">
        <f t="shared" si="45"/>
        <v>4.1079996785956974E-2</v>
      </c>
      <c r="D244">
        <v>5675</v>
      </c>
      <c r="E244" s="1">
        <f t="shared" si="46"/>
        <v>681.05268329385308</v>
      </c>
      <c r="F244" s="10">
        <f t="shared" si="47"/>
        <v>2.9366303797926041E-2</v>
      </c>
      <c r="G244">
        <v>5665</v>
      </c>
      <c r="H244" s="1">
        <f t="shared" si="48"/>
        <v>792.4296082066046</v>
      </c>
      <c r="I244" s="10">
        <f t="shared" si="49"/>
        <v>2.5238834835138495E-2</v>
      </c>
      <c r="J244">
        <v>5650</v>
      </c>
      <c r="K244" s="1">
        <f t="shared" si="50"/>
        <v>882.77874881068055</v>
      </c>
      <c r="L244" s="10">
        <f t="shared" si="51"/>
        <v>2.2655733417852326E-2</v>
      </c>
      <c r="M244" s="1">
        <f t="shared" si="52"/>
        <v>963.26168375887448</v>
      </c>
      <c r="N244" s="10">
        <f t="shared" si="53"/>
        <v>2.0762789942973002E-2</v>
      </c>
      <c r="O244" s="1">
        <f t="shared" si="54"/>
        <v>736.39720233970127</v>
      </c>
      <c r="P244" s="10">
        <f t="shared" si="55"/>
        <v>2.7159255815279382E-2</v>
      </c>
      <c r="Q244" s="1">
        <f t="shared" si="56"/>
        <v>1113.620484268336</v>
      </c>
      <c r="R244" s="10">
        <f t="shared" si="57"/>
        <v>1.7959439757558229E-2</v>
      </c>
      <c r="S244" s="1">
        <f t="shared" si="58"/>
        <v>1188.0920486960229</v>
      </c>
      <c r="T244" s="10">
        <f t="shared" si="59"/>
        <v>1.6833712524169129E-2</v>
      </c>
    </row>
    <row r="245" spans="1:20" x14ac:dyDescent="0.45">
      <c r="A245">
        <v>5750</v>
      </c>
      <c r="B245" s="1">
        <f t="shared" si="44"/>
        <v>486.85534526077424</v>
      </c>
      <c r="C245" s="10">
        <f t="shared" si="45"/>
        <v>4.1079963883907659E-2</v>
      </c>
      <c r="D245">
        <v>5725</v>
      </c>
      <c r="E245" s="1">
        <f t="shared" si="46"/>
        <v>681.06145634599159</v>
      </c>
      <c r="F245" s="10">
        <f t="shared" si="47"/>
        <v>2.9365925517652016E-2</v>
      </c>
      <c r="G245">
        <v>5715</v>
      </c>
      <c r="H245" s="1">
        <f t="shared" si="48"/>
        <v>792.44152882511514</v>
      </c>
      <c r="I245" s="10">
        <f t="shared" si="49"/>
        <v>2.5238455169875156E-2</v>
      </c>
      <c r="J245">
        <v>5700</v>
      </c>
      <c r="K245" s="1">
        <f t="shared" si="50"/>
        <v>882.80255855365476</v>
      </c>
      <c r="L245" s="10">
        <f t="shared" si="51"/>
        <v>2.2655122378402628E-2</v>
      </c>
      <c r="M245" s="1">
        <f t="shared" si="52"/>
        <v>963.30958909672302</v>
      </c>
      <c r="N245" s="10">
        <f t="shared" si="53"/>
        <v>2.0761757410464082E-2</v>
      </c>
      <c r="O245" s="1">
        <f t="shared" si="54"/>
        <v>740.92615957619535</v>
      </c>
      <c r="P245" s="10">
        <f t="shared" si="55"/>
        <v>2.6993243174785273E-2</v>
      </c>
      <c r="Q245" s="1">
        <f t="shared" si="56"/>
        <v>1113.7914967092997</v>
      </c>
      <c r="R245" s="10">
        <f t="shared" si="57"/>
        <v>1.7956682250753447E-2</v>
      </c>
      <c r="S245" s="1">
        <f t="shared" si="58"/>
        <v>1188.3871618747769</v>
      </c>
      <c r="T245" s="10">
        <f t="shared" si="59"/>
        <v>1.6829532194245839E-2</v>
      </c>
    </row>
    <row r="246" spans="1:20" x14ac:dyDescent="0.45">
      <c r="A246">
        <v>5800</v>
      </c>
      <c r="B246" s="1">
        <f t="shared" si="44"/>
        <v>486.85568522772655</v>
      </c>
      <c r="C246" s="10">
        <f t="shared" si="45"/>
        <v>4.1079935198137837E-2</v>
      </c>
      <c r="D246">
        <v>5775</v>
      </c>
      <c r="E246" s="1">
        <f t="shared" si="46"/>
        <v>681.06936228517236</v>
      </c>
      <c r="F246" s="10">
        <f t="shared" si="47"/>
        <v>2.9365584634279508E-2</v>
      </c>
      <c r="G246">
        <v>5765</v>
      </c>
      <c r="H246" s="1">
        <f t="shared" si="48"/>
        <v>792.45223539337599</v>
      </c>
      <c r="I246" s="10">
        <f t="shared" si="49"/>
        <v>2.5238114181193434E-2</v>
      </c>
      <c r="J246">
        <v>5750</v>
      </c>
      <c r="K246" s="1">
        <f t="shared" si="50"/>
        <v>882.82408107167407</v>
      </c>
      <c r="L246" s="10">
        <f t="shared" si="51"/>
        <v>2.2654570065331343E-2</v>
      </c>
      <c r="M246" s="1">
        <f t="shared" si="52"/>
        <v>963.35326739386198</v>
      </c>
      <c r="N246" s="10">
        <f t="shared" si="53"/>
        <v>2.076081607540041E-2</v>
      </c>
      <c r="O246" s="1">
        <f t="shared" si="54"/>
        <v>745.40522855372114</v>
      </c>
      <c r="P246" s="10">
        <f t="shared" si="55"/>
        <v>2.6831043349139327E-2</v>
      </c>
      <c r="Q246" s="1">
        <f t="shared" si="56"/>
        <v>1113.9501702410971</v>
      </c>
      <c r="R246" s="10">
        <f t="shared" si="57"/>
        <v>1.7954124461124963E-2</v>
      </c>
      <c r="S246" s="1">
        <f t="shared" si="58"/>
        <v>1188.6631321658517</v>
      </c>
      <c r="T246" s="10">
        <f t="shared" si="59"/>
        <v>1.6825624904810661E-2</v>
      </c>
    </row>
    <row r="247" spans="1:20" x14ac:dyDescent="0.45">
      <c r="A247">
        <v>5850</v>
      </c>
      <c r="B247" s="1">
        <f t="shared" si="44"/>
        <v>486.85598150152555</v>
      </c>
      <c r="C247" s="10">
        <f t="shared" si="45"/>
        <v>4.1079910199146502E-2</v>
      </c>
      <c r="D247">
        <v>5825</v>
      </c>
      <c r="E247" s="1">
        <f t="shared" si="46"/>
        <v>681.07648420163775</v>
      </c>
      <c r="F247" s="10">
        <f t="shared" si="47"/>
        <v>2.9365277562686854E-2</v>
      </c>
      <c r="G247">
        <v>5815</v>
      </c>
      <c r="H247" s="1">
        <f t="shared" si="48"/>
        <v>792.4618472389584</v>
      </c>
      <c r="I247" s="10">
        <f t="shared" si="49"/>
        <v>2.5237808065691286E-2</v>
      </c>
      <c r="J247">
        <v>5800</v>
      </c>
      <c r="K247" s="1">
        <f t="shared" si="50"/>
        <v>882.84352736412757</v>
      </c>
      <c r="L247" s="10">
        <f t="shared" si="51"/>
        <v>2.2654071055731972E-2</v>
      </c>
      <c r="M247" s="1">
        <f t="shared" si="52"/>
        <v>963.39307496136553</v>
      </c>
      <c r="N247" s="10">
        <f t="shared" si="53"/>
        <v>2.0759958234910551E-2</v>
      </c>
      <c r="O247" s="1">
        <f t="shared" si="54"/>
        <v>749.83454261792042</v>
      </c>
      <c r="P247" s="10">
        <f t="shared" si="55"/>
        <v>2.6672550893925725E-2</v>
      </c>
      <c r="Q247" s="1">
        <f t="shared" si="56"/>
        <v>1114.0973450493836</v>
      </c>
      <c r="R247" s="10">
        <f t="shared" si="57"/>
        <v>1.7951752680205407E-2</v>
      </c>
      <c r="S247" s="1">
        <f t="shared" si="58"/>
        <v>1188.9211231718095</v>
      </c>
      <c r="T247" s="10">
        <f t="shared" si="59"/>
        <v>1.6821973813236579E-2</v>
      </c>
    </row>
    <row r="248" spans="1:20" x14ac:dyDescent="0.45">
      <c r="A248">
        <v>5900</v>
      </c>
      <c r="B248" s="1">
        <f t="shared" si="44"/>
        <v>486.85623958685613</v>
      </c>
      <c r="C248" s="10">
        <f t="shared" si="45"/>
        <v>4.1079888422446642E-2</v>
      </c>
      <c r="D248">
        <v>5875</v>
      </c>
      <c r="E248" s="1">
        <f t="shared" si="46"/>
        <v>681.08289750738243</v>
      </c>
      <c r="F248" s="10">
        <f t="shared" si="47"/>
        <v>2.9365001049352021E-2</v>
      </c>
      <c r="G248">
        <v>5865</v>
      </c>
      <c r="H248" s="1">
        <f t="shared" si="48"/>
        <v>792.47047244365558</v>
      </c>
      <c r="I248" s="10">
        <f t="shared" si="49"/>
        <v>2.5237533378787175E-2</v>
      </c>
      <c r="J248">
        <v>5850</v>
      </c>
      <c r="K248" s="1">
        <f t="shared" si="50"/>
        <v>882.8610898917143</v>
      </c>
      <c r="L248" s="10">
        <f t="shared" si="51"/>
        <v>2.2653620404148814E-2</v>
      </c>
      <c r="M248" s="1">
        <f t="shared" si="52"/>
        <v>963.42933971912885</v>
      </c>
      <c r="N248" s="10">
        <f t="shared" si="53"/>
        <v>2.0759176802556848E-2</v>
      </c>
      <c r="O248" s="1">
        <f t="shared" si="54"/>
        <v>754.2142467726469</v>
      </c>
      <c r="P248" s="10">
        <f t="shared" si="55"/>
        <v>2.6517664026610297E-2</v>
      </c>
      <c r="Q248" s="1">
        <f t="shared" si="56"/>
        <v>1114.2338082559659</v>
      </c>
      <c r="R248" s="10">
        <f t="shared" si="57"/>
        <v>1.7949554080848286E-2</v>
      </c>
      <c r="S248" s="1">
        <f t="shared" si="58"/>
        <v>1189.162233674992</v>
      </c>
      <c r="T248" s="10">
        <f t="shared" si="59"/>
        <v>1.6818563046853512E-2</v>
      </c>
    </row>
    <row r="249" spans="1:20" x14ac:dyDescent="0.45">
      <c r="A249">
        <v>5950</v>
      </c>
      <c r="B249" s="1">
        <f t="shared" si="44"/>
        <v>486.85646431015493</v>
      </c>
      <c r="C249" s="10">
        <f t="shared" si="45"/>
        <v>4.1079869460783978E-2</v>
      </c>
      <c r="D249">
        <v>5925</v>
      </c>
      <c r="E249" s="1">
        <f t="shared" si="46"/>
        <v>681.08867061529679</v>
      </c>
      <c r="F249" s="10">
        <f t="shared" si="47"/>
        <v>2.9364752142965411E-2</v>
      </c>
      <c r="G249">
        <v>5915</v>
      </c>
      <c r="H249" s="1">
        <f t="shared" si="48"/>
        <v>792.47820885022963</v>
      </c>
      <c r="I249" s="10">
        <f t="shared" si="49"/>
        <v>2.5237287002524755E-2</v>
      </c>
      <c r="J249">
        <v>5900</v>
      </c>
      <c r="K249" s="1">
        <f t="shared" si="50"/>
        <v>882.87694410862957</v>
      </c>
      <c r="L249" s="10">
        <f t="shared" si="51"/>
        <v>2.2653213602935804E-2</v>
      </c>
      <c r="M249" s="1">
        <f t="shared" si="52"/>
        <v>963.46236329906128</v>
      </c>
      <c r="N249" s="10">
        <f t="shared" si="53"/>
        <v>2.0758465262220051E-2</v>
      </c>
      <c r="O249" s="1">
        <f t="shared" si="54"/>
        <v>758.54449729735143</v>
      </c>
      <c r="P249" s="10">
        <f t="shared" si="55"/>
        <v>2.6366284471456586E-2</v>
      </c>
      <c r="Q249" s="1">
        <f t="shared" si="56"/>
        <v>1114.3602969324606</v>
      </c>
      <c r="R249" s="10">
        <f t="shared" si="57"/>
        <v>1.7947516664991309E-2</v>
      </c>
      <c r="S249" s="1">
        <f t="shared" si="58"/>
        <v>1189.3875008073194</v>
      </c>
      <c r="T249" s="10">
        <f t="shared" si="59"/>
        <v>1.6815377651458938E-2</v>
      </c>
    </row>
    <row r="250" spans="1:20" x14ac:dyDescent="0.45">
      <c r="A250">
        <v>6000</v>
      </c>
      <c r="B250" s="1">
        <f t="shared" ref="B250:B251" si="60">$Y$195 - $Z$195*EXP(-$AA$195*A250^$AB$195)</f>
        <v>486.85665990110175</v>
      </c>
      <c r="C250" s="10">
        <f t="shared" ref="C250:C251" si="61">20/B250</f>
        <v>4.107985295726E-2</v>
      </c>
      <c r="D250">
        <v>5975</v>
      </c>
      <c r="E250" s="1">
        <f t="shared" si="46"/>
        <v>681.09386556145432</v>
      </c>
      <c r="F250" s="10">
        <f t="shared" si="47"/>
        <v>2.9364528167513532E-2</v>
      </c>
      <c r="G250">
        <v>5965</v>
      </c>
      <c r="H250" s="1">
        <f t="shared" si="48"/>
        <v>792.48514498478016</v>
      </c>
      <c r="I250" s="10">
        <f t="shared" si="49"/>
        <v>2.5237066116089914E-2</v>
      </c>
      <c r="J250">
        <v>5950</v>
      </c>
      <c r="K250" s="1">
        <f t="shared" si="50"/>
        <v>882.89124987804075</v>
      </c>
      <c r="L250" s="10">
        <f t="shared" si="51"/>
        <v>2.2652846545667685E-2</v>
      </c>
      <c r="M250" s="1">
        <f t="shared" si="52"/>
        <v>963.49242300764115</v>
      </c>
      <c r="N250" s="10">
        <f t="shared" si="53"/>
        <v>2.0757817625143261E-2</v>
      </c>
      <c r="O250" s="1">
        <f t="shared" si="54"/>
        <v>762.82546137169879</v>
      </c>
      <c r="P250" s="10">
        <f t="shared" si="55"/>
        <v>2.621831731211012E-2</v>
      </c>
      <c r="Q250" s="1">
        <f t="shared" si="56"/>
        <v>1114.4775009701214</v>
      </c>
      <c r="R250" s="10">
        <f t="shared" si="57"/>
        <v>1.7945629214219723E-2</v>
      </c>
      <c r="S250" s="1">
        <f t="shared" si="58"/>
        <v>1189.5979030980561</v>
      </c>
      <c r="T250" s="10">
        <f t="shared" si="59"/>
        <v>1.6812403542334962E-2</v>
      </c>
    </row>
    <row r="251" spans="1:20" x14ac:dyDescent="0.45">
      <c r="A251">
        <v>6050</v>
      </c>
      <c r="B251" s="1">
        <f t="shared" si="60"/>
        <v>486.85683006459965</v>
      </c>
      <c r="C251" s="10">
        <f t="shared" si="61"/>
        <v>4.1079838599257727E-2</v>
      </c>
      <c r="D251">
        <v>6025</v>
      </c>
      <c r="E251" s="1">
        <f t="shared" si="46"/>
        <v>681.09853857496466</v>
      </c>
      <c r="F251" s="10">
        <f t="shared" si="47"/>
        <v>2.936432669763938E-2</v>
      </c>
      <c r="G251">
        <v>6015</v>
      </c>
      <c r="H251" s="1">
        <f t="shared" si="48"/>
        <v>792.49136090118952</v>
      </c>
      <c r="I251" s="10">
        <f t="shared" si="49"/>
        <v>2.5236868168830005E-2</v>
      </c>
      <c r="J251">
        <v>6000</v>
      </c>
      <c r="K251" s="1">
        <f t="shared" si="50"/>
        <v>882.90415277873706</v>
      </c>
      <c r="L251" s="10">
        <f t="shared" si="51"/>
        <v>2.2652515493391458E-2</v>
      </c>
      <c r="M251" s="1">
        <f t="shared" si="52"/>
        <v>963.51977365579637</v>
      </c>
      <c r="N251" s="10">
        <f t="shared" si="53"/>
        <v>2.0757228389943466E-2</v>
      </c>
      <c r="O251" s="1">
        <f t="shared" si="54"/>
        <v>767.05731670728665</v>
      </c>
      <c r="P251" s="10">
        <f t="shared" si="55"/>
        <v>2.6073670851421017E-2</v>
      </c>
      <c r="Q251" s="1">
        <f t="shared" si="56"/>
        <v>1114.5860658104484</v>
      </c>
      <c r="R251" s="10">
        <f t="shared" si="57"/>
        <v>1.7943881242995272E-2</v>
      </c>
      <c r="S251" s="1">
        <f t="shared" si="58"/>
        <v>1189.7943634016744</v>
      </c>
      <c r="T251" s="10">
        <f t="shared" si="59"/>
        <v>1.6809627457655053E-2</v>
      </c>
    </row>
  </sheetData>
  <autoFilter ref="A1:A110"/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H2" sqref="H2:H14"/>
    </sheetView>
  </sheetViews>
  <sheetFormatPr baseColWidth="10" defaultRowHeight="14.25" x14ac:dyDescent="0.45"/>
  <cols>
    <col min="6" max="6" width="13.73046875" customWidth="1"/>
  </cols>
  <sheetData>
    <row r="1" spans="1:42" ht="15.75" x14ac:dyDescent="0.55000000000000004">
      <c r="A1" s="3" t="s">
        <v>23</v>
      </c>
      <c r="B1" s="3" t="s">
        <v>24</v>
      </c>
      <c r="C1" s="3" t="s">
        <v>25</v>
      </c>
      <c r="D1" s="3" t="s">
        <v>26</v>
      </c>
      <c r="E1" s="3" t="s">
        <v>27</v>
      </c>
      <c r="F1" s="3" t="s">
        <v>41</v>
      </c>
      <c r="G1" s="3" t="s">
        <v>28</v>
      </c>
      <c r="H1" s="9" t="s">
        <v>40</v>
      </c>
      <c r="I1" s="3" t="s">
        <v>29</v>
      </c>
      <c r="J1" s="3" t="s">
        <v>30</v>
      </c>
      <c r="K1" s="3" t="s">
        <v>31</v>
      </c>
      <c r="L1" s="3" t="s">
        <v>32</v>
      </c>
      <c r="M1" s="3" t="s">
        <v>32</v>
      </c>
      <c r="N1" s="3" t="s">
        <v>33</v>
      </c>
      <c r="O1" s="3" t="s">
        <v>33</v>
      </c>
      <c r="P1" s="3" t="s">
        <v>34</v>
      </c>
      <c r="Q1" s="3" t="s">
        <v>35</v>
      </c>
      <c r="R1" s="3" t="s">
        <v>36</v>
      </c>
      <c r="S1" s="3" t="s">
        <v>37</v>
      </c>
      <c r="T1" s="3" t="s">
        <v>38</v>
      </c>
      <c r="U1" s="3" t="s">
        <v>39</v>
      </c>
      <c r="V1" s="3" t="s">
        <v>38</v>
      </c>
      <c r="W1" s="3" t="s">
        <v>39</v>
      </c>
    </row>
    <row r="2" spans="1:42" x14ac:dyDescent="0.45">
      <c r="A2">
        <v>0</v>
      </c>
      <c r="B2" s="4">
        <f t="shared" ref="B2:B65" si="0">A2/U2*3600*1000</f>
        <v>0</v>
      </c>
      <c r="C2">
        <v>0</v>
      </c>
      <c r="D2" s="5">
        <v>0</v>
      </c>
      <c r="E2" s="5"/>
      <c r="F2" s="4"/>
      <c r="G2" s="5">
        <v>0</v>
      </c>
      <c r="H2" s="1">
        <v>0</v>
      </c>
      <c r="I2">
        <v>315</v>
      </c>
      <c r="J2">
        <v>295</v>
      </c>
      <c r="T2" s="4">
        <v>4180</v>
      </c>
      <c r="U2" s="4">
        <v>991.5</v>
      </c>
      <c r="AA2" s="6">
        <v>-144.24372570197801</v>
      </c>
      <c r="AB2" s="7">
        <v>10.528700058400901</v>
      </c>
      <c r="AC2" s="6">
        <v>-3.1256926142924198E-2</v>
      </c>
      <c r="AD2" s="6">
        <v>2.9456116190551199E-5</v>
      </c>
      <c r="AE2" s="8">
        <v>17554.453889016499</v>
      </c>
      <c r="AF2" s="8">
        <v>-125.692345063977</v>
      </c>
      <c r="AG2" s="8">
        <v>0.39362054142913999</v>
      </c>
      <c r="AH2" s="8">
        <v>-4.1079636190540202E-4</v>
      </c>
      <c r="AI2" s="8">
        <v>2.30640101199999</v>
      </c>
      <c r="AJ2" s="8">
        <v>-3.7612753199999698E-3</v>
      </c>
      <c r="AK2" s="8">
        <v>995.176197</v>
      </c>
      <c r="AL2" s="8">
        <v>3.9734999999999798E-2</v>
      </c>
      <c r="AN2" s="8">
        <v>-0.88639634593625405</v>
      </c>
      <c r="AO2" s="8">
        <v>3.7265265782637198</v>
      </c>
      <c r="AP2" s="8">
        <v>0.73660332291432395</v>
      </c>
    </row>
    <row r="3" spans="1:42" x14ac:dyDescent="0.45">
      <c r="A3">
        <v>8.0000000000000002E-3</v>
      </c>
      <c r="B3" s="4">
        <f t="shared" si="0"/>
        <v>29.040451119678742</v>
      </c>
      <c r="C3">
        <v>0</v>
      </c>
      <c r="D3" s="5">
        <v>0</v>
      </c>
      <c r="E3" s="5"/>
      <c r="F3" s="4"/>
      <c r="G3" s="5">
        <v>0</v>
      </c>
      <c r="H3" s="1">
        <v>156.34021538461522</v>
      </c>
      <c r="I3">
        <v>315</v>
      </c>
      <c r="J3">
        <v>295</v>
      </c>
      <c r="K3" s="5"/>
      <c r="L3" s="5">
        <v>297.20729190100002</v>
      </c>
      <c r="M3" s="5"/>
      <c r="N3" s="5">
        <v>313.8995293104233</v>
      </c>
      <c r="O3" s="5">
        <f>I3-Q3/(T3*A3)</f>
        <v>313.8995293104233</v>
      </c>
      <c r="P3" s="5">
        <f>I3-N3</f>
        <v>1.1004706895766958</v>
      </c>
      <c r="Q3" s="1">
        <v>36.787102919799999</v>
      </c>
      <c r="R3" s="4">
        <f>Q3/(Abmessungen!F$17*S3)</f>
        <v>3.4388924158737222</v>
      </c>
      <c r="S3" s="5">
        <f t="shared" ref="S3:S66" si="1">((I3-L3)-(N3-J3))/LN((I3-L3)/(N3-J3))</f>
        <v>18.340552810860213</v>
      </c>
      <c r="T3" s="4">
        <f t="shared" ref="T3:T66" si="2">((AE3 + AF3*I3 +AG3*I3^2 +  AH3*I3^3)+(AE3 + AF3*N3 + AG3*N3^2 +  AH3*N3^3))/2</f>
        <v>4178.5645983391114</v>
      </c>
      <c r="U3" s="4">
        <f t="shared" ref="U3:U66" si="3">((AA3 + AB3*I3 + AC3*I3^2 +  AD3*I3^3)+(AA3 + AB3*N3 + AC3*N3^2 +  AD3*N3^3))/2</f>
        <v>991.72013138887496</v>
      </c>
      <c r="V3" s="4">
        <f t="shared" ref="V3:V66" si="4">((AK3 + AL3*J3)+(AK3 + AL3*L3))/2</f>
        <v>1006.941875371843</v>
      </c>
      <c r="W3" s="2">
        <f t="shared" ref="W3:W66" si="5">((AI3 + AJ3*J3)+(AI3 + AJ3*L3))/2</f>
        <v>1.1926736763243653</v>
      </c>
      <c r="AA3" s="6">
        <v>-144.24372570197801</v>
      </c>
      <c r="AB3" s="7">
        <v>10.528700058400901</v>
      </c>
      <c r="AC3" s="6">
        <v>-3.1256926142924198E-2</v>
      </c>
      <c r="AD3" s="6">
        <v>2.9456116190551199E-5</v>
      </c>
      <c r="AE3" s="8">
        <v>17554.453889016499</v>
      </c>
      <c r="AF3" s="8">
        <v>-125.692345063977</v>
      </c>
      <c r="AG3" s="8">
        <v>0.39362054142913999</v>
      </c>
      <c r="AH3" s="8">
        <v>-4.1079636190540202E-4</v>
      </c>
      <c r="AI3" s="8">
        <v>2.30640101199999</v>
      </c>
      <c r="AJ3" s="8">
        <v>-3.7612753199999698E-3</v>
      </c>
      <c r="AK3" s="8">
        <v>995.176197</v>
      </c>
      <c r="AL3" s="8">
        <v>3.9734999999999798E-2</v>
      </c>
      <c r="AN3" s="8">
        <v>-0.88639634593625405</v>
      </c>
      <c r="AO3" s="8">
        <v>3.7265265782637198</v>
      </c>
      <c r="AP3" s="8">
        <v>0.73660332291432395</v>
      </c>
    </row>
    <row r="4" spans="1:42" x14ac:dyDescent="0.45">
      <c r="A4">
        <v>1.4E-2</v>
      </c>
      <c r="B4" s="4">
        <f t="shared" si="0"/>
        <v>50.823475918696474</v>
      </c>
      <c r="C4">
        <v>0</v>
      </c>
      <c r="D4" s="5">
        <v>0</v>
      </c>
      <c r="E4" s="5"/>
      <c r="F4" s="4"/>
      <c r="G4" s="5">
        <v>0</v>
      </c>
      <c r="H4" s="1">
        <v>326.03512307692239</v>
      </c>
      <c r="I4">
        <v>315</v>
      </c>
      <c r="J4">
        <v>295</v>
      </c>
      <c r="K4" s="5"/>
      <c r="L4" s="5">
        <v>297.94433485000002</v>
      </c>
      <c r="M4" s="5"/>
      <c r="N4" s="5">
        <v>314.16965275839112</v>
      </c>
      <c r="O4" s="5">
        <f t="shared" ref="O4:O67" si="6">I4-Q4/(T4*A4)</f>
        <v>314.16965275839112</v>
      </c>
      <c r="P4" s="5">
        <f t="shared" ref="P4:P101" si="7">I4-N4</f>
        <v>0.83034724160887663</v>
      </c>
      <c r="Q4" s="1">
        <v>48.575223512800001</v>
      </c>
      <c r="R4" s="4">
        <f>Q4/(Abmessungen!F$17*S4)</f>
        <v>4.6032201623863633</v>
      </c>
      <c r="S4" s="5">
        <f t="shared" si="1"/>
        <v>18.092079382066935</v>
      </c>
      <c r="T4" s="4">
        <f t="shared" si="2"/>
        <v>4178.5636761074447</v>
      </c>
      <c r="U4" s="4">
        <f t="shared" si="3"/>
        <v>991.66771042236633</v>
      </c>
      <c r="V4" s="4">
        <f t="shared" si="4"/>
        <v>1006.9565185726324</v>
      </c>
      <c r="W4" s="2">
        <f t="shared" si="5"/>
        <v>1.1912875655974384</v>
      </c>
      <c r="AA4" s="6">
        <v>-144.24372570197801</v>
      </c>
      <c r="AB4" s="7">
        <v>10.528700058400901</v>
      </c>
      <c r="AC4" s="6">
        <v>-3.1256926142924198E-2</v>
      </c>
      <c r="AD4" s="6">
        <v>2.9456116190551199E-5</v>
      </c>
      <c r="AE4" s="8">
        <v>17554.453889016499</v>
      </c>
      <c r="AF4" s="8">
        <v>-125.692345063977</v>
      </c>
      <c r="AG4" s="8">
        <v>0.39362054142913999</v>
      </c>
      <c r="AH4" s="8">
        <v>-4.1079636190540202E-4</v>
      </c>
      <c r="AI4" s="8">
        <v>2.30640101199999</v>
      </c>
      <c r="AJ4" s="8">
        <v>-3.7612753199999698E-3</v>
      </c>
      <c r="AK4" s="8">
        <v>995.176197</v>
      </c>
      <c r="AL4" s="8">
        <v>3.9734999999999798E-2</v>
      </c>
      <c r="AN4" s="8">
        <v>-0.88639634593625405</v>
      </c>
      <c r="AO4" s="8">
        <v>3.7265265782637198</v>
      </c>
      <c r="AP4" s="8">
        <v>0.73660332291432395</v>
      </c>
    </row>
    <row r="5" spans="1:42" x14ac:dyDescent="0.45">
      <c r="A5">
        <v>0.02</v>
      </c>
      <c r="B5" s="4">
        <f t="shared" si="0"/>
        <v>72.607303993542757</v>
      </c>
      <c r="C5">
        <v>0</v>
      </c>
      <c r="D5" s="5">
        <v>0</v>
      </c>
      <c r="E5" s="5"/>
      <c r="F5" s="4"/>
      <c r="G5" s="5">
        <v>0</v>
      </c>
      <c r="H5" s="1">
        <v>540.67838461538327</v>
      </c>
      <c r="I5">
        <v>315</v>
      </c>
      <c r="J5">
        <v>295</v>
      </c>
      <c r="K5" s="5"/>
      <c r="L5" s="5">
        <v>298.35293888899997</v>
      </c>
      <c r="M5" s="5"/>
      <c r="N5" s="5">
        <v>314.33358551355241</v>
      </c>
      <c r="O5" s="5">
        <f t="shared" si="6"/>
        <v>314.33358551355241</v>
      </c>
      <c r="P5" s="5">
        <f t="shared" si="7"/>
        <v>0.66641448644759294</v>
      </c>
      <c r="Q5" s="1">
        <v>55.693102941500001</v>
      </c>
      <c r="R5" s="4">
        <f>Q5/(Abmessungen!F$17*S5)</f>
        <v>5.3174925338756909</v>
      </c>
      <c r="S5" s="5">
        <f t="shared" si="1"/>
        <v>17.956841541061607</v>
      </c>
      <c r="T5" s="4">
        <f t="shared" si="2"/>
        <v>4178.5633471430119</v>
      </c>
      <c r="U5" s="4">
        <f t="shared" si="3"/>
        <v>991.63577270963299</v>
      </c>
      <c r="V5" s="4">
        <f t="shared" si="4"/>
        <v>1006.9646365133772</v>
      </c>
      <c r="W5" s="2">
        <f t="shared" si="5"/>
        <v>1.190519129453667</v>
      </c>
      <c r="AA5" s="6">
        <v>-144.24372570197801</v>
      </c>
      <c r="AB5" s="7">
        <v>10.528700058400901</v>
      </c>
      <c r="AC5" s="6">
        <v>-3.1256926142924198E-2</v>
      </c>
      <c r="AD5" s="6">
        <v>2.9456116190551199E-5</v>
      </c>
      <c r="AE5" s="8">
        <v>17554.453889016499</v>
      </c>
      <c r="AF5" s="8">
        <v>-125.692345063977</v>
      </c>
      <c r="AG5" s="8">
        <v>0.39362054142913999</v>
      </c>
      <c r="AH5" s="8">
        <v>-4.1079636190540202E-4</v>
      </c>
      <c r="AI5" s="8">
        <v>2.30640101199999</v>
      </c>
      <c r="AJ5" s="8">
        <v>-3.7612753199999698E-3</v>
      </c>
      <c r="AK5" s="8">
        <v>995.176197</v>
      </c>
      <c r="AL5" s="8">
        <v>3.9734999999999798E-2</v>
      </c>
      <c r="AN5" s="8">
        <v>-0.88639634593625405</v>
      </c>
      <c r="AO5" s="8">
        <v>3.7265265782637198</v>
      </c>
      <c r="AP5" s="8">
        <v>0.73660332291432395</v>
      </c>
    </row>
    <row r="6" spans="1:42" x14ac:dyDescent="0.45">
      <c r="A6">
        <v>2.5999999999999999E-2</v>
      </c>
      <c r="B6" s="4">
        <f t="shared" si="0"/>
        <v>94.391533094290821</v>
      </c>
      <c r="C6">
        <v>0</v>
      </c>
      <c r="D6" s="5">
        <v>0</v>
      </c>
      <c r="E6" s="5"/>
      <c r="F6" s="4"/>
      <c r="G6" s="5">
        <v>0</v>
      </c>
      <c r="H6" s="1">
        <v>800.26999999999816</v>
      </c>
      <c r="I6">
        <v>315</v>
      </c>
      <c r="J6">
        <v>295</v>
      </c>
      <c r="K6" s="5"/>
      <c r="L6" s="5">
        <v>298.63721954200003</v>
      </c>
      <c r="M6" s="5"/>
      <c r="N6" s="5">
        <v>314.44320917946885</v>
      </c>
      <c r="O6" s="5">
        <f t="shared" si="6"/>
        <v>314.44320917946885</v>
      </c>
      <c r="P6" s="5">
        <f t="shared" si="7"/>
        <v>0.55679082053114826</v>
      </c>
      <c r="Q6" s="1">
        <v>60.491226756700001</v>
      </c>
      <c r="R6" s="4">
        <f>Q6/(Abmessungen!F$17*S6)</f>
        <v>5.8073371105685627</v>
      </c>
      <c r="S6" s="5">
        <f t="shared" si="1"/>
        <v>17.85873852427472</v>
      </c>
      <c r="T6" s="4">
        <f t="shared" si="2"/>
        <v>4178.5632210476224</v>
      </c>
      <c r="U6" s="4">
        <f t="shared" si="3"/>
        <v>991.61436340375849</v>
      </c>
      <c r="V6" s="4">
        <f t="shared" si="4"/>
        <v>1006.9702844592507</v>
      </c>
      <c r="W6" s="2">
        <f t="shared" si="5"/>
        <v>1.1899845005516259</v>
      </c>
      <c r="AA6" s="6">
        <v>-144.24372570197801</v>
      </c>
      <c r="AB6" s="7">
        <v>10.528700058400901</v>
      </c>
      <c r="AC6" s="6">
        <v>-3.1256926142924198E-2</v>
      </c>
      <c r="AD6" s="6">
        <v>2.9456116190551199E-5</v>
      </c>
      <c r="AE6" s="8">
        <v>17554.453889016499</v>
      </c>
      <c r="AF6" s="8">
        <v>-125.692345063977</v>
      </c>
      <c r="AG6" s="8">
        <v>0.39362054142913999</v>
      </c>
      <c r="AH6" s="8">
        <v>-4.1079636190540202E-4</v>
      </c>
      <c r="AI6" s="8">
        <v>2.30640101199999</v>
      </c>
      <c r="AJ6" s="8">
        <v>-3.7612753199999698E-3</v>
      </c>
      <c r="AK6" s="8">
        <v>995.176197</v>
      </c>
      <c r="AL6" s="8">
        <v>3.9734999999999798E-2</v>
      </c>
      <c r="AN6" s="8">
        <v>-0.88639634593625405</v>
      </c>
      <c r="AO6" s="8">
        <v>3.7265265782637198</v>
      </c>
      <c r="AP6" s="8">
        <v>0.73660332291432395</v>
      </c>
    </row>
    <row r="7" spans="1:42" x14ac:dyDescent="0.45">
      <c r="A7">
        <v>3.2000000000000001E-2</v>
      </c>
      <c r="B7" s="4">
        <f t="shared" si="0"/>
        <v>116.17599778347439</v>
      </c>
      <c r="C7">
        <v>0</v>
      </c>
      <c r="D7" s="5">
        <v>0</v>
      </c>
      <c r="E7" s="5"/>
      <c r="F7" s="4"/>
      <c r="G7" s="5">
        <v>0</v>
      </c>
      <c r="H7" s="1">
        <v>1104.8099692307667</v>
      </c>
      <c r="I7">
        <v>315</v>
      </c>
      <c r="J7">
        <v>295</v>
      </c>
      <c r="K7" s="5"/>
      <c r="L7" s="5">
        <v>298.85548949399998</v>
      </c>
      <c r="M7" s="5"/>
      <c r="N7" s="5">
        <v>314.52188609787839</v>
      </c>
      <c r="O7" s="5">
        <f t="shared" si="6"/>
        <v>314.52188609787839</v>
      </c>
      <c r="P7" s="5">
        <f t="shared" si="7"/>
        <v>0.47811390212160632</v>
      </c>
      <c r="Q7" s="1">
        <v>63.930532648700002</v>
      </c>
      <c r="R7" s="4">
        <f>Q7/(Abmessungen!F$17*S7)</f>
        <v>6.1647811690253373</v>
      </c>
      <c r="S7" s="5">
        <f t="shared" si="1"/>
        <v>17.779767664038854</v>
      </c>
      <c r="T7" s="4">
        <f t="shared" si="2"/>
        <v>4178.5631758594327</v>
      </c>
      <c r="U7" s="4">
        <f t="shared" si="3"/>
        <v>991.59897223096436</v>
      </c>
      <c r="V7" s="4">
        <f t="shared" si="4"/>
        <v>1006.974620937522</v>
      </c>
      <c r="W7" s="2">
        <f t="shared" si="5"/>
        <v>1.1895740138598483</v>
      </c>
      <c r="AA7" s="6">
        <v>-144.24372570197801</v>
      </c>
      <c r="AB7" s="7">
        <v>10.528700058400901</v>
      </c>
      <c r="AC7" s="6">
        <v>-3.1256926142924198E-2</v>
      </c>
      <c r="AD7" s="6">
        <v>2.9456116190551199E-5</v>
      </c>
      <c r="AE7" s="8">
        <v>17554.453889016499</v>
      </c>
      <c r="AF7" s="8">
        <v>-125.692345063977</v>
      </c>
      <c r="AG7" s="8">
        <v>0.39362054142913999</v>
      </c>
      <c r="AH7" s="8">
        <v>-4.1079636190540202E-4</v>
      </c>
      <c r="AI7" s="8">
        <v>2.30640101199999</v>
      </c>
      <c r="AJ7" s="8">
        <v>-3.7612753199999698E-3</v>
      </c>
      <c r="AK7" s="8">
        <v>995.176197</v>
      </c>
      <c r="AL7" s="8">
        <v>3.9734999999999798E-2</v>
      </c>
      <c r="AN7" s="8">
        <v>-0.88639634593625405</v>
      </c>
      <c r="AO7" s="8">
        <v>3.7265265782637198</v>
      </c>
      <c r="AP7" s="8">
        <v>0.73660332291432395</v>
      </c>
    </row>
    <row r="8" spans="1:42" x14ac:dyDescent="0.45">
      <c r="A8">
        <v>3.7999999999999999E-2</v>
      </c>
      <c r="B8" s="4">
        <f t="shared" si="0"/>
        <v>137.96061408254215</v>
      </c>
      <c r="C8">
        <v>0</v>
      </c>
      <c r="D8" s="5">
        <v>0</v>
      </c>
      <c r="E8" s="5"/>
      <c r="F8" s="4"/>
      <c r="G8" s="5">
        <v>0</v>
      </c>
      <c r="H8" s="1">
        <v>1454.2982923076893</v>
      </c>
      <c r="I8">
        <v>315</v>
      </c>
      <c r="J8">
        <v>295</v>
      </c>
      <c r="K8" s="5"/>
      <c r="L8" s="5">
        <v>299.03272533900002</v>
      </c>
      <c r="M8" s="5"/>
      <c r="N8" s="5">
        <v>314.58121409389651</v>
      </c>
      <c r="O8" s="5">
        <f t="shared" si="6"/>
        <v>314.58121409389651</v>
      </c>
      <c r="P8" s="5">
        <f t="shared" si="7"/>
        <v>0.4187859061034942</v>
      </c>
      <c r="Q8" s="1">
        <v>66.4970877505</v>
      </c>
      <c r="R8" s="4">
        <f>Q8/(Abmessungen!F$17*S8)</f>
        <v>6.4365007094962579</v>
      </c>
      <c r="S8" s="5">
        <f t="shared" si="1"/>
        <v>17.712841157459373</v>
      </c>
      <c r="T8" s="4">
        <f t="shared" si="2"/>
        <v>4178.5631664090006</v>
      </c>
      <c r="U8" s="4">
        <f t="shared" si="3"/>
        <v>991.58735201158402</v>
      </c>
      <c r="V8" s="4">
        <f t="shared" si="4"/>
        <v>1006.9781421706725</v>
      </c>
      <c r="W8" s="2">
        <f t="shared" si="5"/>
        <v>1.1892406974550394</v>
      </c>
      <c r="AA8" s="6">
        <v>-144.24372570197801</v>
      </c>
      <c r="AB8" s="7">
        <v>10.528700058400901</v>
      </c>
      <c r="AC8" s="6">
        <v>-3.1256926142924198E-2</v>
      </c>
      <c r="AD8" s="6">
        <v>2.9456116190551199E-5</v>
      </c>
      <c r="AE8" s="8">
        <v>17554.453889016499</v>
      </c>
      <c r="AF8" s="8">
        <v>-125.692345063977</v>
      </c>
      <c r="AG8" s="8">
        <v>0.39362054142913999</v>
      </c>
      <c r="AH8" s="8">
        <v>-4.1079636190540202E-4</v>
      </c>
      <c r="AI8" s="8">
        <v>2.30640101199999</v>
      </c>
      <c r="AJ8" s="8">
        <v>-3.7612753199999698E-3</v>
      </c>
      <c r="AK8" s="8">
        <v>995.176197</v>
      </c>
      <c r="AL8" s="8">
        <v>3.9734999999999798E-2</v>
      </c>
      <c r="AN8" s="8">
        <v>-0.88639634593625405</v>
      </c>
      <c r="AO8" s="8">
        <v>3.7265265782637198</v>
      </c>
      <c r="AP8" s="8">
        <v>0.73660332291432395</v>
      </c>
    </row>
    <row r="9" spans="1:42" x14ac:dyDescent="0.45">
      <c r="A9">
        <v>4.3999999999999997E-2</v>
      </c>
      <c r="B9" s="4">
        <f t="shared" si="0"/>
        <v>159.74533392905352</v>
      </c>
      <c r="C9">
        <v>0</v>
      </c>
      <c r="D9" s="5">
        <v>0</v>
      </c>
      <c r="E9" s="5"/>
      <c r="F9" s="4"/>
      <c r="G9" s="5">
        <v>0</v>
      </c>
      <c r="H9" s="1">
        <v>1848.7349692307653</v>
      </c>
      <c r="I9">
        <v>315</v>
      </c>
      <c r="J9">
        <v>295</v>
      </c>
      <c r="K9" s="5"/>
      <c r="L9" s="5">
        <v>299.181955303</v>
      </c>
      <c r="M9" s="5"/>
      <c r="N9" s="5">
        <v>314.62759915077186</v>
      </c>
      <c r="O9" s="5">
        <f t="shared" si="6"/>
        <v>314.62759915077186</v>
      </c>
      <c r="P9" s="5">
        <f t="shared" si="7"/>
        <v>0.37240084922814276</v>
      </c>
      <c r="Q9" s="1">
        <v>68.468420873400007</v>
      </c>
      <c r="R9" s="4">
        <f>Q9/(Abmessungen!F$17*S9)</f>
        <v>6.649262550614174</v>
      </c>
      <c r="S9" s="5">
        <f t="shared" si="1"/>
        <v>17.654371194848647</v>
      </c>
      <c r="T9" s="4">
        <f t="shared" si="2"/>
        <v>4178.563173582219</v>
      </c>
      <c r="U9" s="4">
        <f t="shared" si="3"/>
        <v>991.57825836934296</v>
      </c>
      <c r="V9" s="4">
        <f t="shared" si="4"/>
        <v>1006.9811069969824</v>
      </c>
      <c r="W9" s="2">
        <f t="shared" si="5"/>
        <v>1.1889600499647406</v>
      </c>
      <c r="AA9" s="6">
        <v>-144.24372570197801</v>
      </c>
      <c r="AB9" s="7">
        <v>10.528700058400901</v>
      </c>
      <c r="AC9" s="6">
        <v>-3.1256926142924198E-2</v>
      </c>
      <c r="AD9" s="6">
        <v>2.9456116190551199E-5</v>
      </c>
      <c r="AE9" s="8">
        <v>17554.453889016499</v>
      </c>
      <c r="AF9" s="8">
        <v>-125.692345063977</v>
      </c>
      <c r="AG9" s="8">
        <v>0.39362054142913999</v>
      </c>
      <c r="AH9" s="8">
        <v>-4.1079636190540202E-4</v>
      </c>
      <c r="AI9" s="8">
        <v>2.30640101199999</v>
      </c>
      <c r="AJ9" s="8">
        <v>-3.7612753199999698E-3</v>
      </c>
      <c r="AK9" s="8">
        <v>995.176197</v>
      </c>
      <c r="AL9" s="8">
        <v>3.9734999999999798E-2</v>
      </c>
      <c r="AN9" s="8">
        <v>-0.88639634593625405</v>
      </c>
      <c r="AO9" s="8">
        <v>3.7265265782637198</v>
      </c>
      <c r="AP9" s="8">
        <v>0.73660332291432395</v>
      </c>
    </row>
    <row r="10" spans="1:42" x14ac:dyDescent="0.45">
      <c r="A10">
        <v>0.05</v>
      </c>
      <c r="B10" s="4">
        <f t="shared" si="0"/>
        <v>181.53012755619775</v>
      </c>
      <c r="C10">
        <v>0</v>
      </c>
      <c r="D10" s="5">
        <v>0</v>
      </c>
      <c r="E10" s="5"/>
      <c r="F10" s="4"/>
      <c r="G10" s="5">
        <v>0</v>
      </c>
      <c r="H10" s="1">
        <v>2288.1199999999958</v>
      </c>
      <c r="I10">
        <v>315</v>
      </c>
      <c r="J10">
        <v>295</v>
      </c>
      <c r="K10" s="5"/>
      <c r="L10" s="5">
        <v>299.31084306600002</v>
      </c>
      <c r="M10" s="5"/>
      <c r="N10" s="5">
        <v>314.66487943929684</v>
      </c>
      <c r="O10" s="5">
        <f t="shared" si="6"/>
        <v>314.66487943929684</v>
      </c>
      <c r="P10" s="5">
        <f t="shared" si="7"/>
        <v>0.33512056070316021</v>
      </c>
      <c r="Q10" s="1">
        <v>70.016121933500003</v>
      </c>
      <c r="R10" s="4">
        <f>Q10/(Abmessungen!F$17*S10)</f>
        <v>6.8197001186033148</v>
      </c>
      <c r="S10" s="5">
        <f t="shared" si="1"/>
        <v>17.602250538762458</v>
      </c>
      <c r="T10" s="4">
        <f t="shared" si="2"/>
        <v>4178.5631885185203</v>
      </c>
      <c r="U10" s="4">
        <f t="shared" si="3"/>
        <v>991.57094430111033</v>
      </c>
      <c r="V10" s="4">
        <f t="shared" si="4"/>
        <v>1006.9836676746137</v>
      </c>
      <c r="W10" s="2">
        <f t="shared" si="5"/>
        <v>1.1887176587837294</v>
      </c>
      <c r="AA10" s="6">
        <v>-144.24372570197801</v>
      </c>
      <c r="AB10" s="7">
        <v>10.528700058400901</v>
      </c>
      <c r="AC10" s="6">
        <v>-3.1256926142924198E-2</v>
      </c>
      <c r="AD10" s="6">
        <v>2.9456116190551199E-5</v>
      </c>
      <c r="AE10" s="8">
        <v>17554.453889016499</v>
      </c>
      <c r="AF10" s="8">
        <v>-125.692345063977</v>
      </c>
      <c r="AG10" s="8">
        <v>0.39362054142913999</v>
      </c>
      <c r="AH10" s="8">
        <v>-4.1079636190540202E-4</v>
      </c>
      <c r="AI10" s="8">
        <v>2.30640101199999</v>
      </c>
      <c r="AJ10" s="8">
        <v>-3.7612753199999698E-3</v>
      </c>
      <c r="AK10" s="8">
        <v>995.176197</v>
      </c>
      <c r="AL10" s="8">
        <v>3.9734999999999798E-2</v>
      </c>
      <c r="AN10" s="8">
        <v>-0.88639634593625405</v>
      </c>
      <c r="AO10" s="8">
        <v>3.7265265782637198</v>
      </c>
      <c r="AP10" s="8">
        <v>0.73660332291432395</v>
      </c>
    </row>
    <row r="11" spans="1:42" x14ac:dyDescent="0.45">
      <c r="A11">
        <v>5.6000000000000001E-2</v>
      </c>
      <c r="B11" s="4">
        <f t="shared" si="0"/>
        <v>203.31497545870684</v>
      </c>
      <c r="C11">
        <v>0</v>
      </c>
      <c r="D11" s="5">
        <v>0</v>
      </c>
      <c r="E11" s="5"/>
      <c r="F11" s="4"/>
      <c r="G11" s="5">
        <v>0</v>
      </c>
      <c r="H11" s="1">
        <v>2772.4533846153799</v>
      </c>
      <c r="I11">
        <v>315</v>
      </c>
      <c r="J11">
        <v>295</v>
      </c>
      <c r="K11" s="5"/>
      <c r="L11" s="5">
        <v>299.424280963</v>
      </c>
      <c r="M11" s="5"/>
      <c r="N11" s="5">
        <v>314.69550161829483</v>
      </c>
      <c r="O11" s="5">
        <f t="shared" si="6"/>
        <v>314.69550161829483</v>
      </c>
      <c r="P11" s="5">
        <f t="shared" si="7"/>
        <v>0.30449838170517296</v>
      </c>
      <c r="Q11" s="1">
        <v>71.252481122999995</v>
      </c>
      <c r="R11" s="4">
        <f>Q11/(Abmessungen!F$17*S11)</f>
        <v>6.95875765955648</v>
      </c>
      <c r="S11" s="5">
        <f t="shared" si="1"/>
        <v>17.555115986435187</v>
      </c>
      <c r="T11" s="4">
        <f t="shared" si="2"/>
        <v>4178.5632068523455</v>
      </c>
      <c r="U11" s="4">
        <f t="shared" si="3"/>
        <v>991.56493290847061</v>
      </c>
      <c r="V11" s="4">
        <f t="shared" si="4"/>
        <v>1006.9859214020323</v>
      </c>
      <c r="W11" s="2">
        <f t="shared" si="5"/>
        <v>1.1885043232025601</v>
      </c>
      <c r="AA11" s="6">
        <v>-144.24372570197801</v>
      </c>
      <c r="AB11" s="7">
        <v>10.528700058400901</v>
      </c>
      <c r="AC11" s="6">
        <v>-3.1256926142924198E-2</v>
      </c>
      <c r="AD11" s="6">
        <v>2.9456116190551199E-5</v>
      </c>
      <c r="AE11" s="8">
        <v>17554.453889016499</v>
      </c>
      <c r="AF11" s="8">
        <v>-125.692345063977</v>
      </c>
      <c r="AG11" s="8">
        <v>0.39362054142913999</v>
      </c>
      <c r="AH11" s="8">
        <v>-4.1079636190540202E-4</v>
      </c>
      <c r="AI11" s="8">
        <v>2.30640101199999</v>
      </c>
      <c r="AJ11" s="8">
        <v>-3.7612753199999698E-3</v>
      </c>
      <c r="AK11" s="8">
        <v>995.176197</v>
      </c>
      <c r="AL11" s="8">
        <v>3.9734999999999798E-2</v>
      </c>
      <c r="AN11" s="8">
        <v>-0.88639634593625405</v>
      </c>
      <c r="AO11" s="8">
        <v>3.7265265782637198</v>
      </c>
      <c r="AP11" s="8">
        <v>0.73660332291432395</v>
      </c>
    </row>
    <row r="12" spans="1:42" x14ac:dyDescent="0.45">
      <c r="A12">
        <v>6.2E-2</v>
      </c>
      <c r="B12" s="4">
        <f t="shared" si="0"/>
        <v>225.09986430010184</v>
      </c>
      <c r="C12">
        <v>0</v>
      </c>
      <c r="D12" s="5">
        <v>0</v>
      </c>
      <c r="E12" s="5"/>
      <c r="F12" s="4"/>
      <c r="G12" s="5">
        <v>0</v>
      </c>
      <c r="H12" s="1">
        <v>3301.7351230769173</v>
      </c>
      <c r="I12">
        <v>315</v>
      </c>
      <c r="J12">
        <v>295</v>
      </c>
      <c r="K12" s="5"/>
      <c r="L12" s="5">
        <v>299.52558378800001</v>
      </c>
      <c r="M12" s="5"/>
      <c r="N12" s="5">
        <v>314.72110264336965</v>
      </c>
      <c r="O12" s="5">
        <f t="shared" si="6"/>
        <v>314.72110264336965</v>
      </c>
      <c r="P12" s="5">
        <f t="shared" si="7"/>
        <v>0.27889735663035253</v>
      </c>
      <c r="Q12" s="1">
        <v>72.254194777199999</v>
      </c>
      <c r="R12" s="4">
        <f>Q12/(Abmessungen!F$17*S12)</f>
        <v>7.0739523775525663</v>
      </c>
      <c r="S12" s="5">
        <f t="shared" si="1"/>
        <v>17.512024553550948</v>
      </c>
      <c r="T12" s="4">
        <f t="shared" si="2"/>
        <v>4178.5632263507468</v>
      </c>
      <c r="U12" s="4">
        <f t="shared" si="3"/>
        <v>991.55990472935628</v>
      </c>
      <c r="V12" s="4">
        <f t="shared" si="4"/>
        <v>1006.987934035908</v>
      </c>
      <c r="W12" s="2">
        <f t="shared" si="5"/>
        <v>1.1883138092948007</v>
      </c>
      <c r="AA12" s="6">
        <v>-144.24372570197801</v>
      </c>
      <c r="AB12" s="7">
        <v>10.528700058400901</v>
      </c>
      <c r="AC12" s="6">
        <v>-3.1256926142924198E-2</v>
      </c>
      <c r="AD12" s="6">
        <v>2.9456116190551199E-5</v>
      </c>
      <c r="AE12" s="8">
        <v>17554.453889016499</v>
      </c>
      <c r="AF12" s="8">
        <v>-125.692345063977</v>
      </c>
      <c r="AG12" s="8">
        <v>0.39362054142913999</v>
      </c>
      <c r="AH12" s="8">
        <v>-4.1079636190540202E-4</v>
      </c>
      <c r="AI12" s="8">
        <v>2.30640101199999</v>
      </c>
      <c r="AJ12" s="8">
        <v>-3.7612753199999698E-3</v>
      </c>
      <c r="AK12" s="8">
        <v>995.176197</v>
      </c>
      <c r="AL12" s="8">
        <v>3.9734999999999798E-2</v>
      </c>
      <c r="AN12" s="8">
        <v>-0.88639634593625405</v>
      </c>
      <c r="AO12" s="8">
        <v>3.7265265782637198</v>
      </c>
      <c r="AP12" s="8">
        <v>0.73660332291432395</v>
      </c>
    </row>
    <row r="13" spans="1:42" x14ac:dyDescent="0.45">
      <c r="A13">
        <v>6.8000000000000005E-2</v>
      </c>
      <c r="B13" s="4">
        <f t="shared" si="0"/>
        <v>246.88478465260232</v>
      </c>
      <c r="C13">
        <v>0</v>
      </c>
      <c r="D13" s="5">
        <v>0</v>
      </c>
      <c r="E13" s="5"/>
      <c r="F13" s="4"/>
      <c r="G13" s="5">
        <v>0</v>
      </c>
      <c r="H13" s="1">
        <v>3875.9652153846091</v>
      </c>
      <c r="I13">
        <v>315</v>
      </c>
      <c r="J13">
        <v>295</v>
      </c>
      <c r="K13" s="5"/>
      <c r="L13" s="5">
        <v>299.61710178300001</v>
      </c>
      <c r="M13" s="5"/>
      <c r="N13" s="5">
        <v>314.74282099744232</v>
      </c>
      <c r="O13" s="5">
        <f t="shared" si="6"/>
        <v>314.74282099744232</v>
      </c>
      <c r="P13" s="5">
        <f t="shared" si="7"/>
        <v>0.25717900255767745</v>
      </c>
      <c r="Q13" s="1">
        <v>73.075433483099999</v>
      </c>
      <c r="R13" s="4">
        <f>Q13/(Abmessungen!F$17*S13)</f>
        <v>7.1706241951684326</v>
      </c>
      <c r="S13" s="5">
        <f t="shared" si="1"/>
        <v>17.472291306939493</v>
      </c>
      <c r="T13" s="4">
        <f t="shared" si="2"/>
        <v>4178.5632458534656</v>
      </c>
      <c r="U13" s="4">
        <f t="shared" si="3"/>
        <v>991.5556373571751</v>
      </c>
      <c r="V13" s="4">
        <f t="shared" si="4"/>
        <v>1006.9897522696738</v>
      </c>
      <c r="W13" s="2">
        <f t="shared" si="5"/>
        <v>1.1881416971068361</v>
      </c>
      <c r="AA13" s="6">
        <v>-144.24372570197801</v>
      </c>
      <c r="AB13" s="7">
        <v>10.528700058400901</v>
      </c>
      <c r="AC13" s="6">
        <v>-3.1256926142924198E-2</v>
      </c>
      <c r="AD13" s="6">
        <v>2.9456116190551199E-5</v>
      </c>
      <c r="AE13" s="8">
        <v>17554.453889016499</v>
      </c>
      <c r="AF13" s="8">
        <v>-125.692345063977</v>
      </c>
      <c r="AG13" s="8">
        <v>0.39362054142913999</v>
      </c>
      <c r="AH13" s="8">
        <v>-4.1079636190540202E-4</v>
      </c>
      <c r="AI13" s="8">
        <v>2.30640101199999</v>
      </c>
      <c r="AJ13" s="8">
        <v>-3.7612753199999698E-3</v>
      </c>
      <c r="AK13" s="8">
        <v>995.176197</v>
      </c>
      <c r="AL13" s="8">
        <v>3.9734999999999798E-2</v>
      </c>
      <c r="AN13" s="8">
        <v>-0.88639634593625405</v>
      </c>
      <c r="AO13" s="8">
        <v>3.7265265782637198</v>
      </c>
      <c r="AP13" s="8">
        <v>0.73660332291432395</v>
      </c>
    </row>
    <row r="14" spans="1:42" x14ac:dyDescent="0.45">
      <c r="A14">
        <v>7.3999999999999996E-2</v>
      </c>
      <c r="B14" s="4">
        <f t="shared" si="0"/>
        <v>268.66972966974396</v>
      </c>
      <c r="C14">
        <v>0</v>
      </c>
      <c r="D14" s="5">
        <v>0</v>
      </c>
      <c r="E14" s="5"/>
      <c r="F14" s="4"/>
      <c r="G14" s="5">
        <v>0</v>
      </c>
      <c r="H14" s="1">
        <v>4495.1436615384537</v>
      </c>
      <c r="I14">
        <v>315</v>
      </c>
      <c r="J14">
        <v>295</v>
      </c>
      <c r="K14" s="5"/>
      <c r="L14" s="5">
        <v>299.70056205600002</v>
      </c>
      <c r="M14" s="5"/>
      <c r="N14" s="5">
        <v>314.76147398727943</v>
      </c>
      <c r="O14" s="5">
        <f t="shared" si="6"/>
        <v>314.76147398727943</v>
      </c>
      <c r="P14" s="5">
        <f t="shared" si="7"/>
        <v>0.23852601272056972</v>
      </c>
      <c r="Q14" s="1">
        <v>73.755506548900001</v>
      </c>
      <c r="R14" s="4">
        <f>Q14/(Abmessungen!F$17*S14)</f>
        <v>7.2526706905593565</v>
      </c>
      <c r="S14" s="5">
        <f t="shared" si="1"/>
        <v>17.435399994187097</v>
      </c>
      <c r="T14" s="4">
        <f t="shared" si="2"/>
        <v>4178.5632647633493</v>
      </c>
      <c r="U14" s="4">
        <f t="shared" si="3"/>
        <v>991.55197099228872</v>
      </c>
      <c r="V14" s="4">
        <f t="shared" si="4"/>
        <v>1006.9914104166476</v>
      </c>
      <c r="W14" s="2">
        <f t="shared" si="5"/>
        <v>1.1879847385743183</v>
      </c>
      <c r="AA14" s="6">
        <v>-144.24372570197801</v>
      </c>
      <c r="AB14" s="7">
        <v>10.528700058400901</v>
      </c>
      <c r="AC14" s="6">
        <v>-3.1256926142924198E-2</v>
      </c>
      <c r="AD14" s="6">
        <v>2.9456116190551199E-5</v>
      </c>
      <c r="AE14" s="8">
        <v>17554.453889016499</v>
      </c>
      <c r="AF14" s="8">
        <v>-125.692345063977</v>
      </c>
      <c r="AG14" s="8">
        <v>0.39362054142913999</v>
      </c>
      <c r="AH14" s="8">
        <v>-4.1079636190540202E-4</v>
      </c>
      <c r="AI14" s="8">
        <v>2.30640101199999</v>
      </c>
      <c r="AJ14" s="8">
        <v>-3.7612753199999698E-3</v>
      </c>
      <c r="AK14" s="8">
        <v>995.176197</v>
      </c>
      <c r="AL14" s="8">
        <v>3.9734999999999798E-2</v>
      </c>
      <c r="AN14" s="8">
        <v>-0.88639634593625405</v>
      </c>
      <c r="AO14" s="8">
        <v>3.7265265782637198</v>
      </c>
      <c r="AP14" s="8">
        <v>0.73660332291432395</v>
      </c>
    </row>
    <row r="15" spans="1:42" x14ac:dyDescent="0.45">
      <c r="A15">
        <v>8.0000000000000002E-3</v>
      </c>
      <c r="B15" s="4">
        <f t="shared" si="0"/>
        <v>29.013767143288813</v>
      </c>
      <c r="C15">
        <v>600</v>
      </c>
      <c r="D15" s="5">
        <f t="shared" ref="D15:D101" si="8">F15/(0.02809*3600)</f>
        <v>0.54854059388869114</v>
      </c>
      <c r="E15" s="4">
        <v>27.7353095082</v>
      </c>
      <c r="F15" s="4">
        <f>E15*2</f>
        <v>55.470619016400001</v>
      </c>
      <c r="G15" s="5">
        <f t="shared" ref="G15:G78" si="9">AN15 + AO15*D15 + AP15*D15^2</f>
        <v>1.3793963267644416</v>
      </c>
      <c r="H15" s="1">
        <f>H3</f>
        <v>156.34021538461522</v>
      </c>
      <c r="I15">
        <v>315</v>
      </c>
      <c r="J15">
        <v>295</v>
      </c>
      <c r="K15" s="5">
        <f>Q15*3600/(V15*W15*F15)</f>
        <v>11.069703764405139</v>
      </c>
      <c r="L15" s="5">
        <v>306.06937315731335</v>
      </c>
      <c r="M15" s="5">
        <f t="shared" ref="M15:M101" si="10">J15+K15</f>
        <v>306.06970376440512</v>
      </c>
      <c r="N15" s="5">
        <v>308.95690543965264</v>
      </c>
      <c r="O15" s="5">
        <f t="shared" si="6"/>
        <v>308.95694753142743</v>
      </c>
      <c r="P15" s="5">
        <f t="shared" si="7"/>
        <v>6.043094560347356</v>
      </c>
      <c r="Q15" s="1">
        <v>202.01651097999999</v>
      </c>
      <c r="R15" s="4">
        <f>Q15/(Abmessungen!F$17*S15)</f>
        <v>30.767013418883568</v>
      </c>
      <c r="S15" s="5">
        <f t="shared" si="1"/>
        <v>11.257370221594739</v>
      </c>
      <c r="T15" s="4">
        <f t="shared" si="2"/>
        <v>4178.6934672213274</v>
      </c>
      <c r="U15" s="4">
        <f t="shared" si="3"/>
        <v>992.63221689782324</v>
      </c>
      <c r="V15" s="4">
        <f t="shared" si="4"/>
        <v>1007.1179427712029</v>
      </c>
      <c r="W15" s="2">
        <f t="shared" si="5"/>
        <v>1.1760073125677626</v>
      </c>
      <c r="AA15" s="6">
        <v>-144.24372570197801</v>
      </c>
      <c r="AB15" s="7">
        <v>10.528700058400901</v>
      </c>
      <c r="AC15" s="6">
        <v>-3.1256926142924198E-2</v>
      </c>
      <c r="AD15" s="6">
        <v>2.9456116190551199E-5</v>
      </c>
      <c r="AE15" s="8">
        <v>17554.453889016499</v>
      </c>
      <c r="AF15" s="8">
        <v>-125.692345063977</v>
      </c>
      <c r="AG15" s="8">
        <v>0.39362054142913999</v>
      </c>
      <c r="AH15" s="8">
        <v>-4.1079636190540202E-4</v>
      </c>
      <c r="AI15" s="8">
        <v>2.30640101199999</v>
      </c>
      <c r="AJ15" s="8">
        <v>-3.7612753199999698E-3</v>
      </c>
      <c r="AK15" s="8">
        <v>995.176197</v>
      </c>
      <c r="AL15" s="8">
        <v>3.9734999999999798E-2</v>
      </c>
      <c r="AN15" s="8">
        <v>-0.88639634593625405</v>
      </c>
      <c r="AO15" s="8">
        <v>3.7265265782637198</v>
      </c>
      <c r="AP15" s="8">
        <v>0.73660332291432395</v>
      </c>
    </row>
    <row r="16" spans="1:42" x14ac:dyDescent="0.45">
      <c r="A16">
        <v>1.4E-2</v>
      </c>
      <c r="B16" s="4">
        <f t="shared" si="0"/>
        <v>50.795257170715608</v>
      </c>
      <c r="C16">
        <v>600</v>
      </c>
      <c r="D16" s="5">
        <f t="shared" si="8"/>
        <v>0.54854059388869114</v>
      </c>
      <c r="E16" s="4">
        <v>27.7353095082</v>
      </c>
      <c r="F16" s="4">
        <f t="shared" ref="F16:F79" si="11">E16*2</f>
        <v>55.470619016400001</v>
      </c>
      <c r="G16" s="5">
        <f t="shared" si="9"/>
        <v>1.3793963267644416</v>
      </c>
      <c r="H16" s="1">
        <f t="shared" ref="H16:H79" si="12">H4</f>
        <v>326.03512307692239</v>
      </c>
      <c r="I16">
        <v>315</v>
      </c>
      <c r="J16">
        <v>295</v>
      </c>
      <c r="K16" s="5">
        <f>Q16*3600/(V16*W16*F16)</f>
        <v>12.007230078789688</v>
      </c>
      <c r="L16" s="5">
        <v>307.00684489339983</v>
      </c>
      <c r="M16" s="5">
        <f t="shared" si="10"/>
        <v>307.00723007878969</v>
      </c>
      <c r="N16" s="5">
        <v>311.25982576201477</v>
      </c>
      <c r="O16" s="5">
        <f t="shared" si="6"/>
        <v>311.25983318518621</v>
      </c>
      <c r="P16" s="5">
        <f t="shared" si="7"/>
        <v>3.7401742379852294</v>
      </c>
      <c r="Q16" s="1">
        <v>218.80143096200001</v>
      </c>
      <c r="R16" s="4">
        <f>Q16/(Abmessungen!F$17*S16)</f>
        <v>32.224166327363719</v>
      </c>
      <c r="S16" s="5">
        <f t="shared" si="1"/>
        <v>11.641364598528552</v>
      </c>
      <c r="T16" s="4">
        <f t="shared" si="2"/>
        <v>4178.6033655616466</v>
      </c>
      <c r="U16" s="4">
        <f t="shared" si="3"/>
        <v>992.21862054192957</v>
      </c>
      <c r="V16" s="4">
        <f t="shared" si="4"/>
        <v>1007.1365679909195</v>
      </c>
      <c r="W16" s="2">
        <f t="shared" si="5"/>
        <v>1.1742442679156926</v>
      </c>
      <c r="AA16" s="6">
        <v>-144.24372570197801</v>
      </c>
      <c r="AB16" s="7">
        <v>10.528700058400901</v>
      </c>
      <c r="AC16" s="6">
        <v>-3.1256926142924198E-2</v>
      </c>
      <c r="AD16" s="6">
        <v>2.9456116190551199E-5</v>
      </c>
      <c r="AE16" s="8">
        <v>17554.453889016499</v>
      </c>
      <c r="AF16" s="8">
        <v>-125.692345063977</v>
      </c>
      <c r="AG16" s="8">
        <v>0.39362054142913999</v>
      </c>
      <c r="AH16" s="8">
        <v>-4.1079636190540202E-4</v>
      </c>
      <c r="AI16" s="8">
        <v>2.30640101199999</v>
      </c>
      <c r="AJ16" s="8">
        <v>-3.7612753199999698E-3</v>
      </c>
      <c r="AK16" s="8">
        <v>995.176197</v>
      </c>
      <c r="AL16" s="8">
        <v>3.9734999999999798E-2</v>
      </c>
      <c r="AN16" s="8">
        <v>-0.88639634593625405</v>
      </c>
      <c r="AO16" s="8">
        <v>3.7265265782637198</v>
      </c>
      <c r="AP16" s="8">
        <v>0.73660332291432395</v>
      </c>
    </row>
    <row r="17" spans="1:42" x14ac:dyDescent="0.45">
      <c r="A17">
        <v>0.02</v>
      </c>
      <c r="B17" s="4">
        <f t="shared" si="0"/>
        <v>72.578659325316963</v>
      </c>
      <c r="C17">
        <v>600</v>
      </c>
      <c r="D17" s="5">
        <f t="shared" si="8"/>
        <v>0.54854059388869114</v>
      </c>
      <c r="E17" s="4">
        <v>27.7353095082</v>
      </c>
      <c r="F17" s="4">
        <f t="shared" si="11"/>
        <v>55.470619016400001</v>
      </c>
      <c r="G17" s="5">
        <f t="shared" si="9"/>
        <v>1.3793963267644416</v>
      </c>
      <c r="H17" s="1">
        <f t="shared" si="12"/>
        <v>540.67838461538327</v>
      </c>
      <c r="I17">
        <v>315</v>
      </c>
      <c r="J17">
        <v>295</v>
      </c>
      <c r="K17" s="5">
        <f>Q17*3600/(V17*W17*F17)</f>
        <v>12.438057618309996</v>
      </c>
      <c r="L17" s="5">
        <v>307.43764527311203</v>
      </c>
      <c r="M17" s="5">
        <f t="shared" si="10"/>
        <v>307.43805761830998</v>
      </c>
      <c r="N17" s="5">
        <v>312.28977482466735</v>
      </c>
      <c r="O17" s="5">
        <f t="shared" si="6"/>
        <v>312.2897772105253</v>
      </c>
      <c r="P17" s="5">
        <f t="shared" si="7"/>
        <v>2.7102251753326527</v>
      </c>
      <c r="Q17" s="1">
        <v>226.49771865599999</v>
      </c>
      <c r="R17" s="4">
        <f>Q17/(Abmessungen!F$17*S17)</f>
        <v>33.011991906423958</v>
      </c>
      <c r="S17" s="5">
        <f t="shared" si="1"/>
        <v>11.763255385825657</v>
      </c>
      <c r="T17" s="4">
        <f t="shared" si="2"/>
        <v>4178.5811767139112</v>
      </c>
      <c r="U17" s="4">
        <f t="shared" si="3"/>
        <v>992.02714226611351</v>
      </c>
      <c r="V17" s="4">
        <f t="shared" si="4"/>
        <v>1007.1451269174636</v>
      </c>
      <c r="W17" s="2">
        <f t="shared" si="5"/>
        <v>1.1734340884976637</v>
      </c>
      <c r="AA17" s="6">
        <v>-144.24372570197801</v>
      </c>
      <c r="AB17" s="7">
        <v>10.528700058400901</v>
      </c>
      <c r="AC17" s="6">
        <v>-3.1256926142924198E-2</v>
      </c>
      <c r="AD17" s="6">
        <v>2.9456116190551199E-5</v>
      </c>
      <c r="AE17" s="8">
        <v>17554.453889016499</v>
      </c>
      <c r="AF17" s="8">
        <v>-125.692345063977</v>
      </c>
      <c r="AG17" s="8">
        <v>0.39362054142913999</v>
      </c>
      <c r="AH17" s="8">
        <v>-4.1079636190540202E-4</v>
      </c>
      <c r="AI17" s="8">
        <v>2.30640101199999</v>
      </c>
      <c r="AJ17" s="8">
        <v>-3.7612753199999698E-3</v>
      </c>
      <c r="AK17" s="8">
        <v>995.176197</v>
      </c>
      <c r="AL17" s="8">
        <v>3.9734999999999798E-2</v>
      </c>
      <c r="AN17" s="8">
        <v>-0.88639634593625405</v>
      </c>
      <c r="AO17" s="8">
        <v>3.7265265782637198</v>
      </c>
      <c r="AP17" s="8">
        <v>0.73660332291432395</v>
      </c>
    </row>
    <row r="18" spans="1:42" x14ac:dyDescent="0.45">
      <c r="A18">
        <v>2.5999999999999999E-2</v>
      </c>
      <c r="B18" s="4">
        <f t="shared" si="0"/>
        <v>94.362733155132332</v>
      </c>
      <c r="C18">
        <v>600</v>
      </c>
      <c r="D18" s="5">
        <f t="shared" si="8"/>
        <v>0.54854059388869114</v>
      </c>
      <c r="E18" s="4">
        <v>27.7353095082</v>
      </c>
      <c r="F18" s="4">
        <f t="shared" si="11"/>
        <v>55.470619016400001</v>
      </c>
      <c r="G18" s="5">
        <f t="shared" si="9"/>
        <v>1.3793963267644416</v>
      </c>
      <c r="H18" s="1">
        <f t="shared" si="12"/>
        <v>800.26999999999816</v>
      </c>
      <c r="I18">
        <v>315</v>
      </c>
      <c r="J18">
        <v>295</v>
      </c>
      <c r="K18" s="5">
        <f>Q18*3600/(V18*W18*F18)</f>
        <v>12.695749064077797</v>
      </c>
      <c r="L18" s="5">
        <v>307.69531542615277</v>
      </c>
      <c r="M18" s="5">
        <f t="shared" si="10"/>
        <v>307.6957490640778</v>
      </c>
      <c r="N18" s="5">
        <v>312.87288334613936</v>
      </c>
      <c r="O18" s="5">
        <f t="shared" si="6"/>
        <v>312.87288437501559</v>
      </c>
      <c r="P18" s="5">
        <f t="shared" si="7"/>
        <v>2.1271166538606394</v>
      </c>
      <c r="Q18" s="1">
        <v>231.09599590299999</v>
      </c>
      <c r="R18" s="4">
        <f>Q18/(Abmessungen!F$17*S18)</f>
        <v>33.545765346395591</v>
      </c>
      <c r="S18" s="5">
        <f t="shared" si="1"/>
        <v>11.811094376314637</v>
      </c>
      <c r="T18" s="4">
        <f t="shared" si="2"/>
        <v>4178.5728196114578</v>
      </c>
      <c r="U18" s="4">
        <f t="shared" si="3"/>
        <v>991.91700865766154</v>
      </c>
      <c r="V18" s="4">
        <f t="shared" si="4"/>
        <v>1007.150246179229</v>
      </c>
      <c r="W18" s="2">
        <f t="shared" si="5"/>
        <v>1.1729495043039972</v>
      </c>
      <c r="AA18" s="6">
        <v>-144.24372570197801</v>
      </c>
      <c r="AB18" s="7">
        <v>10.528700058400901</v>
      </c>
      <c r="AC18" s="6">
        <v>-3.1256926142924198E-2</v>
      </c>
      <c r="AD18" s="6">
        <v>2.9456116190551199E-5</v>
      </c>
      <c r="AE18" s="8">
        <v>17554.453889016499</v>
      </c>
      <c r="AF18" s="8">
        <v>-125.692345063977</v>
      </c>
      <c r="AG18" s="8">
        <v>0.39362054142913999</v>
      </c>
      <c r="AH18" s="8">
        <v>-4.1079636190540202E-4</v>
      </c>
      <c r="AI18" s="8">
        <v>2.30640101199999</v>
      </c>
      <c r="AJ18" s="8">
        <v>-3.7612753199999698E-3</v>
      </c>
      <c r="AK18" s="8">
        <v>995.176197</v>
      </c>
      <c r="AL18" s="8">
        <v>3.9734999999999798E-2</v>
      </c>
      <c r="AN18" s="8">
        <v>-0.88639634593625405</v>
      </c>
      <c r="AO18" s="8">
        <v>3.7265265782637198</v>
      </c>
      <c r="AP18" s="8">
        <v>0.73660332291432395</v>
      </c>
    </row>
    <row r="19" spans="1:42" x14ac:dyDescent="0.45">
      <c r="A19">
        <v>3.2000000000000001E-2</v>
      </c>
      <c r="B19" s="4">
        <f t="shared" si="0"/>
        <v>116.1471200211504</v>
      </c>
      <c r="C19">
        <v>600</v>
      </c>
      <c r="D19" s="5">
        <f t="shared" si="8"/>
        <v>0.54854059388869114</v>
      </c>
      <c r="E19" s="4">
        <v>27.7353095082</v>
      </c>
      <c r="F19" s="4">
        <f t="shared" si="11"/>
        <v>55.470619016400001</v>
      </c>
      <c r="G19" s="5">
        <f t="shared" si="9"/>
        <v>1.3793963267644416</v>
      </c>
      <c r="H19" s="1">
        <f t="shared" si="12"/>
        <v>1104.8099692307667</v>
      </c>
      <c r="I19">
        <v>315</v>
      </c>
      <c r="J19">
        <v>295</v>
      </c>
      <c r="K19" s="5">
        <f>Q19*3600/(V19*W19*F19)</f>
        <v>12.873784850177655</v>
      </c>
      <c r="L19" s="5">
        <v>307.87333120871557</v>
      </c>
      <c r="M19" s="5">
        <f t="shared" si="10"/>
        <v>307.87378485017763</v>
      </c>
      <c r="N19" s="5">
        <v>313.24797429758053</v>
      </c>
      <c r="O19" s="5">
        <f t="shared" si="6"/>
        <v>313.24797482441971</v>
      </c>
      <c r="P19" s="5">
        <f t="shared" si="7"/>
        <v>1.7520257024194734</v>
      </c>
      <c r="Q19" s="1">
        <v>234.270653361</v>
      </c>
      <c r="R19" s="4">
        <f>Q19/(Abmessungen!F$17*S19)</f>
        <v>33.956465764642978</v>
      </c>
      <c r="S19" s="5">
        <f t="shared" si="1"/>
        <v>11.828531494971447</v>
      </c>
      <c r="T19" s="4">
        <f t="shared" si="2"/>
        <v>4178.5689039009203</v>
      </c>
      <c r="U19" s="4">
        <f t="shared" si="3"/>
        <v>991.84551437024083</v>
      </c>
      <c r="V19" s="4">
        <f t="shared" si="4"/>
        <v>1007.153782907789</v>
      </c>
      <c r="W19" s="2">
        <f t="shared" si="5"/>
        <v>1.1726147211192353</v>
      </c>
      <c r="AA19" s="6">
        <v>-144.24372570197801</v>
      </c>
      <c r="AB19" s="7">
        <v>10.528700058400901</v>
      </c>
      <c r="AC19" s="6">
        <v>-3.1256926142924198E-2</v>
      </c>
      <c r="AD19" s="6">
        <v>2.9456116190551199E-5</v>
      </c>
      <c r="AE19" s="8">
        <v>17554.453889016499</v>
      </c>
      <c r="AF19" s="8">
        <v>-125.692345063977</v>
      </c>
      <c r="AG19" s="8">
        <v>0.39362054142913999</v>
      </c>
      <c r="AH19" s="8">
        <v>-4.1079636190540202E-4</v>
      </c>
      <c r="AI19" s="8">
        <v>2.30640101199999</v>
      </c>
      <c r="AJ19" s="8">
        <v>-3.7612753199999698E-3</v>
      </c>
      <c r="AK19" s="8">
        <v>995.176197</v>
      </c>
      <c r="AL19" s="8">
        <v>3.9734999999999798E-2</v>
      </c>
      <c r="AN19" s="8">
        <v>-0.88639634593625405</v>
      </c>
      <c r="AO19" s="8">
        <v>3.7265265782637198</v>
      </c>
      <c r="AP19" s="8">
        <v>0.73660332291432395</v>
      </c>
    </row>
    <row r="20" spans="1:42" x14ac:dyDescent="0.45">
      <c r="A20">
        <v>3.7999999999999999E-2</v>
      </c>
      <c r="B20" s="4">
        <f t="shared" si="0"/>
        <v>137.93167775235347</v>
      </c>
      <c r="C20">
        <v>600</v>
      </c>
      <c r="D20" s="5">
        <f t="shared" si="8"/>
        <v>0.54854059388869114</v>
      </c>
      <c r="E20" s="4">
        <v>27.7353095082</v>
      </c>
      <c r="F20" s="4">
        <f t="shared" si="11"/>
        <v>55.470619016400001</v>
      </c>
      <c r="G20" s="5">
        <f t="shared" si="9"/>
        <v>1.3793963267644416</v>
      </c>
      <c r="H20" s="1">
        <f t="shared" si="12"/>
        <v>1454.2982923076893</v>
      </c>
      <c r="I20">
        <v>315</v>
      </c>
      <c r="J20">
        <v>295</v>
      </c>
      <c r="K20" s="5">
        <f t="shared" ref="K20:K83" si="13">Q20*3600/(V20*W20*F20)</f>
        <v>13.008689231179238</v>
      </c>
      <c r="L20" s="5">
        <v>308.00821566018044</v>
      </c>
      <c r="M20" s="5">
        <f t="shared" si="10"/>
        <v>308.00868923117923</v>
      </c>
      <c r="N20" s="5">
        <v>313.50946726885712</v>
      </c>
      <c r="O20" s="5">
        <f t="shared" si="6"/>
        <v>313.50946757029885</v>
      </c>
      <c r="P20" s="5">
        <f t="shared" si="7"/>
        <v>1.4905327311428778</v>
      </c>
      <c r="Q20" s="1">
        <v>236.674994841</v>
      </c>
      <c r="R20" s="4">
        <f>Q20/(Abmessungen!F$17*S20)</f>
        <v>34.298837780391622</v>
      </c>
      <c r="S20" s="5">
        <f t="shared" si="1"/>
        <v>11.830644268870628</v>
      </c>
      <c r="T20" s="4">
        <f t="shared" si="2"/>
        <v>4178.5668086201231</v>
      </c>
      <c r="U20" s="4">
        <f t="shared" si="3"/>
        <v>991.79537455938657</v>
      </c>
      <c r="V20" s="4">
        <f t="shared" si="4"/>
        <v>1007.1564627246286</v>
      </c>
      <c r="W20" s="2">
        <f t="shared" si="5"/>
        <v>1.172361052340062</v>
      </c>
      <c r="AA20" s="6">
        <v>-144.24372570197801</v>
      </c>
      <c r="AB20" s="7">
        <v>10.528700058400901</v>
      </c>
      <c r="AC20" s="6">
        <v>-3.1256926142924198E-2</v>
      </c>
      <c r="AD20" s="6">
        <v>2.9456116190551199E-5</v>
      </c>
      <c r="AE20" s="8">
        <v>17554.453889016499</v>
      </c>
      <c r="AF20" s="8">
        <v>-125.692345063977</v>
      </c>
      <c r="AG20" s="8">
        <v>0.39362054142913999</v>
      </c>
      <c r="AH20" s="8">
        <v>-4.1079636190540202E-4</v>
      </c>
      <c r="AI20" s="8">
        <v>2.30640101199999</v>
      </c>
      <c r="AJ20" s="8">
        <v>-3.7612753199999698E-3</v>
      </c>
      <c r="AK20" s="8">
        <v>995.176197</v>
      </c>
      <c r="AL20" s="8">
        <v>3.9734999999999798E-2</v>
      </c>
      <c r="AN20" s="8">
        <v>-0.88639634593625405</v>
      </c>
      <c r="AO20" s="8">
        <v>3.7265265782637198</v>
      </c>
      <c r="AP20" s="8">
        <v>0.73660332291432395</v>
      </c>
    </row>
    <row r="21" spans="1:42" x14ac:dyDescent="0.45">
      <c r="A21">
        <v>4.3999999999999997E-2</v>
      </c>
      <c r="B21" s="4">
        <f t="shared" si="0"/>
        <v>159.71633882300253</v>
      </c>
      <c r="C21">
        <v>600</v>
      </c>
      <c r="D21" s="5">
        <f t="shared" si="8"/>
        <v>0.54854059388869114</v>
      </c>
      <c r="E21" s="4">
        <v>27.7353095082</v>
      </c>
      <c r="F21" s="4">
        <f t="shared" si="11"/>
        <v>55.470619016400001</v>
      </c>
      <c r="G21" s="5">
        <f t="shared" si="9"/>
        <v>1.3793963267644416</v>
      </c>
      <c r="H21" s="1">
        <f t="shared" si="12"/>
        <v>1848.7349692307653</v>
      </c>
      <c r="I21">
        <v>315</v>
      </c>
      <c r="J21">
        <v>295</v>
      </c>
      <c r="K21" s="5">
        <f t="shared" si="13"/>
        <v>13.11765558422049</v>
      </c>
      <c r="L21" s="5">
        <v>308.11716181846748</v>
      </c>
      <c r="M21" s="5">
        <f t="shared" si="10"/>
        <v>308.11765558422047</v>
      </c>
      <c r="N21" s="5">
        <v>313.70216270084728</v>
      </c>
      <c r="O21" s="5">
        <f t="shared" si="6"/>
        <v>313.70216288702386</v>
      </c>
      <c r="P21" s="5">
        <f t="shared" si="7"/>
        <v>1.2978372991527181</v>
      </c>
      <c r="Q21" s="1">
        <v>238.616289693</v>
      </c>
      <c r="R21" s="4">
        <f>Q21/(Abmessungen!F$17*S21)</f>
        <v>34.599722171236223</v>
      </c>
      <c r="S21" s="5">
        <f t="shared" si="1"/>
        <v>11.823958608213349</v>
      </c>
      <c r="T21" s="4">
        <f t="shared" si="2"/>
        <v>4178.5655833086767</v>
      </c>
      <c r="U21" s="4">
        <f t="shared" si="3"/>
        <v>991.75827073984397</v>
      </c>
      <c r="V21" s="4">
        <f t="shared" si="4"/>
        <v>1007.1586272124284</v>
      </c>
      <c r="W21" s="2">
        <f t="shared" si="5"/>
        <v>1.172156164091875</v>
      </c>
      <c r="AA21" s="6">
        <v>-144.24372570197801</v>
      </c>
      <c r="AB21" s="7">
        <v>10.528700058400901</v>
      </c>
      <c r="AC21" s="6">
        <v>-3.1256926142924198E-2</v>
      </c>
      <c r="AD21" s="6">
        <v>2.9456116190551199E-5</v>
      </c>
      <c r="AE21" s="8">
        <v>17554.453889016499</v>
      </c>
      <c r="AF21" s="8">
        <v>-125.692345063977</v>
      </c>
      <c r="AG21" s="8">
        <v>0.39362054142913999</v>
      </c>
      <c r="AH21" s="8">
        <v>-4.1079636190540202E-4</v>
      </c>
      <c r="AI21" s="8">
        <v>2.30640101199999</v>
      </c>
      <c r="AJ21" s="8">
        <v>-3.7612753199999698E-3</v>
      </c>
      <c r="AK21" s="8">
        <v>995.176197</v>
      </c>
      <c r="AL21" s="8">
        <v>3.9734999999999798E-2</v>
      </c>
      <c r="AN21" s="8">
        <v>-0.88639634593625405</v>
      </c>
      <c r="AO21" s="8">
        <v>3.7265265782637198</v>
      </c>
      <c r="AP21" s="8">
        <v>0.73660332291432395</v>
      </c>
    </row>
    <row r="22" spans="1:42" x14ac:dyDescent="0.45">
      <c r="A22">
        <v>0.05</v>
      </c>
      <c r="B22" s="4">
        <f t="shared" si="0"/>
        <v>181.50106704525058</v>
      </c>
      <c r="C22">
        <v>600</v>
      </c>
      <c r="D22" s="5">
        <f t="shared" si="8"/>
        <v>0.54854059388869114</v>
      </c>
      <c r="E22" s="4">
        <v>27.7353095082</v>
      </c>
      <c r="F22" s="4">
        <f t="shared" si="11"/>
        <v>55.470619016400001</v>
      </c>
      <c r="G22" s="5">
        <f t="shared" si="9"/>
        <v>1.3793963267644416</v>
      </c>
      <c r="H22" s="1">
        <f t="shared" si="12"/>
        <v>2288.1199999999958</v>
      </c>
      <c r="I22">
        <v>315</v>
      </c>
      <c r="J22">
        <v>295</v>
      </c>
      <c r="K22" s="5">
        <f t="shared" si="13"/>
        <v>13.209843681131005</v>
      </c>
      <c r="L22" s="5">
        <v>308.20932936929512</v>
      </c>
      <c r="M22" s="5">
        <f t="shared" si="10"/>
        <v>308.20984368113102</v>
      </c>
      <c r="N22" s="5">
        <v>313.85004458121819</v>
      </c>
      <c r="O22" s="5">
        <f t="shared" si="6"/>
        <v>313.85004470268785</v>
      </c>
      <c r="P22" s="5">
        <f t="shared" si="7"/>
        <v>1.1499554187818148</v>
      </c>
      <c r="Q22" s="1">
        <v>240.25813750399999</v>
      </c>
      <c r="R22" s="4">
        <f>Q22/(Abmessungen!F$17*S22)</f>
        <v>34.873847660046891</v>
      </c>
      <c r="S22" s="5">
        <f t="shared" si="1"/>
        <v>11.811734154109368</v>
      </c>
      <c r="T22" s="4">
        <f t="shared" si="2"/>
        <v>4178.5648201381018</v>
      </c>
      <c r="U22" s="4">
        <f t="shared" si="3"/>
        <v>991.72970677425087</v>
      </c>
      <c r="V22" s="4">
        <f t="shared" si="4"/>
        <v>1007.1604583512444</v>
      </c>
      <c r="W22" s="2">
        <f t="shared" si="5"/>
        <v>1.1719828303247586</v>
      </c>
      <c r="AA22" s="6">
        <v>-144.24372570197801</v>
      </c>
      <c r="AB22" s="7">
        <v>10.528700058400901</v>
      </c>
      <c r="AC22" s="6">
        <v>-3.1256926142924198E-2</v>
      </c>
      <c r="AD22" s="6">
        <v>2.9456116190551199E-5</v>
      </c>
      <c r="AE22" s="8">
        <v>17554.453889016499</v>
      </c>
      <c r="AF22" s="8">
        <v>-125.692345063977</v>
      </c>
      <c r="AG22" s="8">
        <v>0.39362054142913999</v>
      </c>
      <c r="AH22" s="8">
        <v>-4.1079636190540202E-4</v>
      </c>
      <c r="AI22" s="8">
        <v>2.30640101199999</v>
      </c>
      <c r="AJ22" s="8">
        <v>-3.7612753199999698E-3</v>
      </c>
      <c r="AK22" s="8">
        <v>995.176197</v>
      </c>
      <c r="AL22" s="8">
        <v>3.9734999999999798E-2</v>
      </c>
      <c r="AN22" s="8">
        <v>-0.88639634593625405</v>
      </c>
      <c r="AO22" s="8">
        <v>3.7265265782637198</v>
      </c>
      <c r="AP22" s="8">
        <v>0.73660332291432395</v>
      </c>
    </row>
    <row r="23" spans="1:42" x14ac:dyDescent="0.45">
      <c r="A23">
        <v>5.6000000000000001E-2</v>
      </c>
      <c r="B23" s="4">
        <f t="shared" si="0"/>
        <v>203.28584128034626</v>
      </c>
      <c r="C23">
        <v>600</v>
      </c>
      <c r="D23" s="5">
        <f t="shared" si="8"/>
        <v>0.54854059388869114</v>
      </c>
      <c r="E23" s="4">
        <v>27.7353095082</v>
      </c>
      <c r="F23" s="4">
        <f t="shared" si="11"/>
        <v>55.470619016400001</v>
      </c>
      <c r="G23" s="5">
        <f t="shared" si="9"/>
        <v>1.3793963267644416</v>
      </c>
      <c r="H23" s="1">
        <f t="shared" si="12"/>
        <v>2772.4533846153799</v>
      </c>
      <c r="I23">
        <v>315</v>
      </c>
      <c r="J23">
        <v>295</v>
      </c>
      <c r="K23" s="5">
        <f t="shared" si="13"/>
        <v>13.290581453872418</v>
      </c>
      <c r="L23" s="5">
        <v>308.29004623503079</v>
      </c>
      <c r="M23" s="5">
        <f t="shared" si="10"/>
        <v>308.29058145387239</v>
      </c>
      <c r="N23" s="5">
        <v>313.96711074022949</v>
      </c>
      <c r="O23" s="5">
        <f t="shared" si="6"/>
        <v>313.9671108227455</v>
      </c>
      <c r="P23" s="5">
        <f t="shared" si="7"/>
        <v>1.0328892597705135</v>
      </c>
      <c r="Q23" s="1">
        <v>241.69565643199999</v>
      </c>
      <c r="R23" s="4">
        <f>Q23/(Abmessungen!F$17*S23)</f>
        <v>35.129978726420411</v>
      </c>
      <c r="S23" s="5">
        <f t="shared" si="1"/>
        <v>11.795772357217441</v>
      </c>
      <c r="T23" s="4">
        <f t="shared" si="2"/>
        <v>4178.5643221951996</v>
      </c>
      <c r="U23" s="4">
        <f t="shared" si="3"/>
        <v>991.7070403441362</v>
      </c>
      <c r="V23" s="4">
        <f t="shared" si="4"/>
        <v>1007.1620619935744</v>
      </c>
      <c r="W23" s="2">
        <f t="shared" si="5"/>
        <v>1.1718310311472591</v>
      </c>
      <c r="AA23" s="6">
        <v>-144.24372570197801</v>
      </c>
      <c r="AB23" s="7">
        <v>10.528700058400901</v>
      </c>
      <c r="AC23" s="6">
        <v>-3.1256926142924198E-2</v>
      </c>
      <c r="AD23" s="6">
        <v>2.9456116190551199E-5</v>
      </c>
      <c r="AE23" s="8">
        <v>17554.453889016499</v>
      </c>
      <c r="AF23" s="8">
        <v>-125.692345063977</v>
      </c>
      <c r="AG23" s="8">
        <v>0.39362054142913999</v>
      </c>
      <c r="AH23" s="8">
        <v>-4.1079636190540202E-4</v>
      </c>
      <c r="AI23" s="8">
        <v>2.30640101199999</v>
      </c>
      <c r="AJ23" s="8">
        <v>-3.7612753199999698E-3</v>
      </c>
      <c r="AK23" s="8">
        <v>995.176197</v>
      </c>
      <c r="AL23" s="8">
        <v>3.9734999999999798E-2</v>
      </c>
      <c r="AN23" s="8">
        <v>-0.88639634593625405</v>
      </c>
      <c r="AO23" s="8">
        <v>3.7265265782637198</v>
      </c>
      <c r="AP23" s="8">
        <v>0.73660332291432395</v>
      </c>
    </row>
    <row r="24" spans="1:42" x14ac:dyDescent="0.45">
      <c r="A24">
        <v>6.2E-2</v>
      </c>
      <c r="B24" s="4">
        <f t="shared" si="0"/>
        <v>225.07064835224708</v>
      </c>
      <c r="C24">
        <v>600</v>
      </c>
      <c r="D24" s="5">
        <f t="shared" si="8"/>
        <v>0.54854059388869114</v>
      </c>
      <c r="E24" s="4">
        <v>27.7353095082</v>
      </c>
      <c r="F24" s="4">
        <f t="shared" si="11"/>
        <v>55.470619016400001</v>
      </c>
      <c r="G24" s="5">
        <f t="shared" si="9"/>
        <v>1.3793963267644416</v>
      </c>
      <c r="H24" s="1">
        <f t="shared" si="12"/>
        <v>3301.7351230769173</v>
      </c>
      <c r="I24">
        <v>315</v>
      </c>
      <c r="J24">
        <v>295</v>
      </c>
      <c r="K24" s="5">
        <f t="shared" si="13"/>
        <v>13.363179308171164</v>
      </c>
      <c r="L24" s="5">
        <v>308.36262283288647</v>
      </c>
      <c r="M24" s="5">
        <f t="shared" si="10"/>
        <v>308.36317930817114</v>
      </c>
      <c r="N24" s="5">
        <v>314.0620796164049</v>
      </c>
      <c r="O24" s="5">
        <f t="shared" si="6"/>
        <v>314.0620796741668</v>
      </c>
      <c r="P24" s="5">
        <f t="shared" si="7"/>
        <v>0.93792038359509888</v>
      </c>
      <c r="Q24" s="1">
        <v>242.987925889</v>
      </c>
      <c r="R24" s="4">
        <f>Q24/(Abmessungen!F$17*S24)</f>
        <v>35.373663783474584</v>
      </c>
      <c r="S24" s="5">
        <f t="shared" si="1"/>
        <v>11.777146409447834</v>
      </c>
      <c r="T24" s="4">
        <f t="shared" si="2"/>
        <v>4178.563985701292</v>
      </c>
      <c r="U24" s="4">
        <f t="shared" si="3"/>
        <v>991.68861703672974</v>
      </c>
      <c r="V24" s="4">
        <f t="shared" si="4"/>
        <v>1007.1635039091323</v>
      </c>
      <c r="W24" s="2">
        <f t="shared" si="5"/>
        <v>1.1716945408640971</v>
      </c>
      <c r="AA24" s="6">
        <v>-144.24372570197801</v>
      </c>
      <c r="AB24" s="7">
        <v>10.528700058400901</v>
      </c>
      <c r="AC24" s="6">
        <v>-3.1256926142924198E-2</v>
      </c>
      <c r="AD24" s="6">
        <v>2.9456116190551199E-5</v>
      </c>
      <c r="AE24" s="8">
        <v>17554.453889016499</v>
      </c>
      <c r="AF24" s="8">
        <v>-125.692345063977</v>
      </c>
      <c r="AG24" s="8">
        <v>0.39362054142913999</v>
      </c>
      <c r="AH24" s="8">
        <v>-4.1079636190540202E-4</v>
      </c>
      <c r="AI24" s="8">
        <v>2.30640101199999</v>
      </c>
      <c r="AJ24" s="8">
        <v>-3.7612753199999698E-3</v>
      </c>
      <c r="AK24" s="8">
        <v>995.176197</v>
      </c>
      <c r="AL24" s="8">
        <v>3.9734999999999798E-2</v>
      </c>
      <c r="AN24" s="8">
        <v>-0.88639634593625405</v>
      </c>
      <c r="AO24" s="8">
        <v>3.7265265782637198</v>
      </c>
      <c r="AP24" s="8">
        <v>0.73660332291432395</v>
      </c>
    </row>
    <row r="25" spans="1:42" x14ac:dyDescent="0.45">
      <c r="A25">
        <v>6.8000000000000005E-2</v>
      </c>
      <c r="B25" s="4">
        <f t="shared" si="0"/>
        <v>246.85547962052652</v>
      </c>
      <c r="C25">
        <v>600</v>
      </c>
      <c r="D25" s="5">
        <f t="shared" si="8"/>
        <v>0.54854059388869114</v>
      </c>
      <c r="E25" s="4">
        <v>27.7353095082</v>
      </c>
      <c r="F25" s="4">
        <f t="shared" si="11"/>
        <v>55.470619016400001</v>
      </c>
      <c r="G25" s="5">
        <f t="shared" si="9"/>
        <v>1.3793963267644416</v>
      </c>
      <c r="H25" s="1">
        <f t="shared" si="12"/>
        <v>3875.9652153846091</v>
      </c>
      <c r="I25">
        <v>315</v>
      </c>
      <c r="J25">
        <v>295</v>
      </c>
      <c r="K25" s="5">
        <f t="shared" si="13"/>
        <v>13.429802758200188</v>
      </c>
      <c r="L25" s="5">
        <v>308.42922469164148</v>
      </c>
      <c r="M25" s="5">
        <f t="shared" si="10"/>
        <v>308.4298027582002</v>
      </c>
      <c r="N25" s="5">
        <v>314.14066450629161</v>
      </c>
      <c r="O25" s="5">
        <f t="shared" si="6"/>
        <v>314.1406645476315</v>
      </c>
      <c r="P25" s="5">
        <f t="shared" si="7"/>
        <v>0.85933549370838591</v>
      </c>
      <c r="Q25" s="1">
        <v>244.17358210899999</v>
      </c>
      <c r="R25" s="4">
        <f>Q25/(Abmessungen!F$17*S25)</f>
        <v>35.608592170787233</v>
      </c>
      <c r="S25" s="5">
        <f t="shared" si="1"/>
        <v>11.756533741325313</v>
      </c>
      <c r="T25" s="4">
        <f t="shared" si="2"/>
        <v>4178.5637521345361</v>
      </c>
      <c r="U25" s="4">
        <f t="shared" si="3"/>
        <v>991.67334821294526</v>
      </c>
      <c r="V25" s="4">
        <f t="shared" si="4"/>
        <v>1007.1648271215611</v>
      </c>
      <c r="W25" s="2">
        <f t="shared" si="5"/>
        <v>1.1715692869002963</v>
      </c>
      <c r="AA25" s="6">
        <v>-144.24372570197801</v>
      </c>
      <c r="AB25" s="7">
        <v>10.528700058400901</v>
      </c>
      <c r="AC25" s="6">
        <v>-3.1256926142924198E-2</v>
      </c>
      <c r="AD25" s="6">
        <v>2.9456116190551199E-5</v>
      </c>
      <c r="AE25" s="8">
        <v>17554.453889016499</v>
      </c>
      <c r="AF25" s="8">
        <v>-125.692345063977</v>
      </c>
      <c r="AG25" s="8">
        <v>0.39362054142913999</v>
      </c>
      <c r="AH25" s="8">
        <v>-4.1079636190540202E-4</v>
      </c>
      <c r="AI25" s="8">
        <v>2.30640101199999</v>
      </c>
      <c r="AJ25" s="8">
        <v>-3.7612753199999698E-3</v>
      </c>
      <c r="AK25" s="8">
        <v>995.176197</v>
      </c>
      <c r="AL25" s="8">
        <v>3.9734999999999798E-2</v>
      </c>
      <c r="AN25" s="8">
        <v>-0.88639634593625405</v>
      </c>
      <c r="AO25" s="8">
        <v>3.7265265782637198</v>
      </c>
      <c r="AP25" s="8">
        <v>0.73660332291432395</v>
      </c>
    </row>
    <row r="26" spans="1:42" x14ac:dyDescent="0.45">
      <c r="A26">
        <v>7.3999999999999996E-2</v>
      </c>
      <c r="B26" s="4">
        <f t="shared" si="0"/>
        <v>268.64032918287734</v>
      </c>
      <c r="C26">
        <v>600</v>
      </c>
      <c r="D26" s="5">
        <f t="shared" si="8"/>
        <v>0.54854059388869114</v>
      </c>
      <c r="E26" s="4">
        <v>27.7353095082</v>
      </c>
      <c r="F26" s="4">
        <f t="shared" si="11"/>
        <v>55.470619016400001</v>
      </c>
      <c r="G26" s="5">
        <f t="shared" si="9"/>
        <v>1.3793963267644416</v>
      </c>
      <c r="H26" s="1">
        <f t="shared" si="12"/>
        <v>4495.1436615384537</v>
      </c>
      <c r="I26">
        <v>315</v>
      </c>
      <c r="J26">
        <v>295</v>
      </c>
      <c r="K26" s="5">
        <f t="shared" si="13"/>
        <v>13.491928199652374</v>
      </c>
      <c r="L26" s="5">
        <v>308.49132821922137</v>
      </c>
      <c r="M26" s="5">
        <f t="shared" si="10"/>
        <v>308.49192819965236</v>
      </c>
      <c r="N26" s="5">
        <v>314.20676553078863</v>
      </c>
      <c r="O26" s="5">
        <f t="shared" si="6"/>
        <v>314.20676556084732</v>
      </c>
      <c r="P26" s="5">
        <f t="shared" si="7"/>
        <v>0.7932344692113702</v>
      </c>
      <c r="Q26" s="1">
        <v>245.278960192</v>
      </c>
      <c r="R26" s="4">
        <f>Q26/(Abmessungen!F$17*S26)</f>
        <v>35.83731769330717</v>
      </c>
      <c r="S26" s="5">
        <f t="shared" si="1"/>
        <v>11.734382038437131</v>
      </c>
      <c r="T26" s="4">
        <f t="shared" si="2"/>
        <v>4178.5635866690518</v>
      </c>
      <c r="U26" s="4">
        <f t="shared" si="3"/>
        <v>991.66048824578297</v>
      </c>
      <c r="V26" s="4">
        <f t="shared" si="4"/>
        <v>1007.1660609633954</v>
      </c>
      <c r="W26" s="2">
        <f t="shared" si="5"/>
        <v>1.1714524926675107</v>
      </c>
      <c r="AA26" s="6">
        <v>-144.24372570197801</v>
      </c>
      <c r="AB26" s="7">
        <v>10.528700058400901</v>
      </c>
      <c r="AC26" s="6">
        <v>-3.1256926142924198E-2</v>
      </c>
      <c r="AD26" s="6">
        <v>2.9456116190551199E-5</v>
      </c>
      <c r="AE26" s="8">
        <v>17554.453889016499</v>
      </c>
      <c r="AF26" s="8">
        <v>-125.692345063977</v>
      </c>
      <c r="AG26" s="8">
        <v>0.39362054142913999</v>
      </c>
      <c r="AH26" s="8">
        <v>-4.1079636190540202E-4</v>
      </c>
      <c r="AI26" s="8">
        <v>2.30640101199999</v>
      </c>
      <c r="AJ26" s="8">
        <v>-3.7612753199999698E-3</v>
      </c>
      <c r="AK26" s="8">
        <v>995.176197</v>
      </c>
      <c r="AL26" s="8">
        <v>3.9734999999999798E-2</v>
      </c>
      <c r="AN26" s="8">
        <v>-0.88639634593625405</v>
      </c>
      <c r="AO26" s="8">
        <v>3.7265265782637198</v>
      </c>
      <c r="AP26" s="8">
        <v>0.73660332291432395</v>
      </c>
    </row>
    <row r="27" spans="1:42" x14ac:dyDescent="0.45">
      <c r="A27">
        <v>8.0000000000000002E-3</v>
      </c>
      <c r="B27" s="4">
        <f t="shared" si="0"/>
        <v>29.007043300820808</v>
      </c>
      <c r="C27">
        <v>800</v>
      </c>
      <c r="D27" s="5">
        <f t="shared" si="8"/>
        <v>0.75162924446026669</v>
      </c>
      <c r="E27" s="4">
        <v>38.003877858400003</v>
      </c>
      <c r="F27" s="4">
        <f t="shared" si="11"/>
        <v>76.007755716800006</v>
      </c>
      <c r="G27" s="5">
        <f t="shared" si="9"/>
        <v>2.330711495276915</v>
      </c>
      <c r="H27" s="1">
        <f t="shared" si="12"/>
        <v>156.34021538461522</v>
      </c>
      <c r="I27">
        <v>315</v>
      </c>
      <c r="J27">
        <v>295</v>
      </c>
      <c r="K27" s="5">
        <f t="shared" si="13"/>
        <v>9.8434085212015621</v>
      </c>
      <c r="L27" s="5">
        <v>304.84316580125522</v>
      </c>
      <c r="M27" s="5">
        <f t="shared" si="10"/>
        <v>304.84340852120158</v>
      </c>
      <c r="N27" s="5">
        <v>307.62269635390089</v>
      </c>
      <c r="O27" s="5">
        <f t="shared" si="6"/>
        <v>307.62278434530384</v>
      </c>
      <c r="P27" s="5">
        <f t="shared" si="7"/>
        <v>7.3773036460991079</v>
      </c>
      <c r="Q27" s="1">
        <v>246.62184898800001</v>
      </c>
      <c r="R27" s="4">
        <f>Q27/(Abmessungen!F$17*S27)</f>
        <v>37.269812512989617</v>
      </c>
      <c r="S27" s="5">
        <f t="shared" si="1"/>
        <v>11.345137536940392</v>
      </c>
      <c r="T27" s="4">
        <f t="shared" si="2"/>
        <v>4178.7759185100849</v>
      </c>
      <c r="U27" s="4">
        <f t="shared" si="3"/>
        <v>992.86230938211656</v>
      </c>
      <c r="V27" s="4">
        <f t="shared" si="4"/>
        <v>1007.0935810965564</v>
      </c>
      <c r="W27" s="2">
        <f t="shared" si="5"/>
        <v>1.1783133643005343</v>
      </c>
      <c r="AA27" s="6">
        <v>-144.24372570197801</v>
      </c>
      <c r="AB27" s="7">
        <v>10.528700058400901</v>
      </c>
      <c r="AC27" s="6">
        <v>-3.1256926142924198E-2</v>
      </c>
      <c r="AD27" s="6">
        <v>2.9456116190551199E-5</v>
      </c>
      <c r="AE27" s="8">
        <v>17554.453889016499</v>
      </c>
      <c r="AF27" s="8">
        <v>-125.692345063977</v>
      </c>
      <c r="AG27" s="8">
        <v>0.39362054142913999</v>
      </c>
      <c r="AH27" s="8">
        <v>-4.1079636190540202E-4</v>
      </c>
      <c r="AI27" s="8">
        <v>2.30640101199999</v>
      </c>
      <c r="AJ27" s="8">
        <v>-3.7612753199999698E-3</v>
      </c>
      <c r="AK27" s="8">
        <v>995.176197</v>
      </c>
      <c r="AL27" s="8">
        <v>3.9734999999999798E-2</v>
      </c>
      <c r="AN27" s="8">
        <v>-0.88639634593625405</v>
      </c>
      <c r="AO27" s="8">
        <v>3.7265265782637198</v>
      </c>
      <c r="AP27" s="8">
        <v>0.73660332291432395</v>
      </c>
    </row>
    <row r="28" spans="1:42" x14ac:dyDescent="0.45">
      <c r="A28">
        <v>1.4E-2</v>
      </c>
      <c r="B28" s="4">
        <f t="shared" si="0"/>
        <v>50.786761946758894</v>
      </c>
      <c r="C28">
        <v>800</v>
      </c>
      <c r="D28" s="5">
        <f t="shared" si="8"/>
        <v>0.75162924446026669</v>
      </c>
      <c r="E28" s="4">
        <v>38.003877858400003</v>
      </c>
      <c r="F28" s="4">
        <f t="shared" si="11"/>
        <v>76.007755716800006</v>
      </c>
      <c r="G28" s="5">
        <f t="shared" si="9"/>
        <v>2.330711495276915</v>
      </c>
      <c r="H28" s="1">
        <f t="shared" si="12"/>
        <v>326.03512307692239</v>
      </c>
      <c r="I28">
        <v>315</v>
      </c>
      <c r="J28">
        <v>295</v>
      </c>
      <c r="K28" s="5">
        <f t="shared" si="13"/>
        <v>10.876873575912743</v>
      </c>
      <c r="L28" s="5">
        <v>305.8766227419249</v>
      </c>
      <c r="M28" s="5">
        <f t="shared" si="10"/>
        <v>305.87687357591273</v>
      </c>
      <c r="N28" s="5">
        <v>310.34926928732978</v>
      </c>
      <c r="O28" s="5">
        <f t="shared" si="6"/>
        <v>310.34928314276652</v>
      </c>
      <c r="P28" s="5">
        <f t="shared" si="7"/>
        <v>4.6507307126702244</v>
      </c>
      <c r="Q28" s="1">
        <v>272.07086678899998</v>
      </c>
      <c r="R28" s="4">
        <f>Q28/(Abmessungen!F$17*S28)</f>
        <v>38.977093666243228</v>
      </c>
      <c r="S28" s="5">
        <f t="shared" si="1"/>
        <v>11.967626073356321</v>
      </c>
      <c r="T28" s="4">
        <f t="shared" si="2"/>
        <v>4178.6317977722756</v>
      </c>
      <c r="U28" s="4">
        <f t="shared" si="3"/>
        <v>992.38459133968138</v>
      </c>
      <c r="V28" s="4">
        <f t="shared" si="4"/>
        <v>1007.1141133023252</v>
      </c>
      <c r="W28" s="2">
        <f t="shared" si="5"/>
        <v>1.1763698062579226</v>
      </c>
      <c r="AA28" s="6">
        <v>-144.24372570197801</v>
      </c>
      <c r="AB28" s="7">
        <v>10.528700058400901</v>
      </c>
      <c r="AC28" s="6">
        <v>-3.1256926142924198E-2</v>
      </c>
      <c r="AD28" s="6">
        <v>2.9456116190551199E-5</v>
      </c>
      <c r="AE28" s="8">
        <v>17554.453889016499</v>
      </c>
      <c r="AF28" s="8">
        <v>-125.692345063977</v>
      </c>
      <c r="AG28" s="8">
        <v>0.39362054142913999</v>
      </c>
      <c r="AH28" s="8">
        <v>-4.1079636190540202E-4</v>
      </c>
      <c r="AI28" s="8">
        <v>2.30640101199999</v>
      </c>
      <c r="AJ28" s="8">
        <v>-3.7612753199999698E-3</v>
      </c>
      <c r="AK28" s="8">
        <v>995.176197</v>
      </c>
      <c r="AL28" s="8">
        <v>3.9734999999999798E-2</v>
      </c>
      <c r="AN28" s="8">
        <v>-0.88639634593625405</v>
      </c>
      <c r="AO28" s="8">
        <v>3.7265265782637198</v>
      </c>
      <c r="AP28" s="8">
        <v>0.73660332291432395</v>
      </c>
    </row>
    <row r="29" spans="1:42" x14ac:dyDescent="0.45">
      <c r="A29">
        <v>0.02</v>
      </c>
      <c r="B29" s="4">
        <f t="shared" si="0"/>
        <v>72.569296527304502</v>
      </c>
      <c r="C29">
        <v>800</v>
      </c>
      <c r="D29" s="5">
        <f t="shared" si="8"/>
        <v>0.75162924446026669</v>
      </c>
      <c r="E29" s="4">
        <v>38.003877858400003</v>
      </c>
      <c r="F29" s="4">
        <f t="shared" si="11"/>
        <v>76.007755716800006</v>
      </c>
      <c r="G29" s="5">
        <f t="shared" si="9"/>
        <v>2.330711495276915</v>
      </c>
      <c r="H29" s="1">
        <f t="shared" si="12"/>
        <v>540.67838461538327</v>
      </c>
      <c r="I29">
        <v>315</v>
      </c>
      <c r="J29">
        <v>295</v>
      </c>
      <c r="K29" s="5">
        <f t="shared" si="13"/>
        <v>11.355834582395309</v>
      </c>
      <c r="L29" s="5">
        <v>306.35559049870608</v>
      </c>
      <c r="M29" s="5">
        <f t="shared" si="10"/>
        <v>306.35583458239529</v>
      </c>
      <c r="N29" s="5">
        <v>311.60367917131771</v>
      </c>
      <c r="O29" s="5">
        <f t="shared" si="6"/>
        <v>311.60368324384018</v>
      </c>
      <c r="P29" s="5">
        <f t="shared" si="7"/>
        <v>3.3963208286822919</v>
      </c>
      <c r="Q29" s="1">
        <v>283.83663354599997</v>
      </c>
      <c r="R29" s="4">
        <f>Q29/(Abmessungen!F$17*S29)</f>
        <v>39.90726027509568</v>
      </c>
      <c r="S29" s="5">
        <f t="shared" si="1"/>
        <v>12.194161920074652</v>
      </c>
      <c r="T29" s="4">
        <f t="shared" si="2"/>
        <v>4178.594841473634</v>
      </c>
      <c r="U29" s="4">
        <f t="shared" si="3"/>
        <v>992.15513234181208</v>
      </c>
      <c r="V29" s="4">
        <f t="shared" si="4"/>
        <v>1007.123629194233</v>
      </c>
      <c r="W29" s="2">
        <f t="shared" si="5"/>
        <v>1.1754690414565943</v>
      </c>
      <c r="AA29" s="6">
        <v>-144.24372570197801</v>
      </c>
      <c r="AB29" s="7">
        <v>10.528700058400901</v>
      </c>
      <c r="AC29" s="6">
        <v>-3.1256926142924198E-2</v>
      </c>
      <c r="AD29" s="6">
        <v>2.9456116190551199E-5</v>
      </c>
      <c r="AE29" s="8">
        <v>17554.453889016499</v>
      </c>
      <c r="AF29" s="8">
        <v>-125.692345063977</v>
      </c>
      <c r="AG29" s="8">
        <v>0.39362054142913999</v>
      </c>
      <c r="AH29" s="8">
        <v>-4.1079636190540202E-4</v>
      </c>
      <c r="AI29" s="8">
        <v>2.30640101199999</v>
      </c>
      <c r="AJ29" s="8">
        <v>-3.7612753199999698E-3</v>
      </c>
      <c r="AK29" s="8">
        <v>995.176197</v>
      </c>
      <c r="AL29" s="8">
        <v>3.9734999999999798E-2</v>
      </c>
      <c r="AN29" s="8">
        <v>-0.88639634593625405</v>
      </c>
      <c r="AO29" s="8">
        <v>3.7265265782637198</v>
      </c>
      <c r="AP29" s="8">
        <v>0.73660332291432395</v>
      </c>
    </row>
    <row r="30" spans="1:42" x14ac:dyDescent="0.45">
      <c r="A30">
        <v>2.5999999999999999E-2</v>
      </c>
      <c r="B30" s="4">
        <f t="shared" si="0"/>
        <v>94.352868153740602</v>
      </c>
      <c r="C30">
        <v>800</v>
      </c>
      <c r="D30" s="5">
        <f t="shared" si="8"/>
        <v>0.75162924446026669</v>
      </c>
      <c r="E30" s="4">
        <v>38.003877858400003</v>
      </c>
      <c r="F30" s="4">
        <f t="shared" si="11"/>
        <v>76.007755716800006</v>
      </c>
      <c r="G30" s="5">
        <f t="shared" si="9"/>
        <v>2.330711495276915</v>
      </c>
      <c r="H30" s="1">
        <f t="shared" si="12"/>
        <v>800.26999999999816</v>
      </c>
      <c r="I30">
        <v>315</v>
      </c>
      <c r="J30">
        <v>295</v>
      </c>
      <c r="K30" s="5">
        <f t="shared" si="13"/>
        <v>11.636874685236096</v>
      </c>
      <c r="L30" s="5">
        <v>306.63663658125768</v>
      </c>
      <c r="M30" s="5">
        <f t="shared" si="10"/>
        <v>306.63687468523608</v>
      </c>
      <c r="N30" s="5">
        <v>312.323970071075</v>
      </c>
      <c r="O30" s="5">
        <f t="shared" si="6"/>
        <v>312.32397171455438</v>
      </c>
      <c r="P30" s="5">
        <f t="shared" si="7"/>
        <v>2.6760299289250042</v>
      </c>
      <c r="Q30" s="1">
        <v>290.73199731800003</v>
      </c>
      <c r="R30" s="4">
        <f>Q30/(Abmessungen!F$17*S30)</f>
        <v>40.509759317953403</v>
      </c>
      <c r="S30" s="5">
        <f t="shared" si="1"/>
        <v>12.304630956345601</v>
      </c>
      <c r="T30" s="4">
        <f t="shared" si="2"/>
        <v>4178.580606812985</v>
      </c>
      <c r="U30" s="4">
        <f t="shared" si="3"/>
        <v>992.02071788094599</v>
      </c>
      <c r="V30" s="4">
        <f t="shared" si="4"/>
        <v>1007.1292128772781</v>
      </c>
      <c r="W30" s="2">
        <f t="shared" si="5"/>
        <v>1.1749404956095524</v>
      </c>
      <c r="AA30" s="6">
        <v>-144.24372570197801</v>
      </c>
      <c r="AB30" s="7">
        <v>10.528700058400901</v>
      </c>
      <c r="AC30" s="6">
        <v>-3.1256926142924198E-2</v>
      </c>
      <c r="AD30" s="6">
        <v>2.9456116190551199E-5</v>
      </c>
      <c r="AE30" s="8">
        <v>17554.453889016499</v>
      </c>
      <c r="AF30" s="8">
        <v>-125.692345063977</v>
      </c>
      <c r="AG30" s="8">
        <v>0.39362054142913999</v>
      </c>
      <c r="AH30" s="8">
        <v>-4.1079636190540202E-4</v>
      </c>
      <c r="AI30" s="8">
        <v>2.30640101199999</v>
      </c>
      <c r="AJ30" s="8">
        <v>-3.7612753199999698E-3</v>
      </c>
      <c r="AK30" s="8">
        <v>995.176197</v>
      </c>
      <c r="AL30" s="8">
        <v>3.9734999999999798E-2</v>
      </c>
      <c r="AN30" s="8">
        <v>-0.88639634593625405</v>
      </c>
      <c r="AO30" s="8">
        <v>3.7265265782637198</v>
      </c>
      <c r="AP30" s="8">
        <v>0.73660332291432395</v>
      </c>
    </row>
    <row r="31" spans="1:42" x14ac:dyDescent="0.45">
      <c r="A31">
        <v>3.2000000000000001E-2</v>
      </c>
      <c r="B31" s="4">
        <f t="shared" si="0"/>
        <v>116.13690246265411</v>
      </c>
      <c r="C31">
        <v>800</v>
      </c>
      <c r="D31" s="5">
        <f t="shared" si="8"/>
        <v>0.75162924446026669</v>
      </c>
      <c r="E31" s="4">
        <v>38.003877858400003</v>
      </c>
      <c r="F31" s="4">
        <f t="shared" si="11"/>
        <v>76.007755716800006</v>
      </c>
      <c r="G31" s="5">
        <f t="shared" si="9"/>
        <v>2.330711495276915</v>
      </c>
      <c r="H31" s="1">
        <f t="shared" si="12"/>
        <v>1104.8099692307667</v>
      </c>
      <c r="I31">
        <v>315</v>
      </c>
      <c r="J31">
        <v>295</v>
      </c>
      <c r="K31" s="5">
        <f t="shared" si="13"/>
        <v>11.832779367717624</v>
      </c>
      <c r="L31" s="5">
        <v>306.83254180460443</v>
      </c>
      <c r="M31" s="5">
        <f t="shared" si="10"/>
        <v>306.83277936771765</v>
      </c>
      <c r="N31" s="5">
        <v>312.78980385731302</v>
      </c>
      <c r="O31" s="5">
        <f t="shared" si="6"/>
        <v>312.78980466916948</v>
      </c>
      <c r="P31" s="5">
        <f t="shared" si="7"/>
        <v>2.2101961426869821</v>
      </c>
      <c r="Q31" s="1">
        <v>295.53486033500002</v>
      </c>
      <c r="R31" s="4">
        <f>Q31/(Abmessungen!F$17*S31)</f>
        <v>40.992442907782447</v>
      </c>
      <c r="S31" s="5">
        <f t="shared" si="1"/>
        <v>12.360622399447658</v>
      </c>
      <c r="T31" s="4">
        <f t="shared" si="2"/>
        <v>4178.5738376337422</v>
      </c>
      <c r="U31" s="4">
        <f t="shared" si="3"/>
        <v>991.93277551934545</v>
      </c>
      <c r="V31" s="4">
        <f t="shared" si="4"/>
        <v>1007.1331050243029</v>
      </c>
      <c r="W31" s="2">
        <f t="shared" si="5"/>
        <v>1.1745720688687356</v>
      </c>
      <c r="AA31" s="6">
        <v>-144.24372570197801</v>
      </c>
      <c r="AB31" s="7">
        <v>10.528700058400901</v>
      </c>
      <c r="AC31" s="6">
        <v>-3.1256926142924198E-2</v>
      </c>
      <c r="AD31" s="6">
        <v>2.9456116190551199E-5</v>
      </c>
      <c r="AE31" s="8">
        <v>17554.453889016499</v>
      </c>
      <c r="AF31" s="8">
        <v>-125.692345063977</v>
      </c>
      <c r="AG31" s="8">
        <v>0.39362054142913999</v>
      </c>
      <c r="AH31" s="8">
        <v>-4.1079636190540202E-4</v>
      </c>
      <c r="AI31" s="8">
        <v>2.30640101199999</v>
      </c>
      <c r="AJ31" s="8">
        <v>-3.7612753199999698E-3</v>
      </c>
      <c r="AK31" s="8">
        <v>995.176197</v>
      </c>
      <c r="AL31" s="8">
        <v>3.9734999999999798E-2</v>
      </c>
      <c r="AN31" s="8">
        <v>-0.88639634593625405</v>
      </c>
      <c r="AO31" s="8">
        <v>3.7265265782637198</v>
      </c>
      <c r="AP31" s="8">
        <v>0.73660332291432395</v>
      </c>
    </row>
    <row r="32" spans="1:42" x14ac:dyDescent="0.45">
      <c r="A32">
        <v>3.7999999999999999E-2</v>
      </c>
      <c r="B32" s="4">
        <f t="shared" si="0"/>
        <v>137.92127866245806</v>
      </c>
      <c r="C32">
        <v>800</v>
      </c>
      <c r="D32" s="5">
        <f t="shared" si="8"/>
        <v>0.75162924446026669</v>
      </c>
      <c r="E32" s="4">
        <v>38.003877858400003</v>
      </c>
      <c r="F32" s="4">
        <f t="shared" si="11"/>
        <v>76.007755716800006</v>
      </c>
      <c r="G32" s="5">
        <f t="shared" si="9"/>
        <v>2.330711495276915</v>
      </c>
      <c r="H32" s="1">
        <f t="shared" si="12"/>
        <v>1454.2982923076893</v>
      </c>
      <c r="I32">
        <v>315</v>
      </c>
      <c r="J32">
        <v>295</v>
      </c>
      <c r="K32" s="5">
        <f t="shared" si="13"/>
        <v>11.960966180932207</v>
      </c>
      <c r="L32" s="5">
        <v>306.96073336638761</v>
      </c>
      <c r="M32" s="5">
        <f t="shared" si="10"/>
        <v>306.96096618093219</v>
      </c>
      <c r="N32" s="5">
        <v>313.11899923535861</v>
      </c>
      <c r="O32" s="5">
        <f t="shared" si="6"/>
        <v>313.11899967787014</v>
      </c>
      <c r="P32" s="5">
        <f t="shared" si="7"/>
        <v>1.8810007646413851</v>
      </c>
      <c r="Q32" s="1">
        <v>298.675886671</v>
      </c>
      <c r="R32" s="4">
        <f>Q32/(Abmessungen!F$17*S32)</f>
        <v>41.283431981739803</v>
      </c>
      <c r="S32" s="5">
        <f t="shared" si="1"/>
        <v>12.403943845538704</v>
      </c>
      <c r="T32" s="4">
        <f t="shared" si="2"/>
        <v>4178.5701267717932</v>
      </c>
      <c r="U32" s="4">
        <f t="shared" si="3"/>
        <v>991.87015467568108</v>
      </c>
      <c r="V32" s="4">
        <f t="shared" si="4"/>
        <v>1007.1356518701566</v>
      </c>
      <c r="W32" s="2">
        <f t="shared" si="5"/>
        <v>1.1743309869899519</v>
      </c>
      <c r="AA32" s="6">
        <v>-144.24372570197801</v>
      </c>
      <c r="AB32" s="7">
        <v>10.528700058400901</v>
      </c>
      <c r="AC32" s="6">
        <v>-3.1256926142924198E-2</v>
      </c>
      <c r="AD32" s="6">
        <v>2.9456116190551199E-5</v>
      </c>
      <c r="AE32" s="8">
        <v>17554.453889016499</v>
      </c>
      <c r="AF32" s="8">
        <v>-125.692345063977</v>
      </c>
      <c r="AG32" s="8">
        <v>0.39362054142913999</v>
      </c>
      <c r="AH32" s="8">
        <v>-4.1079636190540202E-4</v>
      </c>
      <c r="AI32" s="8">
        <v>2.30640101199999</v>
      </c>
      <c r="AJ32" s="8">
        <v>-3.7612753199999698E-3</v>
      </c>
      <c r="AK32" s="8">
        <v>995.176197</v>
      </c>
      <c r="AL32" s="8">
        <v>3.9734999999999798E-2</v>
      </c>
      <c r="AN32" s="8">
        <v>-0.88639634593625405</v>
      </c>
      <c r="AO32" s="8">
        <v>3.7265265782637198</v>
      </c>
      <c r="AP32" s="8">
        <v>0.73660332291432395</v>
      </c>
    </row>
    <row r="33" spans="1:42" x14ac:dyDescent="0.45">
      <c r="A33">
        <v>4.3999999999999997E-2</v>
      </c>
      <c r="B33" s="4">
        <f t="shared" si="0"/>
        <v>159.70583957220148</v>
      </c>
      <c r="C33">
        <v>800</v>
      </c>
      <c r="D33" s="5">
        <f t="shared" si="8"/>
        <v>0.75162924446026669</v>
      </c>
      <c r="E33" s="4">
        <v>38.003877858400003</v>
      </c>
      <c r="F33" s="4">
        <f t="shared" si="11"/>
        <v>76.007755716800006</v>
      </c>
      <c r="G33" s="5">
        <f t="shared" si="9"/>
        <v>2.330711495276915</v>
      </c>
      <c r="H33" s="1">
        <f t="shared" si="12"/>
        <v>1848.7349692307653</v>
      </c>
      <c r="I33">
        <v>315</v>
      </c>
      <c r="J33">
        <v>295</v>
      </c>
      <c r="K33" s="5">
        <f t="shared" si="13"/>
        <v>12.054045657674811</v>
      </c>
      <c r="L33" s="5">
        <v>307.05381758652896</v>
      </c>
      <c r="M33" s="5">
        <f t="shared" si="10"/>
        <v>307.05404565767481</v>
      </c>
      <c r="N33" s="5">
        <v>313.363097881177</v>
      </c>
      <c r="O33" s="5">
        <f t="shared" si="6"/>
        <v>313.36309814248119</v>
      </c>
      <c r="P33" s="5">
        <f t="shared" si="7"/>
        <v>1.6369021188230022</v>
      </c>
      <c r="Q33" s="1">
        <v>300.95584588200001</v>
      </c>
      <c r="R33" s="4">
        <f>Q33/(Abmessungen!F$17*S33)</f>
        <v>41.49181485816073</v>
      </c>
      <c r="S33" s="5">
        <f t="shared" si="1"/>
        <v>12.435858621541087</v>
      </c>
      <c r="T33" s="4">
        <f t="shared" si="2"/>
        <v>4178.5679189069051</v>
      </c>
      <c r="U33" s="4">
        <f t="shared" si="3"/>
        <v>991.82347010166063</v>
      </c>
      <c r="V33" s="4">
        <f t="shared" si="4"/>
        <v>1007.1375012209003</v>
      </c>
      <c r="W33" s="2">
        <f t="shared" si="5"/>
        <v>1.1741559293000026</v>
      </c>
      <c r="AA33" s="6">
        <v>-144.24372570197801</v>
      </c>
      <c r="AB33" s="7">
        <v>10.528700058400901</v>
      </c>
      <c r="AC33" s="6">
        <v>-3.1256926142924198E-2</v>
      </c>
      <c r="AD33" s="6">
        <v>2.9456116190551199E-5</v>
      </c>
      <c r="AE33" s="8">
        <v>17554.453889016499</v>
      </c>
      <c r="AF33" s="8">
        <v>-125.692345063977</v>
      </c>
      <c r="AG33" s="8">
        <v>0.39362054142913999</v>
      </c>
      <c r="AH33" s="8">
        <v>-4.1079636190540202E-4</v>
      </c>
      <c r="AI33" s="8">
        <v>2.30640101199999</v>
      </c>
      <c r="AJ33" s="8">
        <v>-3.7612753199999698E-3</v>
      </c>
      <c r="AK33" s="8">
        <v>995.176197</v>
      </c>
      <c r="AL33" s="8">
        <v>3.9734999999999798E-2</v>
      </c>
      <c r="AN33" s="8">
        <v>-0.88639634593625405</v>
      </c>
      <c r="AO33" s="8">
        <v>3.7265265782637198</v>
      </c>
      <c r="AP33" s="8">
        <v>0.73660332291432395</v>
      </c>
    </row>
    <row r="34" spans="1:42" x14ac:dyDescent="0.45">
      <c r="A34">
        <v>0.05</v>
      </c>
      <c r="B34" s="4">
        <f t="shared" si="0"/>
        <v>181.49052244302294</v>
      </c>
      <c r="C34">
        <v>800</v>
      </c>
      <c r="D34" s="5">
        <f t="shared" si="8"/>
        <v>0.75162924446026669</v>
      </c>
      <c r="E34" s="4">
        <v>38.003877858400003</v>
      </c>
      <c r="F34" s="4">
        <f t="shared" si="11"/>
        <v>76.007755716800006</v>
      </c>
      <c r="G34" s="5">
        <f t="shared" si="9"/>
        <v>2.330711495276915</v>
      </c>
      <c r="H34" s="1">
        <f t="shared" si="12"/>
        <v>2288.1199999999958</v>
      </c>
      <c r="I34">
        <v>315</v>
      </c>
      <c r="J34">
        <v>295</v>
      </c>
      <c r="K34" s="5">
        <f t="shared" si="13"/>
        <v>12.124025858039149</v>
      </c>
      <c r="L34" s="5">
        <v>307.12380243675034</v>
      </c>
      <c r="M34" s="5">
        <f t="shared" si="10"/>
        <v>307.12402585803915</v>
      </c>
      <c r="N34" s="5">
        <v>313.5513234009062</v>
      </c>
      <c r="O34" s="5">
        <f t="shared" si="6"/>
        <v>313.55132356453379</v>
      </c>
      <c r="P34" s="5">
        <f t="shared" si="7"/>
        <v>1.4486765990938011</v>
      </c>
      <c r="Q34" s="1">
        <v>302.669542568</v>
      </c>
      <c r="R34" s="4">
        <f>Q34/(Abmessungen!F$17*S34)</f>
        <v>41.64451623462832</v>
      </c>
      <c r="S34" s="5">
        <f t="shared" si="1"/>
        <v>12.460811397036366</v>
      </c>
      <c r="T34" s="4">
        <f t="shared" si="2"/>
        <v>4178.5665198674997</v>
      </c>
      <c r="U34" s="4">
        <f t="shared" si="3"/>
        <v>991.7873262859174</v>
      </c>
      <c r="V34" s="4">
        <f t="shared" si="4"/>
        <v>1007.1388916449121</v>
      </c>
      <c r="W34" s="2">
        <f t="shared" si="5"/>
        <v>1.1740243131550465</v>
      </c>
      <c r="AA34" s="6">
        <v>-144.24372570197801</v>
      </c>
      <c r="AB34" s="7">
        <v>10.528700058400901</v>
      </c>
      <c r="AC34" s="6">
        <v>-3.1256926142924198E-2</v>
      </c>
      <c r="AD34" s="6">
        <v>2.9456116190551199E-5</v>
      </c>
      <c r="AE34" s="8">
        <v>17554.453889016499</v>
      </c>
      <c r="AF34" s="8">
        <v>-125.692345063977</v>
      </c>
      <c r="AG34" s="8">
        <v>0.39362054142913999</v>
      </c>
      <c r="AH34" s="8">
        <v>-4.1079636190540202E-4</v>
      </c>
      <c r="AI34" s="8">
        <v>2.30640101199999</v>
      </c>
      <c r="AJ34" s="8">
        <v>-3.7612753199999698E-3</v>
      </c>
      <c r="AK34" s="8">
        <v>995.176197</v>
      </c>
      <c r="AL34" s="8">
        <v>3.9734999999999798E-2</v>
      </c>
      <c r="AN34" s="8">
        <v>-0.88639634593625405</v>
      </c>
      <c r="AO34" s="8">
        <v>3.7265265782637198</v>
      </c>
      <c r="AP34" s="8">
        <v>0.73660332291432395</v>
      </c>
    </row>
    <row r="35" spans="1:42" x14ac:dyDescent="0.45">
      <c r="A35">
        <v>5.6000000000000001E-2</v>
      </c>
      <c r="B35" s="4">
        <f t="shared" si="0"/>
        <v>203.27528971089177</v>
      </c>
      <c r="C35">
        <v>800</v>
      </c>
      <c r="D35" s="5">
        <f t="shared" si="8"/>
        <v>0.75162924446026669</v>
      </c>
      <c r="E35" s="4">
        <v>38.003877858400003</v>
      </c>
      <c r="F35" s="4">
        <f t="shared" si="11"/>
        <v>76.007755716800006</v>
      </c>
      <c r="G35" s="5">
        <f t="shared" si="9"/>
        <v>2.330711495276915</v>
      </c>
      <c r="H35" s="1">
        <f t="shared" si="12"/>
        <v>2772.4533846153799</v>
      </c>
      <c r="I35">
        <v>315</v>
      </c>
      <c r="J35">
        <v>295</v>
      </c>
      <c r="K35" s="5">
        <f t="shared" si="13"/>
        <v>12.178081944267888</v>
      </c>
      <c r="L35" s="5">
        <v>307.17786302393654</v>
      </c>
      <c r="M35" s="5">
        <f t="shared" si="10"/>
        <v>307.17808194426789</v>
      </c>
      <c r="N35" s="5">
        <v>313.70088261073704</v>
      </c>
      <c r="O35" s="5">
        <f t="shared" si="6"/>
        <v>313.70088271787495</v>
      </c>
      <c r="P35" s="5">
        <f t="shared" si="7"/>
        <v>1.2991173892629604</v>
      </c>
      <c r="Q35" s="1">
        <v>303.99301930000001</v>
      </c>
      <c r="R35" s="4">
        <f>Q35/(Abmessungen!F$17*S35)</f>
        <v>41.758402712241512</v>
      </c>
      <c r="S35" s="5">
        <f t="shared" si="1"/>
        <v>12.481165914711775</v>
      </c>
      <c r="T35" s="4">
        <f t="shared" si="2"/>
        <v>4178.5655905790136</v>
      </c>
      <c r="U35" s="4">
        <f t="shared" si="3"/>
        <v>991.75851765714151</v>
      </c>
      <c r="V35" s="4">
        <f t="shared" si="4"/>
        <v>1007.139965693628</v>
      </c>
      <c r="W35" s="2">
        <f t="shared" si="5"/>
        <v>1.1739226447788624</v>
      </c>
      <c r="AA35" s="6">
        <v>-144.24372570197801</v>
      </c>
      <c r="AB35" s="7">
        <v>10.528700058400901</v>
      </c>
      <c r="AC35" s="6">
        <v>-3.1256926142924198E-2</v>
      </c>
      <c r="AD35" s="6">
        <v>2.9456116190551199E-5</v>
      </c>
      <c r="AE35" s="8">
        <v>17554.453889016499</v>
      </c>
      <c r="AF35" s="8">
        <v>-125.692345063977</v>
      </c>
      <c r="AG35" s="8">
        <v>0.39362054142913999</v>
      </c>
      <c r="AH35" s="8">
        <v>-4.1079636190540202E-4</v>
      </c>
      <c r="AI35" s="8">
        <v>2.30640101199999</v>
      </c>
      <c r="AJ35" s="8">
        <v>-3.7612753199999698E-3</v>
      </c>
      <c r="AK35" s="8">
        <v>995.176197</v>
      </c>
      <c r="AL35" s="8">
        <v>3.9734999999999798E-2</v>
      </c>
      <c r="AN35" s="8">
        <v>-0.88639634593625405</v>
      </c>
      <c r="AO35" s="8">
        <v>3.7265265782637198</v>
      </c>
      <c r="AP35" s="8">
        <v>0.73660332291432395</v>
      </c>
    </row>
    <row r="36" spans="1:42" x14ac:dyDescent="0.45">
      <c r="A36">
        <v>6.2E-2</v>
      </c>
      <c r="B36" s="4">
        <f t="shared" si="0"/>
        <v>225.06011756023079</v>
      </c>
      <c r="C36">
        <v>800</v>
      </c>
      <c r="D36" s="5">
        <f t="shared" si="8"/>
        <v>0.75162924446026669</v>
      </c>
      <c r="E36" s="4">
        <v>38.003877858400003</v>
      </c>
      <c r="F36" s="4">
        <f t="shared" si="11"/>
        <v>76.007755716800006</v>
      </c>
      <c r="G36" s="5">
        <f t="shared" si="9"/>
        <v>2.330711495276915</v>
      </c>
      <c r="H36" s="1">
        <f t="shared" si="12"/>
        <v>3301.7351230769173</v>
      </c>
      <c r="I36">
        <v>315</v>
      </c>
      <c r="J36">
        <v>295</v>
      </c>
      <c r="K36" s="5">
        <f t="shared" si="13"/>
        <v>12.220753918321721</v>
      </c>
      <c r="L36" s="5">
        <v>307.22053931823729</v>
      </c>
      <c r="M36" s="5">
        <f t="shared" si="10"/>
        <v>307.22075391832175</v>
      </c>
      <c r="N36" s="5">
        <v>313.82257142664872</v>
      </c>
      <c r="O36" s="5">
        <f t="shared" si="6"/>
        <v>313.82257149928347</v>
      </c>
      <c r="P36" s="5">
        <f t="shared" si="7"/>
        <v>1.1774285733512784</v>
      </c>
      <c r="Q36" s="1">
        <v>305.03761081800002</v>
      </c>
      <c r="R36" s="4">
        <f>Q36/(Abmessungen!F$17*S36)</f>
        <v>41.844484538389892</v>
      </c>
      <c r="S36" s="5">
        <f t="shared" si="1"/>
        <v>12.498289846161091</v>
      </c>
      <c r="T36" s="4">
        <f t="shared" si="2"/>
        <v>4178.5649504936237</v>
      </c>
      <c r="U36" s="4">
        <f t="shared" si="3"/>
        <v>991.73501915667953</v>
      </c>
      <c r="V36" s="4">
        <f t="shared" si="4"/>
        <v>1007.1408135649051</v>
      </c>
      <c r="W36" s="2">
        <f t="shared" si="5"/>
        <v>1.1738423861326113</v>
      </c>
      <c r="AA36" s="6">
        <v>-144.24372570197801</v>
      </c>
      <c r="AB36" s="7">
        <v>10.528700058400901</v>
      </c>
      <c r="AC36" s="6">
        <v>-3.1256926142924198E-2</v>
      </c>
      <c r="AD36" s="6">
        <v>2.9456116190551199E-5</v>
      </c>
      <c r="AE36" s="8">
        <v>17554.453889016499</v>
      </c>
      <c r="AF36" s="8">
        <v>-125.692345063977</v>
      </c>
      <c r="AG36" s="8">
        <v>0.39362054142913999</v>
      </c>
      <c r="AH36" s="8">
        <v>-4.1079636190540202E-4</v>
      </c>
      <c r="AI36" s="8">
        <v>2.30640101199999</v>
      </c>
      <c r="AJ36" s="8">
        <v>-3.7612753199999698E-3</v>
      </c>
      <c r="AK36" s="8">
        <v>995.176197</v>
      </c>
      <c r="AL36" s="8">
        <v>3.9734999999999798E-2</v>
      </c>
      <c r="AN36" s="8">
        <v>-0.88639634593625405</v>
      </c>
      <c r="AO36" s="8">
        <v>3.7265265782637198</v>
      </c>
      <c r="AP36" s="8">
        <v>0.73660332291432395</v>
      </c>
    </row>
    <row r="37" spans="1:42" x14ac:dyDescent="0.45">
      <c r="A37">
        <v>6.8000000000000005E-2</v>
      </c>
      <c r="B37" s="4">
        <f t="shared" si="0"/>
        <v>246.84499019631269</v>
      </c>
      <c r="C37">
        <v>800</v>
      </c>
      <c r="D37" s="5">
        <f t="shared" si="8"/>
        <v>0.75162924446026669</v>
      </c>
      <c r="E37" s="4">
        <v>38.003877858400003</v>
      </c>
      <c r="F37" s="4">
        <f t="shared" si="11"/>
        <v>76.007755716800006</v>
      </c>
      <c r="G37" s="5">
        <f t="shared" si="9"/>
        <v>2.330711495276915</v>
      </c>
      <c r="H37" s="1">
        <f t="shared" si="12"/>
        <v>3875.9652153846091</v>
      </c>
      <c r="I37">
        <v>315</v>
      </c>
      <c r="J37">
        <v>295</v>
      </c>
      <c r="K37" s="5">
        <f t="shared" si="13"/>
        <v>12.255046206673123</v>
      </c>
      <c r="L37" s="5">
        <v>307.25483573031664</v>
      </c>
      <c r="M37" s="5">
        <f t="shared" si="10"/>
        <v>307.25504620667311</v>
      </c>
      <c r="N37" s="5">
        <v>313.9235080849096</v>
      </c>
      <c r="O37" s="5">
        <f t="shared" si="6"/>
        <v>313.92350813553219</v>
      </c>
      <c r="P37" s="5">
        <f t="shared" si="7"/>
        <v>1.0764919150904007</v>
      </c>
      <c r="Q37" s="1">
        <v>305.87696664800001</v>
      </c>
      <c r="R37" s="4">
        <f>Q37/(Abmessungen!F$17*S37)</f>
        <v>41.910197456798322</v>
      </c>
      <c r="S37" s="5">
        <f t="shared" si="1"/>
        <v>12.513030163848205</v>
      </c>
      <c r="T37" s="4">
        <f t="shared" si="2"/>
        <v>4178.5644968379711</v>
      </c>
      <c r="U37" s="4">
        <f t="shared" si="3"/>
        <v>991.71548835288763</v>
      </c>
      <c r="V37" s="4">
        <f t="shared" si="4"/>
        <v>1007.141494948872</v>
      </c>
      <c r="W37" s="2">
        <f t="shared" si="5"/>
        <v>1.1737778870084519</v>
      </c>
      <c r="AA37" s="6">
        <v>-144.24372570197801</v>
      </c>
      <c r="AB37" s="7">
        <v>10.528700058400901</v>
      </c>
      <c r="AC37" s="6">
        <v>-3.1256926142924198E-2</v>
      </c>
      <c r="AD37" s="6">
        <v>2.9456116190551199E-5</v>
      </c>
      <c r="AE37" s="8">
        <v>17554.453889016499</v>
      </c>
      <c r="AF37" s="8">
        <v>-125.692345063977</v>
      </c>
      <c r="AG37" s="8">
        <v>0.39362054142913999</v>
      </c>
      <c r="AH37" s="8">
        <v>-4.1079636190540202E-4</v>
      </c>
      <c r="AI37" s="8">
        <v>2.30640101199999</v>
      </c>
      <c r="AJ37" s="8">
        <v>-3.7612753199999698E-3</v>
      </c>
      <c r="AK37" s="8">
        <v>995.176197</v>
      </c>
      <c r="AL37" s="8">
        <v>3.9734999999999798E-2</v>
      </c>
      <c r="AN37" s="8">
        <v>-0.88639634593625405</v>
      </c>
      <c r="AO37" s="8">
        <v>3.7265265782637198</v>
      </c>
      <c r="AP37" s="8">
        <v>0.73660332291432395</v>
      </c>
    </row>
    <row r="38" spans="1:42" x14ac:dyDescent="0.45">
      <c r="A38">
        <v>7.3999999999999996E-2</v>
      </c>
      <c r="B38" s="4">
        <f t="shared" si="0"/>
        <v>268.62989675576983</v>
      </c>
      <c r="C38">
        <v>800</v>
      </c>
      <c r="D38" s="5">
        <f t="shared" si="8"/>
        <v>0.75162924446026669</v>
      </c>
      <c r="E38" s="4">
        <v>38.003877858400003</v>
      </c>
      <c r="F38" s="4">
        <f t="shared" si="11"/>
        <v>76.007755716800006</v>
      </c>
      <c r="G38" s="5">
        <f t="shared" si="9"/>
        <v>2.330711495276915</v>
      </c>
      <c r="H38" s="1">
        <f t="shared" si="12"/>
        <v>4495.1436615384537</v>
      </c>
      <c r="I38">
        <v>315</v>
      </c>
      <c r="J38">
        <v>295</v>
      </c>
      <c r="K38" s="5">
        <f t="shared" si="13"/>
        <v>12.28302020089359</v>
      </c>
      <c r="L38" s="5">
        <v>307.28280883903045</v>
      </c>
      <c r="M38" s="5">
        <f t="shared" si="10"/>
        <v>307.28302020089359</v>
      </c>
      <c r="N38" s="5">
        <v>314.00857701561927</v>
      </c>
      <c r="O38" s="5">
        <f t="shared" si="6"/>
        <v>314.00857705249518</v>
      </c>
      <c r="P38" s="5">
        <f t="shared" si="7"/>
        <v>0.9914229843807334</v>
      </c>
      <c r="Q38" s="1">
        <v>306.56160587300002</v>
      </c>
      <c r="R38" s="4">
        <f>Q38/(Abmessungen!F$17*S38)</f>
        <v>41.96069627978094</v>
      </c>
      <c r="S38" s="5">
        <f t="shared" si="1"/>
        <v>12.525944989410839</v>
      </c>
      <c r="T38" s="4">
        <f t="shared" si="2"/>
        <v>4178.5641679119253</v>
      </c>
      <c r="U38" s="4">
        <f t="shared" si="3"/>
        <v>991.69900006402804</v>
      </c>
      <c r="V38" s="4">
        <f t="shared" si="4"/>
        <v>1007.1420507046093</v>
      </c>
      <c r="W38" s="2">
        <f t="shared" si="5"/>
        <v>1.1737252797267375</v>
      </c>
      <c r="AA38" s="6">
        <v>-144.24372570197801</v>
      </c>
      <c r="AB38" s="7">
        <v>10.528700058400901</v>
      </c>
      <c r="AC38" s="6">
        <v>-3.1256926142924198E-2</v>
      </c>
      <c r="AD38" s="6">
        <v>2.9456116190551199E-5</v>
      </c>
      <c r="AE38" s="8">
        <v>17554.453889016499</v>
      </c>
      <c r="AF38" s="8">
        <v>-125.692345063977</v>
      </c>
      <c r="AG38" s="8">
        <v>0.39362054142913999</v>
      </c>
      <c r="AH38" s="8">
        <v>-4.1079636190540202E-4</v>
      </c>
      <c r="AI38" s="8">
        <v>2.30640101199999</v>
      </c>
      <c r="AJ38" s="8">
        <v>-3.7612753199999698E-3</v>
      </c>
      <c r="AK38" s="8">
        <v>995.176197</v>
      </c>
      <c r="AL38" s="8">
        <v>3.9734999999999798E-2</v>
      </c>
      <c r="AN38" s="8">
        <v>-0.88639634593625405</v>
      </c>
      <c r="AO38" s="8">
        <v>3.7265265782637198</v>
      </c>
      <c r="AP38" s="8">
        <v>0.73660332291432395</v>
      </c>
    </row>
    <row r="39" spans="1:42" x14ac:dyDescent="0.45">
      <c r="A39">
        <v>8.0000000000000002E-3</v>
      </c>
      <c r="B39" s="4">
        <f t="shared" si="0"/>
        <v>29.000670249105593</v>
      </c>
      <c r="C39">
        <v>1000</v>
      </c>
      <c r="D39" s="5">
        <f t="shared" si="8"/>
        <v>0.96525337556267554</v>
      </c>
      <c r="E39" s="4">
        <v>48.805141175199999</v>
      </c>
      <c r="F39" s="4">
        <f t="shared" si="11"/>
        <v>97.610282350399999</v>
      </c>
      <c r="G39" s="5">
        <f t="shared" si="9"/>
        <v>3.3969496994801709</v>
      </c>
      <c r="H39" s="1">
        <f t="shared" si="12"/>
        <v>156.34021538461522</v>
      </c>
      <c r="I39">
        <v>315</v>
      </c>
      <c r="J39">
        <v>295</v>
      </c>
      <c r="K39" s="5">
        <f t="shared" si="13"/>
        <v>9.0100659213399403</v>
      </c>
      <c r="L39" s="5">
        <v>304.00989901708863</v>
      </c>
      <c r="M39" s="5">
        <f t="shared" si="10"/>
        <v>304.01006592133996</v>
      </c>
      <c r="N39" s="5">
        <v>306.31682133245602</v>
      </c>
      <c r="O39" s="5">
        <f t="shared" si="6"/>
        <v>306.31696260528292</v>
      </c>
      <c r="P39" s="5">
        <f t="shared" si="7"/>
        <v>8.6831786675439844</v>
      </c>
      <c r="Q39" s="1">
        <v>290.28308234999997</v>
      </c>
      <c r="R39" s="4">
        <f>Q39/(Abmessungen!F$17*S39)</f>
        <v>44.625032845955971</v>
      </c>
      <c r="S39" s="5">
        <f t="shared" si="1"/>
        <v>11.152663555542471</v>
      </c>
      <c r="T39" s="4">
        <f t="shared" si="2"/>
        <v>4178.8816106938275</v>
      </c>
      <c r="U39" s="4">
        <f t="shared" si="3"/>
        <v>993.08049616157462</v>
      </c>
      <c r="V39" s="4">
        <f t="shared" si="4"/>
        <v>1007.0770261687219</v>
      </c>
      <c r="W39" s="2">
        <f t="shared" si="5"/>
        <v>1.1798804371956653</v>
      </c>
      <c r="AA39" s="6">
        <v>-144.24372570197801</v>
      </c>
      <c r="AB39" s="7">
        <v>10.528700058400901</v>
      </c>
      <c r="AC39" s="6">
        <v>-3.1256926142924198E-2</v>
      </c>
      <c r="AD39" s="6">
        <v>2.9456116190551199E-5</v>
      </c>
      <c r="AE39" s="8">
        <v>17554.453889016499</v>
      </c>
      <c r="AF39" s="8">
        <v>-125.692345063977</v>
      </c>
      <c r="AG39" s="8">
        <v>0.39362054142913999</v>
      </c>
      <c r="AH39" s="8">
        <v>-4.1079636190540202E-4</v>
      </c>
      <c r="AI39" s="8">
        <v>2.30640101199999</v>
      </c>
      <c r="AJ39" s="8">
        <v>-3.7612753199999698E-3</v>
      </c>
      <c r="AK39" s="8">
        <v>995.176197</v>
      </c>
      <c r="AL39" s="8">
        <v>3.9734999999999798E-2</v>
      </c>
      <c r="AN39" s="8">
        <v>-0.88639634593625405</v>
      </c>
      <c r="AO39" s="8">
        <v>3.7265265782637198</v>
      </c>
      <c r="AP39" s="8">
        <v>0.73660332291432395</v>
      </c>
    </row>
    <row r="40" spans="1:42" x14ac:dyDescent="0.45">
      <c r="A40">
        <v>1.4E-2</v>
      </c>
      <c r="B40" s="4">
        <f t="shared" si="0"/>
        <v>50.77814789653786</v>
      </c>
      <c r="C40">
        <v>1000</v>
      </c>
      <c r="D40" s="5">
        <f t="shared" si="8"/>
        <v>0.96525337556267554</v>
      </c>
      <c r="E40" s="4">
        <v>48.805141175199999</v>
      </c>
      <c r="F40" s="4">
        <f t="shared" si="11"/>
        <v>97.610282350399999</v>
      </c>
      <c r="G40" s="5">
        <f t="shared" si="9"/>
        <v>3.3969496994801709</v>
      </c>
      <c r="H40" s="1">
        <f t="shared" si="12"/>
        <v>326.03512307692239</v>
      </c>
      <c r="I40">
        <v>315</v>
      </c>
      <c r="J40">
        <v>295</v>
      </c>
      <c r="K40" s="5">
        <f t="shared" si="13"/>
        <v>10.173887640260261</v>
      </c>
      <c r="L40" s="5">
        <v>305.17369135779813</v>
      </c>
      <c r="M40" s="5">
        <f t="shared" si="10"/>
        <v>305.17388764026026</v>
      </c>
      <c r="N40" s="5">
        <v>309.40731906228831</v>
      </c>
      <c r="O40" s="5">
        <f t="shared" si="6"/>
        <v>309.40734416902217</v>
      </c>
      <c r="P40" s="5">
        <f t="shared" si="7"/>
        <v>5.5926809377116911</v>
      </c>
      <c r="Q40" s="1">
        <v>327.17815830199999</v>
      </c>
      <c r="R40" s="4">
        <f>Q40/(Abmessungen!F$17*S40)</f>
        <v>46.858272162778896</v>
      </c>
      <c r="S40" s="5">
        <f t="shared" si="1"/>
        <v>11.971083406249921</v>
      </c>
      <c r="T40" s="4">
        <f t="shared" si="2"/>
        <v>4178.6709492647033</v>
      </c>
      <c r="U40" s="4">
        <f t="shared" si="3"/>
        <v>992.55294034535586</v>
      </c>
      <c r="V40" s="4">
        <f t="shared" si="4"/>
        <v>1007.1001478130511</v>
      </c>
      <c r="W40" s="2">
        <f t="shared" si="5"/>
        <v>1.1776917654913075</v>
      </c>
      <c r="AA40" s="6">
        <v>-144.24372570197801</v>
      </c>
      <c r="AB40" s="7">
        <v>10.528700058400901</v>
      </c>
      <c r="AC40" s="6">
        <v>-3.1256926142924198E-2</v>
      </c>
      <c r="AD40" s="6">
        <v>2.9456116190551199E-5</v>
      </c>
      <c r="AE40" s="8">
        <v>17554.453889016499</v>
      </c>
      <c r="AF40" s="8">
        <v>-125.692345063977</v>
      </c>
      <c r="AG40" s="8">
        <v>0.39362054142913999</v>
      </c>
      <c r="AH40" s="8">
        <v>-4.1079636190540202E-4</v>
      </c>
      <c r="AI40" s="8">
        <v>2.30640101199999</v>
      </c>
      <c r="AJ40" s="8">
        <v>-3.7612753199999698E-3</v>
      </c>
      <c r="AK40" s="8">
        <v>995.176197</v>
      </c>
      <c r="AL40" s="8">
        <v>3.9734999999999798E-2</v>
      </c>
      <c r="AN40" s="8">
        <v>-0.88639634593625405</v>
      </c>
      <c r="AO40" s="8">
        <v>3.7265265782637198</v>
      </c>
      <c r="AP40" s="8">
        <v>0.73660332291432395</v>
      </c>
    </row>
    <row r="41" spans="1:42" x14ac:dyDescent="0.45">
      <c r="A41">
        <v>0.02</v>
      </c>
      <c r="B41" s="4">
        <f t="shared" si="0"/>
        <v>72.559480452919459</v>
      </c>
      <c r="C41">
        <v>1000</v>
      </c>
      <c r="D41" s="5">
        <f t="shared" si="8"/>
        <v>0.96525337556267554</v>
      </c>
      <c r="E41" s="4">
        <v>48.805141175199999</v>
      </c>
      <c r="F41" s="4">
        <f t="shared" si="11"/>
        <v>97.610282350399999</v>
      </c>
      <c r="G41" s="5">
        <f t="shared" si="9"/>
        <v>3.3969496994801709</v>
      </c>
      <c r="H41" s="1">
        <f t="shared" si="12"/>
        <v>540.67838461538327</v>
      </c>
      <c r="I41">
        <v>315</v>
      </c>
      <c r="J41">
        <v>295</v>
      </c>
      <c r="K41" s="5">
        <f t="shared" si="13"/>
        <v>10.73222497005596</v>
      </c>
      <c r="L41" s="5">
        <v>305.73201889448382</v>
      </c>
      <c r="M41" s="5">
        <f t="shared" si="10"/>
        <v>305.73222497005594</v>
      </c>
      <c r="N41" s="5">
        <v>310.87386832984748</v>
      </c>
      <c r="O41" s="5">
        <f t="shared" si="6"/>
        <v>310.87387626165588</v>
      </c>
      <c r="P41" s="5">
        <f t="shared" si="7"/>
        <v>4.1261316701525175</v>
      </c>
      <c r="Q41" s="1">
        <v>344.82959709900001</v>
      </c>
      <c r="R41" s="4">
        <f>Q41/(Abmessungen!F$17*S41)</f>
        <v>48.159149363575033</v>
      </c>
      <c r="S41" s="5">
        <f t="shared" si="1"/>
        <v>12.27612073758692</v>
      </c>
      <c r="T41" s="4">
        <f t="shared" si="2"/>
        <v>4178.6143480682931</v>
      </c>
      <c r="U41" s="4">
        <f t="shared" si="3"/>
        <v>992.28935420392816</v>
      </c>
      <c r="V41" s="4">
        <f t="shared" si="4"/>
        <v>1007.1112403853861</v>
      </c>
      <c r="W41" s="2">
        <f t="shared" si="5"/>
        <v>1.1766417536992013</v>
      </c>
      <c r="AA41" s="6">
        <v>-144.24372570197801</v>
      </c>
      <c r="AB41" s="7">
        <v>10.528700058400901</v>
      </c>
      <c r="AC41" s="6">
        <v>-3.1256926142924198E-2</v>
      </c>
      <c r="AD41" s="6">
        <v>2.9456116190551199E-5</v>
      </c>
      <c r="AE41" s="8">
        <v>17554.453889016499</v>
      </c>
      <c r="AF41" s="8">
        <v>-125.692345063977</v>
      </c>
      <c r="AG41" s="8">
        <v>0.39362054142913999</v>
      </c>
      <c r="AH41" s="8">
        <v>-4.1079636190540202E-4</v>
      </c>
      <c r="AI41" s="8">
        <v>2.30640101199999</v>
      </c>
      <c r="AJ41" s="8">
        <v>-3.7612753199999698E-3</v>
      </c>
      <c r="AK41" s="8">
        <v>995.176197</v>
      </c>
      <c r="AL41" s="8">
        <v>3.9734999999999798E-2</v>
      </c>
      <c r="AN41" s="8">
        <v>-0.88639634593625405</v>
      </c>
      <c r="AO41" s="8">
        <v>3.7265265782637198</v>
      </c>
      <c r="AP41" s="8">
        <v>0.73660332291432395</v>
      </c>
    </row>
    <row r="42" spans="1:42" x14ac:dyDescent="0.45">
      <c r="A42">
        <v>2.5999999999999999E-2</v>
      </c>
      <c r="B42" s="4">
        <f t="shared" si="0"/>
        <v>94.342323681192894</v>
      </c>
      <c r="C42">
        <v>1000</v>
      </c>
      <c r="D42" s="5">
        <f t="shared" si="8"/>
        <v>0.96525337556267554</v>
      </c>
      <c r="E42" s="4">
        <v>48.805141175199999</v>
      </c>
      <c r="F42" s="4">
        <f t="shared" si="11"/>
        <v>97.610282350399999</v>
      </c>
      <c r="G42" s="5">
        <f t="shared" si="9"/>
        <v>3.3969496994801709</v>
      </c>
      <c r="H42" s="1">
        <f t="shared" si="12"/>
        <v>800.26999999999816</v>
      </c>
      <c r="I42">
        <v>315</v>
      </c>
      <c r="J42">
        <v>295</v>
      </c>
      <c r="K42" s="5">
        <f t="shared" si="13"/>
        <v>11.060809881819472</v>
      </c>
      <c r="L42" s="5">
        <v>306.06059962574847</v>
      </c>
      <c r="M42" s="5">
        <f t="shared" si="10"/>
        <v>306.06080988181947</v>
      </c>
      <c r="N42" s="5">
        <v>311.73055903894311</v>
      </c>
      <c r="O42" s="5">
        <f t="shared" si="6"/>
        <v>311.73056238695318</v>
      </c>
      <c r="P42" s="5">
        <f t="shared" si="7"/>
        <v>3.2694409610568869</v>
      </c>
      <c r="Q42" s="1">
        <v>355.20279098899999</v>
      </c>
      <c r="R42" s="4">
        <f>Q42/(Abmessungen!F$17*S42)</f>
        <v>48.991061268248473</v>
      </c>
      <c r="S42" s="5">
        <f t="shared" si="1"/>
        <v>12.430681695283308</v>
      </c>
      <c r="T42" s="4">
        <f t="shared" si="2"/>
        <v>4178.5919855916318</v>
      </c>
      <c r="U42" s="4">
        <f t="shared" si="3"/>
        <v>992.13159425984247</v>
      </c>
      <c r="V42" s="4">
        <f t="shared" si="4"/>
        <v>1007.1177684630645</v>
      </c>
      <c r="W42" s="2">
        <f t="shared" si="5"/>
        <v>1.1760238124016347</v>
      </c>
      <c r="AA42" s="6">
        <v>-144.24372570197801</v>
      </c>
      <c r="AB42" s="7">
        <v>10.528700058400901</v>
      </c>
      <c r="AC42" s="6">
        <v>-3.1256926142924198E-2</v>
      </c>
      <c r="AD42" s="6">
        <v>2.9456116190551199E-5</v>
      </c>
      <c r="AE42" s="8">
        <v>17554.453889016499</v>
      </c>
      <c r="AF42" s="8">
        <v>-125.692345063977</v>
      </c>
      <c r="AG42" s="8">
        <v>0.39362054142913999</v>
      </c>
      <c r="AH42" s="8">
        <v>-4.1079636190540202E-4</v>
      </c>
      <c r="AI42" s="8">
        <v>2.30640101199999</v>
      </c>
      <c r="AJ42" s="8">
        <v>-3.7612753199999698E-3</v>
      </c>
      <c r="AK42" s="8">
        <v>995.176197</v>
      </c>
      <c r="AL42" s="8">
        <v>3.9734999999999798E-2</v>
      </c>
      <c r="AN42" s="8">
        <v>-0.88639634593625405</v>
      </c>
      <c r="AO42" s="8">
        <v>3.7265265782637198</v>
      </c>
      <c r="AP42" s="8">
        <v>0.73660332291432395</v>
      </c>
    </row>
    <row r="43" spans="1:42" x14ac:dyDescent="0.45">
      <c r="A43">
        <v>3.2000000000000001E-2</v>
      </c>
      <c r="B43" s="4">
        <f t="shared" si="0"/>
        <v>116.12608492541864</v>
      </c>
      <c r="C43">
        <v>1000</v>
      </c>
      <c r="D43" s="5">
        <f t="shared" si="8"/>
        <v>0.96525337556267554</v>
      </c>
      <c r="E43" s="4">
        <v>48.805141175199999</v>
      </c>
      <c r="F43" s="4">
        <f t="shared" si="11"/>
        <v>97.610282350399999</v>
      </c>
      <c r="G43" s="5">
        <f t="shared" si="9"/>
        <v>3.3969496994801709</v>
      </c>
      <c r="H43" s="1">
        <f t="shared" si="12"/>
        <v>1104.8099692307667</v>
      </c>
      <c r="I43">
        <v>315</v>
      </c>
      <c r="J43">
        <v>295</v>
      </c>
      <c r="K43" s="5">
        <f t="shared" si="13"/>
        <v>11.244522188821541</v>
      </c>
      <c r="L43" s="5">
        <v>306.24432129140428</v>
      </c>
      <c r="M43" s="5">
        <f t="shared" si="10"/>
        <v>306.24452218882152</v>
      </c>
      <c r="N43" s="5">
        <v>312.30023563762512</v>
      </c>
      <c r="O43" s="5">
        <f t="shared" si="6"/>
        <v>312.30023722801536</v>
      </c>
      <c r="P43" s="5">
        <f t="shared" si="7"/>
        <v>2.6997643623748786</v>
      </c>
      <c r="Q43" s="1">
        <v>360.99767766399998</v>
      </c>
      <c r="R43" s="4">
        <f>Q43/(Abmessungen!F$17*S43)</f>
        <v>49.329719226274015</v>
      </c>
      <c r="S43" s="5">
        <f t="shared" si="1"/>
        <v>12.546748373912481</v>
      </c>
      <c r="T43" s="4">
        <f t="shared" si="2"/>
        <v>4178.5810012881466</v>
      </c>
      <c r="U43" s="4">
        <f t="shared" si="3"/>
        <v>992.02517740942176</v>
      </c>
      <c r="V43" s="4">
        <f t="shared" si="4"/>
        <v>1007.1214185532569</v>
      </c>
      <c r="W43" s="2">
        <f t="shared" si="5"/>
        <v>1.1756782985182443</v>
      </c>
      <c r="AA43" s="6">
        <v>-144.24372570197801</v>
      </c>
      <c r="AB43" s="7">
        <v>10.528700058400901</v>
      </c>
      <c r="AC43" s="6">
        <v>-3.1256926142924198E-2</v>
      </c>
      <c r="AD43" s="6">
        <v>2.9456116190551199E-5</v>
      </c>
      <c r="AE43" s="8">
        <v>17554.453889016499</v>
      </c>
      <c r="AF43" s="8">
        <v>-125.692345063977</v>
      </c>
      <c r="AG43" s="8">
        <v>0.39362054142913999</v>
      </c>
      <c r="AH43" s="8">
        <v>-4.1079636190540202E-4</v>
      </c>
      <c r="AI43" s="8">
        <v>2.30640101199999</v>
      </c>
      <c r="AJ43" s="8">
        <v>-3.7612753199999698E-3</v>
      </c>
      <c r="AK43" s="8">
        <v>995.176197</v>
      </c>
      <c r="AL43" s="8">
        <v>3.9734999999999798E-2</v>
      </c>
      <c r="AN43" s="8">
        <v>-0.88639634593625405</v>
      </c>
      <c r="AO43" s="8">
        <v>3.7265265782637198</v>
      </c>
      <c r="AP43" s="8">
        <v>0.73660332291432395</v>
      </c>
    </row>
    <row r="44" spans="1:42" x14ac:dyDescent="0.45">
      <c r="A44">
        <v>3.7999999999999999E-2</v>
      </c>
      <c r="B44" s="4">
        <f t="shared" si="0"/>
        <v>137.91027607574495</v>
      </c>
      <c r="C44">
        <v>1000</v>
      </c>
      <c r="D44" s="5">
        <f t="shared" si="8"/>
        <v>0.96525337556267554</v>
      </c>
      <c r="E44" s="4">
        <v>48.805141175199999</v>
      </c>
      <c r="F44" s="4">
        <f t="shared" si="11"/>
        <v>97.610282350399999</v>
      </c>
      <c r="G44" s="5">
        <f t="shared" si="9"/>
        <v>3.3969496994801709</v>
      </c>
      <c r="H44" s="1">
        <f t="shared" si="12"/>
        <v>1454.2982923076893</v>
      </c>
      <c r="I44">
        <v>315</v>
      </c>
      <c r="J44">
        <v>295</v>
      </c>
      <c r="K44" s="5">
        <f t="shared" si="13"/>
        <v>11.364645120884985</v>
      </c>
      <c r="L44" s="5">
        <v>306.36445514855262</v>
      </c>
      <c r="M44" s="5">
        <f t="shared" si="10"/>
        <v>306.36464512088497</v>
      </c>
      <c r="N44" s="5">
        <v>312.70266034605277</v>
      </c>
      <c r="O44" s="5">
        <f t="shared" si="6"/>
        <v>312.70266118743655</v>
      </c>
      <c r="P44" s="5">
        <f t="shared" si="7"/>
        <v>2.2973396539472333</v>
      </c>
      <c r="Q44" s="1">
        <v>364.78489310999998</v>
      </c>
      <c r="R44" s="4">
        <f>Q44/(Abmessungen!F$17*S44)</f>
        <v>49.513495754608833</v>
      </c>
      <c r="S44" s="5">
        <f t="shared" si="1"/>
        <v>12.631318289170594</v>
      </c>
      <c r="T44" s="4">
        <f t="shared" si="2"/>
        <v>4178.5749658543355</v>
      </c>
      <c r="U44" s="4">
        <f t="shared" si="3"/>
        <v>991.94928683098908</v>
      </c>
      <c r="V44" s="4">
        <f t="shared" si="4"/>
        <v>1007.1238053126638</v>
      </c>
      <c r="W44" s="2">
        <f t="shared" si="5"/>
        <v>1.1754523702622501</v>
      </c>
      <c r="AA44" s="6">
        <v>-144.24372570197801</v>
      </c>
      <c r="AB44" s="7">
        <v>10.528700058400901</v>
      </c>
      <c r="AC44" s="6">
        <v>-3.1256926142924198E-2</v>
      </c>
      <c r="AD44" s="6">
        <v>2.9456116190551199E-5</v>
      </c>
      <c r="AE44" s="8">
        <v>17554.453889016499</v>
      </c>
      <c r="AF44" s="8">
        <v>-125.692345063977</v>
      </c>
      <c r="AG44" s="8">
        <v>0.39362054142913999</v>
      </c>
      <c r="AH44" s="8">
        <v>-4.1079636190540202E-4</v>
      </c>
      <c r="AI44" s="8">
        <v>2.30640101199999</v>
      </c>
      <c r="AJ44" s="8">
        <v>-3.7612753199999698E-3</v>
      </c>
      <c r="AK44" s="8">
        <v>995.176197</v>
      </c>
      <c r="AL44" s="8">
        <v>3.9734999999999798E-2</v>
      </c>
      <c r="AN44" s="8">
        <v>-0.88639634593625405</v>
      </c>
      <c r="AO44" s="8">
        <v>3.7265265782637198</v>
      </c>
      <c r="AP44" s="8">
        <v>0.73660332291432395</v>
      </c>
    </row>
    <row r="45" spans="1:42" x14ac:dyDescent="0.45">
      <c r="A45">
        <v>4.3999999999999997E-2</v>
      </c>
      <c r="B45" s="4">
        <f t="shared" si="0"/>
        <v>159.69474522334698</v>
      </c>
      <c r="C45">
        <v>1000</v>
      </c>
      <c r="D45" s="5">
        <f t="shared" si="8"/>
        <v>0.96525337556267554</v>
      </c>
      <c r="E45" s="4">
        <v>48.805141175199999</v>
      </c>
      <c r="F45" s="4">
        <f t="shared" si="11"/>
        <v>97.610282350399999</v>
      </c>
      <c r="G45" s="5">
        <f t="shared" si="9"/>
        <v>3.3969496994801709</v>
      </c>
      <c r="H45" s="1">
        <f t="shared" si="12"/>
        <v>1848.7349692307653</v>
      </c>
      <c r="I45">
        <v>315</v>
      </c>
      <c r="J45">
        <v>295</v>
      </c>
      <c r="K45" s="5">
        <f t="shared" si="13"/>
        <v>11.44343351262089</v>
      </c>
      <c r="L45" s="5">
        <v>306.44325598312355</v>
      </c>
      <c r="M45" s="5">
        <f t="shared" si="10"/>
        <v>306.44343351262091</v>
      </c>
      <c r="N45" s="5">
        <v>313.00242616845247</v>
      </c>
      <c r="O45" s="5">
        <f t="shared" si="6"/>
        <v>313.00242664606844</v>
      </c>
      <c r="P45" s="5">
        <f t="shared" si="7"/>
        <v>1.9975738315475269</v>
      </c>
      <c r="Q45" s="1">
        <v>367.26812195399998</v>
      </c>
      <c r="R45" s="4">
        <f>Q45/(Abmessungen!F$17*S45)</f>
        <v>49.583113180317419</v>
      </c>
      <c r="S45" s="5">
        <f t="shared" si="1"/>
        <v>12.699448657021803</v>
      </c>
      <c r="T45" s="4">
        <f t="shared" si="2"/>
        <v>4178.5713427010996</v>
      </c>
      <c r="U45" s="4">
        <f t="shared" si="3"/>
        <v>991.89237428234617</v>
      </c>
      <c r="V45" s="4">
        <f t="shared" si="4"/>
        <v>1007.1253708882447</v>
      </c>
      <c r="W45" s="2">
        <f t="shared" si="5"/>
        <v>1.1753041744451167</v>
      </c>
      <c r="AA45" s="6">
        <v>-144.24372570197801</v>
      </c>
      <c r="AB45" s="7">
        <v>10.528700058400901</v>
      </c>
      <c r="AC45" s="6">
        <v>-3.1256926142924198E-2</v>
      </c>
      <c r="AD45" s="6">
        <v>2.9456116190551199E-5</v>
      </c>
      <c r="AE45" s="8">
        <v>17554.453889016499</v>
      </c>
      <c r="AF45" s="8">
        <v>-125.692345063977</v>
      </c>
      <c r="AG45" s="8">
        <v>0.39362054142913999</v>
      </c>
      <c r="AH45" s="8">
        <v>-4.1079636190540202E-4</v>
      </c>
      <c r="AI45" s="8">
        <v>2.30640101199999</v>
      </c>
      <c r="AJ45" s="8">
        <v>-3.7612753199999698E-3</v>
      </c>
      <c r="AK45" s="8">
        <v>995.176197</v>
      </c>
      <c r="AL45" s="8">
        <v>3.9734999999999798E-2</v>
      </c>
      <c r="AN45" s="8">
        <v>-0.88639634593625405</v>
      </c>
      <c r="AO45" s="8">
        <v>3.7265265782637198</v>
      </c>
      <c r="AP45" s="8">
        <v>0.73660332291432395</v>
      </c>
    </row>
    <row r="46" spans="1:42" x14ac:dyDescent="0.45">
      <c r="A46">
        <v>0.05</v>
      </c>
      <c r="B46" s="4">
        <f t="shared" si="0"/>
        <v>181.4793898925229</v>
      </c>
      <c r="C46">
        <v>1000</v>
      </c>
      <c r="D46" s="5">
        <f t="shared" si="8"/>
        <v>0.96525337556267554</v>
      </c>
      <c r="E46" s="4">
        <v>48.805141175199999</v>
      </c>
      <c r="F46" s="4">
        <f t="shared" si="11"/>
        <v>97.610282350399999</v>
      </c>
      <c r="G46" s="5">
        <f t="shared" si="9"/>
        <v>3.3969496994801709</v>
      </c>
      <c r="H46" s="1">
        <f t="shared" si="12"/>
        <v>2288.1199999999958</v>
      </c>
      <c r="I46">
        <v>315</v>
      </c>
      <c r="J46">
        <v>295</v>
      </c>
      <c r="K46" s="5">
        <f t="shared" si="13"/>
        <v>11.496631971198584</v>
      </c>
      <c r="L46" s="5">
        <v>306.49646717125415</v>
      </c>
      <c r="M46" s="5">
        <f t="shared" si="10"/>
        <v>306.49663197119861</v>
      </c>
      <c r="N46" s="5">
        <v>313.23411070462305</v>
      </c>
      <c r="O46" s="5">
        <f t="shared" si="6"/>
        <v>313.23411099067198</v>
      </c>
      <c r="P46" s="5">
        <f t="shared" si="7"/>
        <v>1.7658892953769509</v>
      </c>
      <c r="Q46" s="1">
        <v>368.94445617399998</v>
      </c>
      <c r="R46" s="4">
        <f>Q46/(Abmessungen!F$17*S46)</f>
        <v>49.587874786425033</v>
      </c>
      <c r="S46" s="5">
        <f t="shared" si="1"/>
        <v>12.756188164206455</v>
      </c>
      <c r="T46" s="4">
        <f t="shared" si="2"/>
        <v>4178.5690292550562</v>
      </c>
      <c r="U46" s="4">
        <f t="shared" si="3"/>
        <v>991.84816582533676</v>
      </c>
      <c r="V46" s="4">
        <f t="shared" si="4"/>
        <v>1007.1264280615248</v>
      </c>
      <c r="W46" s="2">
        <f t="shared" si="5"/>
        <v>1.1752041034807847</v>
      </c>
      <c r="AA46" s="6">
        <v>-144.24372570197801</v>
      </c>
      <c r="AB46" s="7">
        <v>10.528700058400901</v>
      </c>
      <c r="AC46" s="6">
        <v>-3.1256926142924198E-2</v>
      </c>
      <c r="AD46" s="6">
        <v>2.9456116190551199E-5</v>
      </c>
      <c r="AE46" s="8">
        <v>17554.453889016499</v>
      </c>
      <c r="AF46" s="8">
        <v>-125.692345063977</v>
      </c>
      <c r="AG46" s="8">
        <v>0.39362054142913999</v>
      </c>
      <c r="AH46" s="8">
        <v>-4.1079636190540202E-4</v>
      </c>
      <c r="AI46" s="8">
        <v>2.30640101199999</v>
      </c>
      <c r="AJ46" s="8">
        <v>-3.7612753199999698E-3</v>
      </c>
      <c r="AK46" s="8">
        <v>995.176197</v>
      </c>
      <c r="AL46" s="8">
        <v>3.9734999999999798E-2</v>
      </c>
      <c r="AN46" s="8">
        <v>-0.88639634593625405</v>
      </c>
      <c r="AO46" s="8">
        <v>3.7265265782637198</v>
      </c>
      <c r="AP46" s="8">
        <v>0.73660332291432395</v>
      </c>
    </row>
    <row r="47" spans="1:42" x14ac:dyDescent="0.45">
      <c r="A47">
        <v>5.6000000000000001E-2</v>
      </c>
      <c r="B47" s="4">
        <f t="shared" si="0"/>
        <v>203.26414979235332</v>
      </c>
      <c r="C47">
        <v>1000</v>
      </c>
      <c r="D47" s="5">
        <f t="shared" si="8"/>
        <v>0.96525337556267554</v>
      </c>
      <c r="E47" s="4">
        <v>48.805141175199999</v>
      </c>
      <c r="F47" s="4">
        <f t="shared" si="11"/>
        <v>97.610282350399999</v>
      </c>
      <c r="G47" s="5">
        <f t="shared" si="9"/>
        <v>3.3969496994801709</v>
      </c>
      <c r="H47" s="1">
        <f t="shared" si="12"/>
        <v>2772.4533846153799</v>
      </c>
      <c r="I47">
        <v>315</v>
      </c>
      <c r="J47">
        <v>295</v>
      </c>
      <c r="K47" s="5">
        <f t="shared" si="13"/>
        <v>11.533399628334655</v>
      </c>
      <c r="L47" s="5">
        <v>306.53324719376695</v>
      </c>
      <c r="M47" s="5">
        <f t="shared" si="10"/>
        <v>306.53339962833468</v>
      </c>
      <c r="N47" s="5">
        <v>313.41836212969258</v>
      </c>
      <c r="O47" s="5">
        <f t="shared" si="6"/>
        <v>313.41836230840033</v>
      </c>
      <c r="P47" s="5">
        <f t="shared" si="7"/>
        <v>1.5816378703074179</v>
      </c>
      <c r="Q47" s="1">
        <v>370.10287020800001</v>
      </c>
      <c r="R47" s="4">
        <f>Q47/(Abmessungen!F$17*S47)</f>
        <v>49.556193153974881</v>
      </c>
      <c r="S47" s="5">
        <f t="shared" si="1"/>
        <v>12.804420849717721</v>
      </c>
      <c r="T47" s="4">
        <f t="shared" si="2"/>
        <v>4178.5674811900062</v>
      </c>
      <c r="U47" s="4">
        <f t="shared" si="3"/>
        <v>991.81287111350753</v>
      </c>
      <c r="V47" s="4">
        <f t="shared" si="4"/>
        <v>1007.1271587886222</v>
      </c>
      <c r="W47" s="2">
        <f t="shared" si="5"/>
        <v>1.1751349335853116</v>
      </c>
      <c r="AA47" s="6">
        <v>-144.24372570197801</v>
      </c>
      <c r="AB47" s="7">
        <v>10.528700058400901</v>
      </c>
      <c r="AC47" s="6">
        <v>-3.1256926142924198E-2</v>
      </c>
      <c r="AD47" s="6">
        <v>2.9456116190551199E-5</v>
      </c>
      <c r="AE47" s="8">
        <v>17554.453889016499</v>
      </c>
      <c r="AF47" s="8">
        <v>-125.692345063977</v>
      </c>
      <c r="AG47" s="8">
        <v>0.39362054142913999</v>
      </c>
      <c r="AH47" s="8">
        <v>-4.1079636190540202E-4</v>
      </c>
      <c r="AI47" s="8">
        <v>2.30640101199999</v>
      </c>
      <c r="AJ47" s="8">
        <v>-3.7612753199999698E-3</v>
      </c>
      <c r="AK47" s="8">
        <v>995.176197</v>
      </c>
      <c r="AL47" s="8">
        <v>3.9734999999999798E-2</v>
      </c>
      <c r="AN47" s="8">
        <v>-0.88639634593625405</v>
      </c>
      <c r="AO47" s="8">
        <v>3.7265265782637198</v>
      </c>
      <c r="AP47" s="8">
        <v>0.73660332291432395</v>
      </c>
    </row>
    <row r="48" spans="1:42" x14ac:dyDescent="0.45">
      <c r="A48">
        <v>6.2E-2</v>
      </c>
      <c r="B48" s="4">
        <f t="shared" si="0"/>
        <v>225.04898778343636</v>
      </c>
      <c r="C48">
        <v>1000</v>
      </c>
      <c r="D48" s="5">
        <f t="shared" si="8"/>
        <v>0.96525337556267554</v>
      </c>
      <c r="E48" s="4">
        <v>48.805141175199999</v>
      </c>
      <c r="F48" s="4">
        <f t="shared" si="11"/>
        <v>97.610282350399999</v>
      </c>
      <c r="G48" s="5">
        <f t="shared" si="9"/>
        <v>3.3969496994801709</v>
      </c>
      <c r="H48" s="1">
        <f t="shared" si="12"/>
        <v>3301.7351230769173</v>
      </c>
      <c r="I48">
        <v>315</v>
      </c>
      <c r="J48">
        <v>295</v>
      </c>
      <c r="K48" s="5">
        <f t="shared" si="13"/>
        <v>11.55930620600345</v>
      </c>
      <c r="L48" s="5">
        <v>306.55916545265342</v>
      </c>
      <c r="M48" s="5">
        <f t="shared" si="10"/>
        <v>306.55930620600344</v>
      </c>
      <c r="N48" s="5">
        <v>313.5682732940399</v>
      </c>
      <c r="O48" s="5">
        <f t="shared" si="6"/>
        <v>313.5682734095609</v>
      </c>
      <c r="P48" s="5">
        <f t="shared" si="7"/>
        <v>1.4317267059601022</v>
      </c>
      <c r="Q48" s="1">
        <v>370.91900731700002</v>
      </c>
      <c r="R48" s="4">
        <f>Q48/(Abmessungen!F$17*S48)</f>
        <v>49.504735210289347</v>
      </c>
      <c r="S48" s="5">
        <f t="shared" si="1"/>
        <v>12.845995652132201</v>
      </c>
      <c r="T48" s="4">
        <f t="shared" si="2"/>
        <v>4178.5664065304582</v>
      </c>
      <c r="U48" s="4">
        <f t="shared" si="3"/>
        <v>991.78406531996666</v>
      </c>
      <c r="V48" s="4">
        <f t="shared" si="4"/>
        <v>1007.1276737196306</v>
      </c>
      <c r="W48" s="2">
        <f t="shared" si="5"/>
        <v>1.1750861907315682</v>
      </c>
      <c r="AA48" s="6">
        <v>-144.24372570197801</v>
      </c>
      <c r="AB48" s="7">
        <v>10.528700058400901</v>
      </c>
      <c r="AC48" s="6">
        <v>-3.1256926142924198E-2</v>
      </c>
      <c r="AD48" s="6">
        <v>2.9456116190551199E-5</v>
      </c>
      <c r="AE48" s="8">
        <v>17554.453889016499</v>
      </c>
      <c r="AF48" s="8">
        <v>-125.692345063977</v>
      </c>
      <c r="AG48" s="8">
        <v>0.39362054142913999</v>
      </c>
      <c r="AH48" s="8">
        <v>-4.1079636190540202E-4</v>
      </c>
      <c r="AI48" s="8">
        <v>2.30640101199999</v>
      </c>
      <c r="AJ48" s="8">
        <v>-3.7612753199999698E-3</v>
      </c>
      <c r="AK48" s="8">
        <v>995.176197</v>
      </c>
      <c r="AL48" s="8">
        <v>3.9734999999999798E-2</v>
      </c>
      <c r="AN48" s="8">
        <v>-0.88639634593625405</v>
      </c>
      <c r="AO48" s="8">
        <v>3.7265265782637198</v>
      </c>
      <c r="AP48" s="8">
        <v>0.73660332291432395</v>
      </c>
    </row>
    <row r="49" spans="1:42" x14ac:dyDescent="0.45">
      <c r="A49">
        <v>6.8000000000000005E-2</v>
      </c>
      <c r="B49" s="4">
        <f t="shared" si="0"/>
        <v>246.8338801291612</v>
      </c>
      <c r="C49">
        <v>1000</v>
      </c>
      <c r="D49" s="5">
        <f t="shared" si="8"/>
        <v>0.96525337556267554</v>
      </c>
      <c r="E49" s="4">
        <v>48.805141175199999</v>
      </c>
      <c r="F49" s="4">
        <f t="shared" si="11"/>
        <v>97.610282350399999</v>
      </c>
      <c r="G49" s="5">
        <f t="shared" si="9"/>
        <v>3.3969496994801709</v>
      </c>
      <c r="H49" s="1">
        <f t="shared" si="12"/>
        <v>3875.9652153846091</v>
      </c>
      <c r="I49">
        <v>315</v>
      </c>
      <c r="J49">
        <v>295</v>
      </c>
      <c r="K49" s="5">
        <f t="shared" si="13"/>
        <v>11.577860061366975</v>
      </c>
      <c r="L49" s="5">
        <v>306.57773017054734</v>
      </c>
      <c r="M49" s="5">
        <f t="shared" si="10"/>
        <v>306.57786006136695</v>
      </c>
      <c r="N49" s="5">
        <v>313.69254498241634</v>
      </c>
      <c r="O49" s="5">
        <f t="shared" si="6"/>
        <v>313.69254505921606</v>
      </c>
      <c r="P49" s="5">
        <f t="shared" si="7"/>
        <v>1.3074550175836634</v>
      </c>
      <c r="Q49" s="1">
        <v>371.50346765699999</v>
      </c>
      <c r="R49" s="4">
        <f>Q49/(Abmessungen!F$17*S49)</f>
        <v>49.443390656750381</v>
      </c>
      <c r="S49" s="5">
        <f t="shared" si="1"/>
        <v>12.882200376990944</v>
      </c>
      <c r="T49" s="4">
        <f t="shared" si="2"/>
        <v>4178.5656382145444</v>
      </c>
      <c r="U49" s="4">
        <f t="shared" si="3"/>
        <v>991.76012576516268</v>
      </c>
      <c r="V49" s="4">
        <f t="shared" si="4"/>
        <v>1007.1280425541634</v>
      </c>
      <c r="W49" s="2">
        <f t="shared" si="5"/>
        <v>1.1750512772239494</v>
      </c>
      <c r="AA49" s="6">
        <v>-144.24372570197801</v>
      </c>
      <c r="AB49" s="7">
        <v>10.528700058400901</v>
      </c>
      <c r="AC49" s="6">
        <v>-3.1256926142924198E-2</v>
      </c>
      <c r="AD49" s="6">
        <v>2.9456116190551199E-5</v>
      </c>
      <c r="AE49" s="8">
        <v>17554.453889016499</v>
      </c>
      <c r="AF49" s="8">
        <v>-125.692345063977</v>
      </c>
      <c r="AG49" s="8">
        <v>0.39362054142913999</v>
      </c>
      <c r="AH49" s="8">
        <v>-4.1079636190540202E-4</v>
      </c>
      <c r="AI49" s="8">
        <v>2.30640101199999</v>
      </c>
      <c r="AJ49" s="8">
        <v>-3.7612753199999698E-3</v>
      </c>
      <c r="AK49" s="8">
        <v>995.176197</v>
      </c>
      <c r="AL49" s="8">
        <v>3.9734999999999798E-2</v>
      </c>
      <c r="AN49" s="8">
        <v>-0.88639634593625405</v>
      </c>
      <c r="AO49" s="8">
        <v>3.7265265782637198</v>
      </c>
      <c r="AP49" s="8">
        <v>0.73660332291432395</v>
      </c>
    </row>
    <row r="50" spans="1:42" x14ac:dyDescent="0.45">
      <c r="A50">
        <v>7.3999999999999996E-2</v>
      </c>
      <c r="B50" s="4">
        <f t="shared" si="0"/>
        <v>268.61883269075457</v>
      </c>
      <c r="C50">
        <v>1000</v>
      </c>
      <c r="D50" s="5">
        <f t="shared" si="8"/>
        <v>0.96525337556267554</v>
      </c>
      <c r="E50" s="4">
        <v>48.805141175199999</v>
      </c>
      <c r="F50" s="4">
        <f t="shared" si="11"/>
        <v>97.610282350399999</v>
      </c>
      <c r="G50" s="5">
        <f t="shared" si="9"/>
        <v>3.3969496994801709</v>
      </c>
      <c r="H50" s="1">
        <f t="shared" si="12"/>
        <v>4495.1436615384537</v>
      </c>
      <c r="I50">
        <v>315</v>
      </c>
      <c r="J50">
        <v>295</v>
      </c>
      <c r="K50" s="5">
        <f t="shared" si="13"/>
        <v>11.587302779678435</v>
      </c>
      <c r="L50" s="5">
        <v>306.58718430930691</v>
      </c>
      <c r="M50" s="5">
        <f t="shared" si="10"/>
        <v>306.58730277967845</v>
      </c>
      <c r="N50" s="5">
        <v>313.79759279540588</v>
      </c>
      <c r="O50" s="5">
        <f t="shared" si="6"/>
        <v>313.79759284705938</v>
      </c>
      <c r="P50" s="5">
        <f t="shared" si="7"/>
        <v>1.2024072045941239</v>
      </c>
      <c r="Q50" s="1">
        <v>371.80090347300001</v>
      </c>
      <c r="R50" s="4">
        <f>Q50/(Abmessungen!F$17*S50)</f>
        <v>49.350315337449906</v>
      </c>
      <c r="S50" s="5">
        <f t="shared" si="1"/>
        <v>12.916829663201078</v>
      </c>
      <c r="T50" s="4">
        <f t="shared" si="2"/>
        <v>4178.5650735121917</v>
      </c>
      <c r="U50" s="4">
        <f t="shared" si="3"/>
        <v>991.73984687324946</v>
      </c>
      <c r="V50" s="4">
        <f t="shared" si="4"/>
        <v>1007.1282303842652</v>
      </c>
      <c r="W50" s="2">
        <f t="shared" si="5"/>
        <v>1.1750334974145553</v>
      </c>
      <c r="AA50" s="6">
        <v>-144.24372570197801</v>
      </c>
      <c r="AB50" s="7">
        <v>10.528700058400901</v>
      </c>
      <c r="AC50" s="6">
        <v>-3.1256926142924198E-2</v>
      </c>
      <c r="AD50" s="6">
        <v>2.9456116190551199E-5</v>
      </c>
      <c r="AE50" s="8">
        <v>17554.453889016499</v>
      </c>
      <c r="AF50" s="8">
        <v>-125.692345063977</v>
      </c>
      <c r="AG50" s="8">
        <v>0.39362054142913999</v>
      </c>
      <c r="AH50" s="8">
        <v>-4.1079636190540202E-4</v>
      </c>
      <c r="AI50" s="8">
        <v>2.30640101199999</v>
      </c>
      <c r="AJ50" s="8">
        <v>-3.7612753199999698E-3</v>
      </c>
      <c r="AK50" s="8">
        <v>995.176197</v>
      </c>
      <c r="AL50" s="8">
        <v>3.9734999999999798E-2</v>
      </c>
      <c r="AN50" s="8">
        <v>-0.88639634593625405</v>
      </c>
      <c r="AO50" s="8">
        <v>3.7265265782637198</v>
      </c>
      <c r="AP50" s="8">
        <v>0.73660332291432395</v>
      </c>
    </row>
    <row r="51" spans="1:42" x14ac:dyDescent="0.45">
      <c r="A51">
        <v>8.0000000000000002E-3</v>
      </c>
      <c r="B51" s="4">
        <f t="shared" si="0"/>
        <v>28.993775647626311</v>
      </c>
      <c r="C51">
        <v>1200</v>
      </c>
      <c r="D51" s="5">
        <f t="shared" si="8"/>
        <v>1.2592812168664214</v>
      </c>
      <c r="E51" s="4">
        <v>63.671776887199997</v>
      </c>
      <c r="F51" s="4">
        <f t="shared" si="11"/>
        <v>127.34355377439999</v>
      </c>
      <c r="G51" s="5">
        <f t="shared" si="9"/>
        <v>4.9744461599765231</v>
      </c>
      <c r="H51" s="1">
        <f t="shared" si="12"/>
        <v>156.34021538461522</v>
      </c>
      <c r="I51">
        <v>315</v>
      </c>
      <c r="J51">
        <v>295</v>
      </c>
      <c r="K51" s="5">
        <f t="shared" si="13"/>
        <v>8.0592239252431757</v>
      </c>
      <c r="L51" s="5">
        <v>303.05916387040708</v>
      </c>
      <c r="M51" s="5">
        <f t="shared" si="10"/>
        <v>303.0592239252432</v>
      </c>
      <c r="N51" s="5">
        <v>304.85253491285312</v>
      </c>
      <c r="O51" s="5">
        <f t="shared" si="6"/>
        <v>304.85266309621898</v>
      </c>
      <c r="P51" s="5">
        <f t="shared" si="7"/>
        <v>10.147465087146884</v>
      </c>
      <c r="Q51" s="1">
        <v>339.24844203700002</v>
      </c>
      <c r="R51" s="4">
        <f>Q51/(Abmessungen!F$17*S51)</f>
        <v>53.541855580478476</v>
      </c>
      <c r="S51" s="5">
        <f t="shared" si="1"/>
        <v>10.863252329608301</v>
      </c>
      <c r="T51" s="4">
        <f t="shared" si="2"/>
        <v>4179.0329479278444</v>
      </c>
      <c r="U51" s="4">
        <f t="shared" si="3"/>
        <v>993.31664664922073</v>
      </c>
      <c r="V51" s="4">
        <f t="shared" si="4"/>
        <v>1007.0581374381952</v>
      </c>
      <c r="W51" s="2">
        <f t="shared" si="5"/>
        <v>1.1816684255172001</v>
      </c>
      <c r="AA51" s="6">
        <v>-144.24372570197801</v>
      </c>
      <c r="AB51" s="7">
        <v>10.528700058400901</v>
      </c>
      <c r="AC51" s="6">
        <v>-3.1256926142924198E-2</v>
      </c>
      <c r="AD51" s="6">
        <v>2.9456116190551199E-5</v>
      </c>
      <c r="AE51" s="8">
        <v>17554.453889016499</v>
      </c>
      <c r="AF51" s="8">
        <v>-125.692345063977</v>
      </c>
      <c r="AG51" s="8">
        <v>0.39362054142913999</v>
      </c>
      <c r="AH51" s="8">
        <v>-4.1079636190540202E-4</v>
      </c>
      <c r="AI51" s="8">
        <v>2.30640101199999</v>
      </c>
      <c r="AJ51" s="8">
        <v>-3.7612753199999698E-3</v>
      </c>
      <c r="AK51" s="8">
        <v>995.176197</v>
      </c>
      <c r="AL51" s="8">
        <v>3.9734999999999798E-2</v>
      </c>
      <c r="AN51" s="8">
        <v>-0.88639634593625405</v>
      </c>
      <c r="AO51" s="8">
        <v>3.7265265782637198</v>
      </c>
      <c r="AP51" s="8">
        <v>0.73660332291432395</v>
      </c>
    </row>
    <row r="52" spans="1:42" x14ac:dyDescent="0.45">
      <c r="A52">
        <v>1.4E-2</v>
      </c>
      <c r="B52" s="4">
        <f t="shared" si="0"/>
        <v>50.767963366777835</v>
      </c>
      <c r="C52">
        <v>1200</v>
      </c>
      <c r="D52" s="5">
        <f t="shared" si="8"/>
        <v>1.2592812168664214</v>
      </c>
      <c r="E52" s="4">
        <v>63.671776887199997</v>
      </c>
      <c r="F52" s="4">
        <f t="shared" si="11"/>
        <v>127.34355377439999</v>
      </c>
      <c r="G52" s="5">
        <f t="shared" si="9"/>
        <v>4.9744461599765231</v>
      </c>
      <c r="H52" s="1">
        <f t="shared" si="12"/>
        <v>326.03512307692239</v>
      </c>
      <c r="I52">
        <v>315</v>
      </c>
      <c r="J52">
        <v>295</v>
      </c>
      <c r="K52" s="5">
        <f t="shared" si="13"/>
        <v>9.376551691756287</v>
      </c>
      <c r="L52" s="5">
        <v>304.37646586283074</v>
      </c>
      <c r="M52" s="5">
        <f t="shared" si="10"/>
        <v>304.37655169175628</v>
      </c>
      <c r="N52" s="5">
        <v>308.26718427789922</v>
      </c>
      <c r="O52" s="5">
        <f t="shared" si="6"/>
        <v>308.26721168293852</v>
      </c>
      <c r="P52" s="5">
        <f t="shared" si="7"/>
        <v>6.7328157221007814</v>
      </c>
      <c r="Q52" s="1">
        <v>393.88335047800001</v>
      </c>
      <c r="R52" s="4">
        <f>Q52/(Abmessungen!F$17*S52)</f>
        <v>56.765689544692044</v>
      </c>
      <c r="S52" s="5">
        <f t="shared" si="1"/>
        <v>11.896443040991484</v>
      </c>
      <c r="T52" s="4">
        <f t="shared" si="2"/>
        <v>4178.7330462844802</v>
      </c>
      <c r="U52" s="4">
        <f t="shared" si="3"/>
        <v>992.75205577739143</v>
      </c>
      <c r="V52" s="4">
        <f t="shared" si="4"/>
        <v>1007.0843089355297</v>
      </c>
      <c r="W52" s="2">
        <f t="shared" si="5"/>
        <v>1.1791910577806552</v>
      </c>
      <c r="AA52" s="6">
        <v>-144.24372570197801</v>
      </c>
      <c r="AB52" s="7">
        <v>10.528700058400901</v>
      </c>
      <c r="AC52" s="6">
        <v>-3.1256926142924198E-2</v>
      </c>
      <c r="AD52" s="6">
        <v>2.9456116190551199E-5</v>
      </c>
      <c r="AE52" s="8">
        <v>17554.453889016499</v>
      </c>
      <c r="AF52" s="8">
        <v>-125.692345063977</v>
      </c>
      <c r="AG52" s="8">
        <v>0.39362054142913999</v>
      </c>
      <c r="AH52" s="8">
        <v>-4.1079636190540202E-4</v>
      </c>
      <c r="AI52" s="8">
        <v>2.30640101199999</v>
      </c>
      <c r="AJ52" s="8">
        <v>-3.7612753199999698E-3</v>
      </c>
      <c r="AK52" s="8">
        <v>995.176197</v>
      </c>
      <c r="AL52" s="8">
        <v>3.9734999999999798E-2</v>
      </c>
      <c r="AN52" s="8">
        <v>-0.88639634593625405</v>
      </c>
      <c r="AO52" s="8">
        <v>3.7265265782637198</v>
      </c>
      <c r="AP52" s="8">
        <v>0.73660332291432395</v>
      </c>
    </row>
    <row r="53" spans="1:42" x14ac:dyDescent="0.45">
      <c r="A53">
        <v>0.02</v>
      </c>
      <c r="B53" s="4">
        <f t="shared" si="0"/>
        <v>72.547413963578308</v>
      </c>
      <c r="C53">
        <v>1200</v>
      </c>
      <c r="D53" s="5">
        <f t="shared" si="8"/>
        <v>1.2592812168664214</v>
      </c>
      <c r="E53" s="4">
        <v>63.671776887199997</v>
      </c>
      <c r="F53" s="4">
        <f t="shared" si="11"/>
        <v>127.34355377439999</v>
      </c>
      <c r="G53" s="5">
        <f t="shared" si="9"/>
        <v>4.9744461599765231</v>
      </c>
      <c r="H53" s="1">
        <f t="shared" si="12"/>
        <v>540.67838461538327</v>
      </c>
      <c r="I53">
        <v>315</v>
      </c>
      <c r="J53">
        <v>295</v>
      </c>
      <c r="K53" s="5">
        <f t="shared" si="13"/>
        <v>10.035386715101952</v>
      </c>
      <c r="L53" s="5">
        <v>305.03528621696256</v>
      </c>
      <c r="M53" s="5">
        <f t="shared" si="10"/>
        <v>305.03538671510194</v>
      </c>
      <c r="N53" s="5">
        <v>309.96101755399457</v>
      </c>
      <c r="O53" s="5">
        <f t="shared" si="6"/>
        <v>309.96102714511102</v>
      </c>
      <c r="P53" s="5">
        <f t="shared" si="7"/>
        <v>5.0389824460054342</v>
      </c>
      <c r="Q53" s="1">
        <v>421.12174361400002</v>
      </c>
      <c r="R53" s="4">
        <f>Q53/(Abmessungen!F$17*S53)</f>
        <v>58.728046802591415</v>
      </c>
      <c r="S53" s="5">
        <f t="shared" si="1"/>
        <v>12.294122392419728</v>
      </c>
      <c r="T53" s="4">
        <f t="shared" si="2"/>
        <v>4178.6466780170495</v>
      </c>
      <c r="U53" s="4">
        <f t="shared" si="3"/>
        <v>992.45439728763961</v>
      </c>
      <c r="V53" s="4">
        <f t="shared" si="4"/>
        <v>1007.0973980489155</v>
      </c>
      <c r="W53" s="2">
        <f t="shared" si="5"/>
        <v>1.1779520554115002</v>
      </c>
      <c r="AA53" s="6">
        <v>-144.24372570197801</v>
      </c>
      <c r="AB53" s="7">
        <v>10.528700058400901</v>
      </c>
      <c r="AC53" s="6">
        <v>-3.1256926142924198E-2</v>
      </c>
      <c r="AD53" s="6">
        <v>2.9456116190551199E-5</v>
      </c>
      <c r="AE53" s="8">
        <v>17554.453889016499</v>
      </c>
      <c r="AF53" s="8">
        <v>-125.692345063977</v>
      </c>
      <c r="AG53" s="8">
        <v>0.39362054142913999</v>
      </c>
      <c r="AH53" s="8">
        <v>-4.1079636190540202E-4</v>
      </c>
      <c r="AI53" s="8">
        <v>2.30640101199999</v>
      </c>
      <c r="AJ53" s="8">
        <v>-3.7612753199999698E-3</v>
      </c>
      <c r="AK53" s="8">
        <v>995.176197</v>
      </c>
      <c r="AL53" s="8">
        <v>3.9734999999999798E-2</v>
      </c>
      <c r="AN53" s="8">
        <v>-0.88639634593625405</v>
      </c>
      <c r="AO53" s="8">
        <v>3.7265265782637198</v>
      </c>
      <c r="AP53" s="8">
        <v>0.73660332291432395</v>
      </c>
    </row>
    <row r="54" spans="1:42" x14ac:dyDescent="0.45">
      <c r="A54">
        <v>2.5999999999999999E-2</v>
      </c>
      <c r="B54" s="4">
        <f t="shared" si="0"/>
        <v>94.329063275058488</v>
      </c>
      <c r="C54">
        <v>1200</v>
      </c>
      <c r="D54" s="5">
        <f t="shared" si="8"/>
        <v>1.2592812168664214</v>
      </c>
      <c r="E54" s="4">
        <v>63.671776887199997</v>
      </c>
      <c r="F54" s="4">
        <f t="shared" si="11"/>
        <v>127.34355377439999</v>
      </c>
      <c r="G54" s="5">
        <f t="shared" si="9"/>
        <v>4.9744461599765231</v>
      </c>
      <c r="H54" s="1">
        <f t="shared" si="12"/>
        <v>800.26999999999816</v>
      </c>
      <c r="I54">
        <v>315</v>
      </c>
      <c r="J54">
        <v>295</v>
      </c>
      <c r="K54" s="5">
        <f t="shared" si="13"/>
        <v>10.429882385069041</v>
      </c>
      <c r="L54" s="5">
        <v>305.42977278899741</v>
      </c>
      <c r="M54" s="5">
        <f t="shared" si="10"/>
        <v>305.42988238506905</v>
      </c>
      <c r="N54" s="5">
        <v>310.97396197829369</v>
      </c>
      <c r="O54" s="5">
        <f t="shared" si="6"/>
        <v>310.9739662918542</v>
      </c>
      <c r="P54" s="5">
        <f t="shared" si="7"/>
        <v>4.026038021706313</v>
      </c>
      <c r="Q54" s="1">
        <v>437.403984116</v>
      </c>
      <c r="R54" s="4">
        <f>Q54/(Abmessungen!F$17*S54)</f>
        <v>59.994547695477173</v>
      </c>
      <c r="S54" s="5">
        <f t="shared" si="1"/>
        <v>12.499895284275393</v>
      </c>
      <c r="T54" s="4">
        <f t="shared" si="2"/>
        <v>4178.6113524756374</v>
      </c>
      <c r="U54" s="4">
        <f t="shared" si="3"/>
        <v>992.2710641901258</v>
      </c>
      <c r="V54" s="4">
        <f t="shared" si="4"/>
        <v>1007.1052355108853</v>
      </c>
      <c r="W54" s="2">
        <f t="shared" si="5"/>
        <v>1.1772101691077674</v>
      </c>
      <c r="AA54" s="6">
        <v>-144.24372570197801</v>
      </c>
      <c r="AB54" s="7">
        <v>10.528700058400901</v>
      </c>
      <c r="AC54" s="6">
        <v>-3.1256926142924198E-2</v>
      </c>
      <c r="AD54" s="6">
        <v>2.9456116190551199E-5</v>
      </c>
      <c r="AE54" s="8">
        <v>17554.453889016499</v>
      </c>
      <c r="AF54" s="8">
        <v>-125.692345063977</v>
      </c>
      <c r="AG54" s="8">
        <v>0.39362054142913999</v>
      </c>
      <c r="AH54" s="8">
        <v>-4.1079636190540202E-4</v>
      </c>
      <c r="AI54" s="8">
        <v>2.30640101199999</v>
      </c>
      <c r="AJ54" s="8">
        <v>-3.7612753199999698E-3</v>
      </c>
      <c r="AK54" s="8">
        <v>995.176197</v>
      </c>
      <c r="AL54" s="8">
        <v>3.9734999999999798E-2</v>
      </c>
      <c r="AN54" s="8">
        <v>-0.88639634593625405</v>
      </c>
      <c r="AO54" s="8">
        <v>3.7265265782637198</v>
      </c>
      <c r="AP54" s="8">
        <v>0.73660332291432395</v>
      </c>
    </row>
    <row r="55" spans="1:42" x14ac:dyDescent="0.45">
      <c r="A55">
        <v>3.2000000000000001E-2</v>
      </c>
      <c r="B55" s="4">
        <f t="shared" si="0"/>
        <v>116.11195264344813</v>
      </c>
      <c r="C55">
        <v>1200</v>
      </c>
      <c r="D55" s="5">
        <f t="shared" si="8"/>
        <v>1.2592812168664214</v>
      </c>
      <c r="E55" s="4">
        <v>63.671776887199997</v>
      </c>
      <c r="F55" s="4">
        <f t="shared" si="11"/>
        <v>127.34355377439999</v>
      </c>
      <c r="G55" s="5">
        <f t="shared" si="9"/>
        <v>4.9744461599765231</v>
      </c>
      <c r="H55" s="1">
        <f t="shared" si="12"/>
        <v>1104.8099692307667</v>
      </c>
      <c r="I55">
        <v>315</v>
      </c>
      <c r="J55">
        <v>295</v>
      </c>
      <c r="K55" s="5">
        <f t="shared" si="13"/>
        <v>10.674577443285777</v>
      </c>
      <c r="L55" s="5">
        <v>305.67446709259536</v>
      </c>
      <c r="M55" s="5">
        <f t="shared" si="10"/>
        <v>305.67457744328578</v>
      </c>
      <c r="N55" s="5">
        <v>311.65337950991335</v>
      </c>
      <c r="O55" s="5">
        <f t="shared" si="6"/>
        <v>311.65338166755805</v>
      </c>
      <c r="P55" s="5">
        <f t="shared" si="7"/>
        <v>3.3466204900866501</v>
      </c>
      <c r="Q55" s="1">
        <v>447.49306545100001</v>
      </c>
      <c r="R55" s="4">
        <f>Q55/(Abmessungen!F$17*S55)</f>
        <v>60.710849695265665</v>
      </c>
      <c r="S55" s="5">
        <f t="shared" si="1"/>
        <v>12.637332788888404</v>
      </c>
      <c r="T55" s="4">
        <f t="shared" si="2"/>
        <v>4178.5937045112196</v>
      </c>
      <c r="U55" s="4">
        <f t="shared" si="3"/>
        <v>992.14591932452879</v>
      </c>
      <c r="V55" s="4">
        <f t="shared" si="4"/>
        <v>1007.1100969749621</v>
      </c>
      <c r="W55" s="2">
        <f t="shared" si="5"/>
        <v>1.1767499877852337</v>
      </c>
      <c r="AA55" s="6">
        <v>-144.24372570197801</v>
      </c>
      <c r="AB55" s="7">
        <v>10.528700058400901</v>
      </c>
      <c r="AC55" s="6">
        <v>-3.1256926142924198E-2</v>
      </c>
      <c r="AD55" s="6">
        <v>2.9456116190551199E-5</v>
      </c>
      <c r="AE55" s="8">
        <v>17554.453889016499</v>
      </c>
      <c r="AF55" s="8">
        <v>-125.692345063977</v>
      </c>
      <c r="AG55" s="8">
        <v>0.39362054142913999</v>
      </c>
      <c r="AH55" s="8">
        <v>-4.1079636190540202E-4</v>
      </c>
      <c r="AI55" s="8">
        <v>2.30640101199999</v>
      </c>
      <c r="AJ55" s="8">
        <v>-3.7612753199999698E-3</v>
      </c>
      <c r="AK55" s="8">
        <v>995.176197</v>
      </c>
      <c r="AL55" s="8">
        <v>3.9734999999999798E-2</v>
      </c>
      <c r="AN55" s="8">
        <v>-0.88639634593625405</v>
      </c>
      <c r="AO55" s="8">
        <v>3.7265265782637198</v>
      </c>
      <c r="AP55" s="8">
        <v>0.73660332291432395</v>
      </c>
    </row>
    <row r="56" spans="1:42" x14ac:dyDescent="0.45">
      <c r="A56">
        <v>3.7999999999999999E-2</v>
      </c>
      <c r="B56" s="4">
        <f t="shared" si="0"/>
        <v>137.89543260023555</v>
      </c>
      <c r="C56">
        <v>1200</v>
      </c>
      <c r="D56" s="5">
        <f t="shared" si="8"/>
        <v>1.2592812168664214</v>
      </c>
      <c r="E56" s="4">
        <v>63.671776887199997</v>
      </c>
      <c r="F56" s="4">
        <f t="shared" si="11"/>
        <v>127.34355377439999</v>
      </c>
      <c r="G56" s="5">
        <f t="shared" si="9"/>
        <v>4.9744461599765231</v>
      </c>
      <c r="H56" s="1">
        <f t="shared" si="12"/>
        <v>1454.2982923076893</v>
      </c>
      <c r="I56">
        <v>315</v>
      </c>
      <c r="J56">
        <v>295</v>
      </c>
      <c r="K56" s="5">
        <f t="shared" si="13"/>
        <v>10.852750878439391</v>
      </c>
      <c r="L56" s="5">
        <v>305.85263915785032</v>
      </c>
      <c r="M56" s="5">
        <f t="shared" si="10"/>
        <v>305.85275087843939</v>
      </c>
      <c r="N56" s="5">
        <v>312.135553200299</v>
      </c>
      <c r="O56" s="5">
        <f t="shared" si="6"/>
        <v>312.13555442378799</v>
      </c>
      <c r="P56" s="5">
        <f t="shared" si="7"/>
        <v>2.8644467997009997</v>
      </c>
      <c r="Q56" s="1">
        <v>454.83439162600001</v>
      </c>
      <c r="R56" s="4">
        <f>Q56/(Abmessungen!F$17*S56)</f>
        <v>61.2752989734416</v>
      </c>
      <c r="S56" s="5">
        <f t="shared" si="1"/>
        <v>12.726332933816806</v>
      </c>
      <c r="T56" s="4">
        <f t="shared" si="2"/>
        <v>4178.5838749464128</v>
      </c>
      <c r="U56" s="4">
        <f t="shared" si="3"/>
        <v>992.05606320978563</v>
      </c>
      <c r="V56" s="4">
        <f t="shared" si="4"/>
        <v>1007.1136368084685</v>
      </c>
      <c r="W56" s="2">
        <f t="shared" si="5"/>
        <v>1.1764149106893551</v>
      </c>
      <c r="AA56" s="6">
        <v>-144.24372570197801</v>
      </c>
      <c r="AB56" s="7">
        <v>10.528700058400901</v>
      </c>
      <c r="AC56" s="6">
        <v>-3.1256926142924198E-2</v>
      </c>
      <c r="AD56" s="6">
        <v>2.9456116190551199E-5</v>
      </c>
      <c r="AE56" s="8">
        <v>17554.453889016499</v>
      </c>
      <c r="AF56" s="8">
        <v>-125.692345063977</v>
      </c>
      <c r="AG56" s="8">
        <v>0.39362054142913999</v>
      </c>
      <c r="AH56" s="8">
        <v>-4.1079636190540202E-4</v>
      </c>
      <c r="AI56" s="8">
        <v>2.30640101199999</v>
      </c>
      <c r="AJ56" s="8">
        <v>-3.7612753199999698E-3</v>
      </c>
      <c r="AK56" s="8">
        <v>995.176197</v>
      </c>
      <c r="AL56" s="8">
        <v>3.9734999999999798E-2</v>
      </c>
      <c r="AN56" s="8">
        <v>-0.88639634593625405</v>
      </c>
      <c r="AO56" s="8">
        <v>3.7265265782637198</v>
      </c>
      <c r="AP56" s="8">
        <v>0.73660332291432395</v>
      </c>
    </row>
    <row r="57" spans="1:42" x14ac:dyDescent="0.45">
      <c r="A57">
        <v>4.3999999999999997E-2</v>
      </c>
      <c r="B57" s="4">
        <f t="shared" si="0"/>
        <v>159.67932538785203</v>
      </c>
      <c r="C57">
        <v>1200</v>
      </c>
      <c r="D57" s="5">
        <f t="shared" si="8"/>
        <v>1.2592812168664214</v>
      </c>
      <c r="E57" s="4">
        <v>63.671776887199997</v>
      </c>
      <c r="F57" s="4">
        <f t="shared" si="11"/>
        <v>127.34355377439999</v>
      </c>
      <c r="G57" s="5">
        <f t="shared" si="9"/>
        <v>4.9744461599765231</v>
      </c>
      <c r="H57" s="1">
        <f t="shared" si="12"/>
        <v>1848.7349692307653</v>
      </c>
      <c r="I57">
        <v>315</v>
      </c>
      <c r="J57">
        <v>295</v>
      </c>
      <c r="K57" s="5">
        <f t="shared" si="13"/>
        <v>10.983254183560225</v>
      </c>
      <c r="L57" s="5">
        <v>305.98314250603403</v>
      </c>
      <c r="M57" s="5">
        <f t="shared" si="10"/>
        <v>305.98325418356023</v>
      </c>
      <c r="N57" s="5">
        <v>312.49692448407404</v>
      </c>
      <c r="O57" s="5">
        <f t="shared" si="6"/>
        <v>312.49692522911715</v>
      </c>
      <c r="P57" s="5">
        <f t="shared" si="7"/>
        <v>2.503075515925957</v>
      </c>
      <c r="Q57" s="1">
        <v>460.20888620199997</v>
      </c>
      <c r="R57" s="4">
        <f>Q57/(Abmessungen!F$17*S57)</f>
        <v>61.681981521173171</v>
      </c>
      <c r="S57" s="5">
        <f t="shared" si="1"/>
        <v>12.791813152223602</v>
      </c>
      <c r="T57" s="4">
        <f t="shared" si="2"/>
        <v>4178.5778794527505</v>
      </c>
      <c r="U57" s="4">
        <f t="shared" si="3"/>
        <v>991.98815886311741</v>
      </c>
      <c r="V57" s="4">
        <f t="shared" si="4"/>
        <v>1007.1162295837386</v>
      </c>
      <c r="W57" s="2">
        <f t="shared" si="5"/>
        <v>1.1761694811780048</v>
      </c>
      <c r="AA57" s="6">
        <v>-144.24372570197801</v>
      </c>
      <c r="AB57" s="7">
        <v>10.528700058400901</v>
      </c>
      <c r="AC57" s="6">
        <v>-3.1256926142924198E-2</v>
      </c>
      <c r="AD57" s="6">
        <v>2.9456116190551199E-5</v>
      </c>
      <c r="AE57" s="8">
        <v>17554.453889016499</v>
      </c>
      <c r="AF57" s="8">
        <v>-125.692345063977</v>
      </c>
      <c r="AG57" s="8">
        <v>0.39362054142913999</v>
      </c>
      <c r="AH57" s="8">
        <v>-4.1079636190540202E-4</v>
      </c>
      <c r="AI57" s="8">
        <v>2.30640101199999</v>
      </c>
      <c r="AJ57" s="8">
        <v>-3.7612753199999698E-3</v>
      </c>
      <c r="AK57" s="8">
        <v>995.176197</v>
      </c>
      <c r="AL57" s="8">
        <v>3.9734999999999798E-2</v>
      </c>
      <c r="AN57" s="8">
        <v>-0.88639634593625405</v>
      </c>
      <c r="AO57" s="8">
        <v>3.7265265782637198</v>
      </c>
      <c r="AP57" s="8">
        <v>0.73660332291432395</v>
      </c>
    </row>
    <row r="58" spans="1:42" x14ac:dyDescent="0.45">
      <c r="A58">
        <v>0.05</v>
      </c>
      <c r="B58" s="4">
        <f t="shared" si="0"/>
        <v>181.46349415398063</v>
      </c>
      <c r="C58">
        <v>1200</v>
      </c>
      <c r="D58" s="5">
        <f t="shared" si="8"/>
        <v>1.2592812168664214</v>
      </c>
      <c r="E58" s="4">
        <v>63.671776887199997</v>
      </c>
      <c r="F58" s="4">
        <f t="shared" si="11"/>
        <v>127.34355377439999</v>
      </c>
      <c r="G58" s="5">
        <f t="shared" si="9"/>
        <v>4.9744461599765231</v>
      </c>
      <c r="H58" s="1">
        <f t="shared" si="12"/>
        <v>2288.1199999999958</v>
      </c>
      <c r="I58">
        <v>315</v>
      </c>
      <c r="J58">
        <v>295</v>
      </c>
      <c r="K58" s="5">
        <f t="shared" si="13"/>
        <v>11.082112556734062</v>
      </c>
      <c r="L58" s="5">
        <v>306.08200184286403</v>
      </c>
      <c r="M58" s="5">
        <f t="shared" si="10"/>
        <v>306.08211255673405</v>
      </c>
      <c r="N58" s="5">
        <v>312.77781246453196</v>
      </c>
      <c r="O58" s="5">
        <f t="shared" si="6"/>
        <v>312.7778129431789</v>
      </c>
      <c r="P58" s="5">
        <f t="shared" si="7"/>
        <v>2.2221875354680378</v>
      </c>
      <c r="Q58" s="1">
        <v>464.27865173800001</v>
      </c>
      <c r="R58" s="4">
        <f>Q58/(Abmessungen!F$17*S58)</f>
        <v>61.98161355458825</v>
      </c>
      <c r="S58" s="5">
        <f t="shared" si="1"/>
        <v>12.842549857144574</v>
      </c>
      <c r="T58" s="4">
        <f t="shared" si="2"/>
        <v>4178.5739891957082</v>
      </c>
      <c r="U58" s="4">
        <f t="shared" si="3"/>
        <v>991.93504919100269</v>
      </c>
      <c r="V58" s="4">
        <f t="shared" si="4"/>
        <v>1007.118193671613</v>
      </c>
      <c r="W58" s="2">
        <f t="shared" si="5"/>
        <v>1.1759835625861195</v>
      </c>
      <c r="AA58" s="6">
        <v>-144.24372570197801</v>
      </c>
      <c r="AB58" s="7">
        <v>10.528700058400901</v>
      </c>
      <c r="AC58" s="6">
        <v>-3.1256926142924198E-2</v>
      </c>
      <c r="AD58" s="6">
        <v>2.9456116190551199E-5</v>
      </c>
      <c r="AE58" s="8">
        <v>17554.453889016499</v>
      </c>
      <c r="AF58" s="8">
        <v>-125.692345063977</v>
      </c>
      <c r="AG58" s="8">
        <v>0.39362054142913999</v>
      </c>
      <c r="AH58" s="8">
        <v>-4.1079636190540202E-4</v>
      </c>
      <c r="AI58" s="8">
        <v>2.30640101199999</v>
      </c>
      <c r="AJ58" s="8">
        <v>-3.7612753199999698E-3</v>
      </c>
      <c r="AK58" s="8">
        <v>995.176197</v>
      </c>
      <c r="AL58" s="8">
        <v>3.9734999999999798E-2</v>
      </c>
      <c r="AN58" s="8">
        <v>-0.88639634593625405</v>
      </c>
      <c r="AO58" s="8">
        <v>3.7265265782637198</v>
      </c>
      <c r="AP58" s="8">
        <v>0.73660332291432395</v>
      </c>
    </row>
    <row r="59" spans="1:42" x14ac:dyDescent="0.45">
      <c r="A59">
        <v>5.6000000000000001E-2</v>
      </c>
      <c r="B59" s="4">
        <f t="shared" si="0"/>
        <v>203.24785585027129</v>
      </c>
      <c r="C59">
        <v>1200</v>
      </c>
      <c r="D59" s="5">
        <f t="shared" si="8"/>
        <v>1.2592812168664214</v>
      </c>
      <c r="E59" s="4">
        <v>63.671776887199997</v>
      </c>
      <c r="F59" s="4">
        <f t="shared" si="11"/>
        <v>127.34355377439999</v>
      </c>
      <c r="G59" s="5">
        <f t="shared" si="9"/>
        <v>4.9744461599765231</v>
      </c>
      <c r="H59" s="1">
        <f t="shared" si="12"/>
        <v>2772.4533846153799</v>
      </c>
      <c r="I59">
        <v>315</v>
      </c>
      <c r="J59">
        <v>295</v>
      </c>
      <c r="K59" s="5">
        <f t="shared" si="13"/>
        <v>11.158985359393203</v>
      </c>
      <c r="L59" s="5">
        <v>306.1588762079291</v>
      </c>
      <c r="M59" s="5">
        <f t="shared" si="10"/>
        <v>306.15898535939323</v>
      </c>
      <c r="N59" s="5">
        <v>313.00238242235025</v>
      </c>
      <c r="O59" s="5">
        <f t="shared" si="6"/>
        <v>313.00238274295413</v>
      </c>
      <c r="P59" s="5">
        <f t="shared" si="7"/>
        <v>1.9976175776497485</v>
      </c>
      <c r="Q59" s="1">
        <v>467.44242859600001</v>
      </c>
      <c r="R59" s="4">
        <f>Q59/(Abmessungen!F$17*S59)</f>
        <v>62.206110717885693</v>
      </c>
      <c r="S59" s="5">
        <f t="shared" si="1"/>
        <v>12.8834004035183</v>
      </c>
      <c r="T59" s="4">
        <f t="shared" si="2"/>
        <v>4178.5713431773775</v>
      </c>
      <c r="U59" s="4">
        <f t="shared" si="3"/>
        <v>991.89238261147875</v>
      </c>
      <c r="V59" s="4">
        <f t="shared" si="4"/>
        <v>1007.119720973061</v>
      </c>
      <c r="W59" s="2">
        <f t="shared" si="5"/>
        <v>1.1758389897600896</v>
      </c>
      <c r="AA59" s="6">
        <v>-144.24372570197801</v>
      </c>
      <c r="AB59" s="7">
        <v>10.528700058400901</v>
      </c>
      <c r="AC59" s="6">
        <v>-3.1256926142924198E-2</v>
      </c>
      <c r="AD59" s="6">
        <v>2.9456116190551199E-5</v>
      </c>
      <c r="AE59" s="8">
        <v>17554.453889016499</v>
      </c>
      <c r="AF59" s="8">
        <v>-125.692345063977</v>
      </c>
      <c r="AG59" s="8">
        <v>0.39362054142913999</v>
      </c>
      <c r="AH59" s="8">
        <v>-4.1079636190540202E-4</v>
      </c>
      <c r="AI59" s="8">
        <v>2.30640101199999</v>
      </c>
      <c r="AJ59" s="8">
        <v>-3.7612753199999698E-3</v>
      </c>
      <c r="AK59" s="8">
        <v>995.176197</v>
      </c>
      <c r="AL59" s="8">
        <v>3.9734999999999798E-2</v>
      </c>
      <c r="AN59" s="8">
        <v>-0.88639634593625405</v>
      </c>
      <c r="AO59" s="8">
        <v>3.7265265782637198</v>
      </c>
      <c r="AP59" s="8">
        <v>0.73660332291432395</v>
      </c>
    </row>
    <row r="60" spans="1:42" x14ac:dyDescent="0.45">
      <c r="A60">
        <v>6.2E-2</v>
      </c>
      <c r="B60" s="4">
        <f t="shared" si="0"/>
        <v>225.03235723189812</v>
      </c>
      <c r="C60">
        <v>1200</v>
      </c>
      <c r="D60" s="5">
        <f t="shared" si="8"/>
        <v>1.2592812168664214</v>
      </c>
      <c r="E60" s="4">
        <v>63.671776887199997</v>
      </c>
      <c r="F60" s="4">
        <f t="shared" si="11"/>
        <v>127.34355377439999</v>
      </c>
      <c r="G60" s="5">
        <f t="shared" si="9"/>
        <v>4.9744461599765231</v>
      </c>
      <c r="H60" s="1">
        <f t="shared" si="12"/>
        <v>3301.7351230769173</v>
      </c>
      <c r="I60">
        <v>315</v>
      </c>
      <c r="J60">
        <v>295</v>
      </c>
      <c r="K60" s="5">
        <f t="shared" si="13"/>
        <v>11.22003163132262</v>
      </c>
      <c r="L60" s="5">
        <v>306.21992442604045</v>
      </c>
      <c r="M60" s="5">
        <f t="shared" si="10"/>
        <v>306.22003163132263</v>
      </c>
      <c r="N60" s="5">
        <v>313.186003872453</v>
      </c>
      <c r="O60" s="5">
        <f t="shared" si="6"/>
        <v>313.18600409449868</v>
      </c>
      <c r="P60" s="5">
        <f t="shared" si="7"/>
        <v>1.813996127547</v>
      </c>
      <c r="Q60" s="1">
        <v>469.954291012</v>
      </c>
      <c r="R60" s="4">
        <f>Q60/(Abmessungen!F$17*S60)</f>
        <v>62.376432229383362</v>
      </c>
      <c r="S60" s="5">
        <f t="shared" si="1"/>
        <v>12.917263311719736</v>
      </c>
      <c r="T60" s="4">
        <f t="shared" si="2"/>
        <v>4178.5694755763461</v>
      </c>
      <c r="U60" s="4">
        <f t="shared" si="3"/>
        <v>991.85736107270179</v>
      </c>
      <c r="V60" s="4">
        <f t="shared" si="4"/>
        <v>1007.1209338485344</v>
      </c>
      <c r="W60" s="2">
        <f t="shared" si="5"/>
        <v>1.1757241801820335</v>
      </c>
      <c r="AA60" s="6">
        <v>-144.24372570197801</v>
      </c>
      <c r="AB60" s="7">
        <v>10.528700058400901</v>
      </c>
      <c r="AC60" s="6">
        <v>-3.1256926142924198E-2</v>
      </c>
      <c r="AD60" s="6">
        <v>2.9456116190551199E-5</v>
      </c>
      <c r="AE60" s="8">
        <v>17554.453889016499</v>
      </c>
      <c r="AF60" s="8">
        <v>-125.692345063977</v>
      </c>
      <c r="AG60" s="8">
        <v>0.39362054142913999</v>
      </c>
      <c r="AH60" s="8">
        <v>-4.1079636190540202E-4</v>
      </c>
      <c r="AI60" s="8">
        <v>2.30640101199999</v>
      </c>
      <c r="AJ60" s="8">
        <v>-3.7612753199999698E-3</v>
      </c>
      <c r="AK60" s="8">
        <v>995.176197</v>
      </c>
      <c r="AL60" s="8">
        <v>3.9734999999999798E-2</v>
      </c>
      <c r="AN60" s="8">
        <v>-0.88639634593625405</v>
      </c>
      <c r="AO60" s="8">
        <v>3.7265265782637198</v>
      </c>
      <c r="AP60" s="8">
        <v>0.73660332291432395</v>
      </c>
    </row>
    <row r="61" spans="1:42" x14ac:dyDescent="0.45">
      <c r="A61">
        <v>6.8000000000000005E-2</v>
      </c>
      <c r="B61" s="4">
        <f t="shared" si="0"/>
        <v>246.81696265080188</v>
      </c>
      <c r="C61">
        <v>1200</v>
      </c>
      <c r="D61" s="5">
        <f t="shared" si="8"/>
        <v>1.2592812168664214</v>
      </c>
      <c r="E61" s="4">
        <v>63.671776887199997</v>
      </c>
      <c r="F61" s="4">
        <f t="shared" si="11"/>
        <v>127.34355377439999</v>
      </c>
      <c r="G61" s="5">
        <f t="shared" si="9"/>
        <v>4.9744461599765231</v>
      </c>
      <c r="H61" s="1">
        <f t="shared" si="12"/>
        <v>3875.9652153846091</v>
      </c>
      <c r="I61">
        <v>315</v>
      </c>
      <c r="J61">
        <v>295</v>
      </c>
      <c r="K61" s="5">
        <f t="shared" si="13"/>
        <v>11.269355396236199</v>
      </c>
      <c r="L61" s="5">
        <v>306.2692503751378</v>
      </c>
      <c r="M61" s="5">
        <f t="shared" si="10"/>
        <v>306.26935539623622</v>
      </c>
      <c r="N61" s="5">
        <v>313.33892052771495</v>
      </c>
      <c r="O61" s="5">
        <f t="shared" si="6"/>
        <v>313.33892068576955</v>
      </c>
      <c r="P61" s="5">
        <f t="shared" si="7"/>
        <v>1.6610794722850528</v>
      </c>
      <c r="Q61" s="1">
        <v>471.98344829299998</v>
      </c>
      <c r="R61" s="4">
        <f>Q61/(Abmessungen!F$17*S61)</f>
        <v>62.506823194020271</v>
      </c>
      <c r="S61" s="5">
        <f t="shared" si="1"/>
        <v>12.945975044223397</v>
      </c>
      <c r="T61" s="4">
        <f t="shared" si="2"/>
        <v>4178.5681175302298</v>
      </c>
      <c r="U61" s="4">
        <f t="shared" si="3"/>
        <v>991.82810359085624</v>
      </c>
      <c r="V61" s="4">
        <f t="shared" si="4"/>
        <v>1007.121913831828</v>
      </c>
      <c r="W61" s="2">
        <f t="shared" si="5"/>
        <v>1.1756314159445458</v>
      </c>
      <c r="AA61" s="6">
        <v>-144.24372570197801</v>
      </c>
      <c r="AB61" s="7">
        <v>10.528700058400901</v>
      </c>
      <c r="AC61" s="6">
        <v>-3.1256926142924198E-2</v>
      </c>
      <c r="AD61" s="6">
        <v>2.9456116190551199E-5</v>
      </c>
      <c r="AE61" s="8">
        <v>17554.453889016499</v>
      </c>
      <c r="AF61" s="8">
        <v>-125.692345063977</v>
      </c>
      <c r="AG61" s="8">
        <v>0.39362054142913999</v>
      </c>
      <c r="AH61" s="8">
        <v>-4.1079636190540202E-4</v>
      </c>
      <c r="AI61" s="8">
        <v>2.30640101199999</v>
      </c>
      <c r="AJ61" s="8">
        <v>-3.7612753199999698E-3</v>
      </c>
      <c r="AK61" s="8">
        <v>995.176197</v>
      </c>
      <c r="AL61" s="8">
        <v>3.9734999999999798E-2</v>
      </c>
      <c r="AN61" s="8">
        <v>-0.88639634593625405</v>
      </c>
      <c r="AO61" s="8">
        <v>3.7265265782637198</v>
      </c>
      <c r="AP61" s="8">
        <v>0.73660332291432395</v>
      </c>
    </row>
    <row r="62" spans="1:42" x14ac:dyDescent="0.45">
      <c r="A62">
        <v>7.3999999999999996E-2</v>
      </c>
      <c r="B62" s="4">
        <f t="shared" si="0"/>
        <v>268.60164738773642</v>
      </c>
      <c r="C62">
        <v>1200</v>
      </c>
      <c r="D62" s="5">
        <f t="shared" si="8"/>
        <v>1.2592812168664214</v>
      </c>
      <c r="E62" s="4">
        <v>63.671776887199997</v>
      </c>
      <c r="F62" s="4">
        <f t="shared" si="11"/>
        <v>127.34355377439999</v>
      </c>
      <c r="G62" s="5">
        <f t="shared" si="9"/>
        <v>4.9744461599765231</v>
      </c>
      <c r="H62" s="1">
        <f t="shared" si="12"/>
        <v>4495.1436615384537</v>
      </c>
      <c r="I62">
        <v>315</v>
      </c>
      <c r="J62">
        <v>295</v>
      </c>
      <c r="K62" s="5">
        <f t="shared" si="13"/>
        <v>11.309790256135321</v>
      </c>
      <c r="L62" s="5">
        <v>306.30968755732096</v>
      </c>
      <c r="M62" s="5">
        <f t="shared" si="10"/>
        <v>306.30979025613533</v>
      </c>
      <c r="N62" s="5">
        <v>313.46822340711395</v>
      </c>
      <c r="O62" s="5">
        <f t="shared" si="6"/>
        <v>313.46822352221488</v>
      </c>
      <c r="P62" s="5">
        <f t="shared" si="7"/>
        <v>1.5317765928860467</v>
      </c>
      <c r="Q62" s="1">
        <v>473.64667943500001</v>
      </c>
      <c r="R62" s="4">
        <f>Q62/(Abmessungen!F$17*S62)</f>
        <v>62.60724322433596</v>
      </c>
      <c r="S62" s="5">
        <f t="shared" si="1"/>
        <v>12.970757496593325</v>
      </c>
      <c r="T62" s="4">
        <f t="shared" si="2"/>
        <v>4178.5671055810326</v>
      </c>
      <c r="U62" s="4">
        <f t="shared" si="3"/>
        <v>991.80329901492291</v>
      </c>
      <c r="V62" s="4">
        <f t="shared" si="4"/>
        <v>1007.122717217545</v>
      </c>
      <c r="W62" s="2">
        <f t="shared" si="5"/>
        <v>1.1755553682568678</v>
      </c>
      <c r="AA62" s="6">
        <v>-144.24372570197801</v>
      </c>
      <c r="AB62" s="7">
        <v>10.528700058400901</v>
      </c>
      <c r="AC62" s="6">
        <v>-3.1256926142924198E-2</v>
      </c>
      <c r="AD62" s="6">
        <v>2.9456116190551199E-5</v>
      </c>
      <c r="AE62" s="8">
        <v>17554.453889016499</v>
      </c>
      <c r="AF62" s="8">
        <v>-125.692345063977</v>
      </c>
      <c r="AG62" s="8">
        <v>0.39362054142913999</v>
      </c>
      <c r="AH62" s="8">
        <v>-4.1079636190540202E-4</v>
      </c>
      <c r="AI62" s="8">
        <v>2.30640101199999</v>
      </c>
      <c r="AJ62" s="8">
        <v>-3.7612753199999698E-3</v>
      </c>
      <c r="AK62" s="8">
        <v>995.176197</v>
      </c>
      <c r="AL62" s="8">
        <v>3.9734999999999798E-2</v>
      </c>
      <c r="AN62" s="8">
        <v>-0.88639634593625405</v>
      </c>
      <c r="AO62" s="8">
        <v>3.7265265782637198</v>
      </c>
      <c r="AP62" s="8">
        <v>0.73660332291432395</v>
      </c>
    </row>
    <row r="63" spans="1:42" x14ac:dyDescent="0.45">
      <c r="A63">
        <v>8.0000000000000002E-3</v>
      </c>
      <c r="B63" s="4">
        <f t="shared" si="0"/>
        <v>28.988596989658713</v>
      </c>
      <c r="C63">
        <v>1500</v>
      </c>
      <c r="D63" s="5">
        <f t="shared" si="8"/>
        <v>1.5279057191645902</v>
      </c>
      <c r="E63" s="4">
        <v>77.253968972400003</v>
      </c>
      <c r="F63" s="4">
        <f t="shared" si="11"/>
        <v>154.50793794480001</v>
      </c>
      <c r="G63" s="5">
        <f t="shared" si="9"/>
        <v>6.5269823530522633</v>
      </c>
      <c r="H63" s="1">
        <f t="shared" si="12"/>
        <v>156.34021538461522</v>
      </c>
      <c r="I63">
        <v>315</v>
      </c>
      <c r="J63">
        <v>295</v>
      </c>
      <c r="K63" s="5">
        <f t="shared" si="13"/>
        <v>7.3808550455290343</v>
      </c>
      <c r="L63" s="5">
        <v>302.38080546318128</v>
      </c>
      <c r="M63" s="5">
        <f t="shared" si="10"/>
        <v>302.38085504552902</v>
      </c>
      <c r="N63" s="5">
        <v>303.71257359750052</v>
      </c>
      <c r="O63" s="5">
        <f t="shared" si="6"/>
        <v>303.71277501750541</v>
      </c>
      <c r="P63" s="5">
        <f t="shared" si="7"/>
        <v>11.287426402499477</v>
      </c>
      <c r="Q63" s="1">
        <v>377.37050394300002</v>
      </c>
      <c r="R63" s="4">
        <f>Q63/(Abmessungen!F$17*S63)</f>
        <v>61.352719796323044</v>
      </c>
      <c r="S63" s="5">
        <f t="shared" si="1"/>
        <v>10.545557780873841</v>
      </c>
      <c r="T63" s="4">
        <f t="shared" si="2"/>
        <v>4179.1771729573238</v>
      </c>
      <c r="U63" s="4">
        <f t="shared" si="3"/>
        <v>993.49409736090399</v>
      </c>
      <c r="V63" s="4">
        <f t="shared" si="4"/>
        <v>1007.0446601525398</v>
      </c>
      <c r="W63" s="2">
        <f t="shared" si="5"/>
        <v>1.1829441718848066</v>
      </c>
      <c r="AA63" s="6">
        <v>-144.24372570197801</v>
      </c>
      <c r="AB63" s="7">
        <v>10.528700058400901</v>
      </c>
      <c r="AC63" s="6">
        <v>-3.1256926142924198E-2</v>
      </c>
      <c r="AD63" s="6">
        <v>2.9456116190551199E-5</v>
      </c>
      <c r="AE63" s="8">
        <v>17554.453889016499</v>
      </c>
      <c r="AF63" s="8">
        <v>-125.692345063977</v>
      </c>
      <c r="AG63" s="8">
        <v>0.39362054142913999</v>
      </c>
      <c r="AH63" s="8">
        <v>-4.1079636190540202E-4</v>
      </c>
      <c r="AI63" s="8">
        <v>2.30640101199999</v>
      </c>
      <c r="AJ63" s="8">
        <v>-3.7612753199999698E-3</v>
      </c>
      <c r="AK63" s="8">
        <v>995.176197</v>
      </c>
      <c r="AL63" s="8">
        <v>3.9734999999999798E-2</v>
      </c>
      <c r="AN63" s="8">
        <v>-0.88639634593625405</v>
      </c>
      <c r="AO63" s="8">
        <v>3.7265265782637198</v>
      </c>
      <c r="AP63" s="8">
        <v>0.73660332291432395</v>
      </c>
    </row>
    <row r="64" spans="1:42" x14ac:dyDescent="0.45">
      <c r="A64">
        <v>1.4E-2</v>
      </c>
      <c r="B64" s="4">
        <f t="shared" si="0"/>
        <v>50.7595815316432</v>
      </c>
      <c r="C64">
        <v>1500</v>
      </c>
      <c r="D64" s="5">
        <f t="shared" si="8"/>
        <v>1.5279057191645902</v>
      </c>
      <c r="E64" s="4">
        <v>77.253968972400003</v>
      </c>
      <c r="F64" s="4">
        <f t="shared" si="11"/>
        <v>154.50793794480001</v>
      </c>
      <c r="G64" s="5">
        <f t="shared" si="9"/>
        <v>6.5269823530522633</v>
      </c>
      <c r="H64" s="1">
        <f t="shared" si="12"/>
        <v>326.03512307692239</v>
      </c>
      <c r="I64">
        <v>315</v>
      </c>
      <c r="J64">
        <v>295</v>
      </c>
      <c r="K64" s="5">
        <f t="shared" si="13"/>
        <v>8.824580923365783</v>
      </c>
      <c r="L64" s="5">
        <v>303.82453537903683</v>
      </c>
      <c r="M64" s="5">
        <f t="shared" si="10"/>
        <v>303.82458092336577</v>
      </c>
      <c r="N64" s="5">
        <v>307.30529750441349</v>
      </c>
      <c r="O64" s="5">
        <f t="shared" si="6"/>
        <v>307.30532571108205</v>
      </c>
      <c r="P64" s="5">
        <f t="shared" si="7"/>
        <v>7.6947024955865118</v>
      </c>
      <c r="Q64" s="1">
        <v>450.162985558</v>
      </c>
      <c r="R64" s="4">
        <f>Q64/(Abmessungen!F$17*S64)</f>
        <v>65.789793203783702</v>
      </c>
      <c r="S64" s="5">
        <f t="shared" si="1"/>
        <v>11.731314694292601</v>
      </c>
      <c r="T64" s="4">
        <f t="shared" si="2"/>
        <v>4178.7992267246791</v>
      </c>
      <c r="U64" s="4">
        <f t="shared" si="3"/>
        <v>992.91598707489266</v>
      </c>
      <c r="V64" s="4">
        <f t="shared" si="4"/>
        <v>1007.073343456643</v>
      </c>
      <c r="W64" s="2">
        <f t="shared" si="5"/>
        <v>1.1802290390341801</v>
      </c>
      <c r="AA64" s="6">
        <v>-144.24372570197801</v>
      </c>
      <c r="AB64" s="7">
        <v>10.528700058400901</v>
      </c>
      <c r="AC64" s="6">
        <v>-3.1256926142924198E-2</v>
      </c>
      <c r="AD64" s="6">
        <v>2.9456116190551199E-5</v>
      </c>
      <c r="AE64" s="8">
        <v>17554.453889016499</v>
      </c>
      <c r="AF64" s="8">
        <v>-125.692345063977</v>
      </c>
      <c r="AG64" s="8">
        <v>0.39362054142913999</v>
      </c>
      <c r="AH64" s="8">
        <v>-4.1079636190540202E-4</v>
      </c>
      <c r="AI64" s="8">
        <v>2.30640101199999</v>
      </c>
      <c r="AJ64" s="8">
        <v>-3.7612753199999698E-3</v>
      </c>
      <c r="AK64" s="8">
        <v>995.176197</v>
      </c>
      <c r="AL64" s="8">
        <v>3.9734999999999798E-2</v>
      </c>
      <c r="AN64" s="8">
        <v>-0.88639634593625405</v>
      </c>
      <c r="AO64" s="8">
        <v>3.7265265782637198</v>
      </c>
      <c r="AP64" s="8">
        <v>0.73660332291432395</v>
      </c>
    </row>
    <row r="65" spans="1:42" x14ac:dyDescent="0.45">
      <c r="A65">
        <v>0.02</v>
      </c>
      <c r="B65" s="4">
        <f t="shared" si="0"/>
        <v>72.537049502665596</v>
      </c>
      <c r="C65">
        <v>1500</v>
      </c>
      <c r="D65" s="5">
        <f t="shared" si="8"/>
        <v>1.5279057191645902</v>
      </c>
      <c r="E65" s="4">
        <v>77.253968972400003</v>
      </c>
      <c r="F65" s="4">
        <f t="shared" si="11"/>
        <v>154.50793794480001</v>
      </c>
      <c r="G65" s="5">
        <f t="shared" si="9"/>
        <v>6.5269823530522633</v>
      </c>
      <c r="H65" s="1">
        <f t="shared" si="12"/>
        <v>540.67838461538327</v>
      </c>
      <c r="I65">
        <v>315</v>
      </c>
      <c r="J65">
        <v>295</v>
      </c>
      <c r="K65" s="5">
        <f t="shared" si="13"/>
        <v>9.5755852254871954</v>
      </c>
      <c r="L65" s="5">
        <v>304.57555369558298</v>
      </c>
      <c r="M65" s="5">
        <f t="shared" si="10"/>
        <v>304.5755852254872</v>
      </c>
      <c r="N65" s="5">
        <v>309.16207591441787</v>
      </c>
      <c r="O65" s="5">
        <f t="shared" si="6"/>
        <v>309.1620817956005</v>
      </c>
      <c r="P65" s="5">
        <f t="shared" si="7"/>
        <v>5.8379240855821308</v>
      </c>
      <c r="Q65" s="1">
        <v>487.89617863400002</v>
      </c>
      <c r="R65" s="4">
        <f>Q65/(Abmessungen!F$17*S65)</f>
        <v>68.576485203732332</v>
      </c>
      <c r="S65" s="5">
        <f t="shared" si="1"/>
        <v>12.197971609112324</v>
      </c>
      <c r="T65" s="4">
        <f t="shared" si="2"/>
        <v>4178.6828930415559</v>
      </c>
      <c r="U65" s="4">
        <f t="shared" si="3"/>
        <v>992.59620419705857</v>
      </c>
      <c r="V65" s="4">
        <f t="shared" si="4"/>
        <v>1007.0882643130469</v>
      </c>
      <c r="W65" s="2">
        <f t="shared" si="5"/>
        <v>1.1788166457047335</v>
      </c>
      <c r="AA65" s="6">
        <v>-144.24372570197801</v>
      </c>
      <c r="AB65" s="7">
        <v>10.528700058400901</v>
      </c>
      <c r="AC65" s="6">
        <v>-3.1256926142924198E-2</v>
      </c>
      <c r="AD65" s="6">
        <v>2.9456116190551199E-5</v>
      </c>
      <c r="AE65" s="8">
        <v>17554.453889016499</v>
      </c>
      <c r="AF65" s="8">
        <v>-125.692345063977</v>
      </c>
      <c r="AG65" s="8">
        <v>0.39362054142913999</v>
      </c>
      <c r="AH65" s="8">
        <v>-4.1079636190540202E-4</v>
      </c>
      <c r="AI65" s="8">
        <v>2.30640101199999</v>
      </c>
      <c r="AJ65" s="8">
        <v>-3.7612753199999698E-3</v>
      </c>
      <c r="AK65" s="8">
        <v>995.176197</v>
      </c>
      <c r="AL65" s="8">
        <v>3.9734999999999798E-2</v>
      </c>
      <c r="AN65" s="8">
        <v>-0.88639634593625405</v>
      </c>
      <c r="AO65" s="8">
        <v>3.7265265782637198</v>
      </c>
      <c r="AP65" s="8">
        <v>0.73660332291432395</v>
      </c>
    </row>
    <row r="66" spans="1:42" x14ac:dyDescent="0.45">
      <c r="A66">
        <v>2.5999999999999999E-2</v>
      </c>
      <c r="B66" s="4">
        <f t="shared" ref="B66:B110" si="14">A66/U66*3600*1000</f>
        <v>94.317382261907596</v>
      </c>
      <c r="C66">
        <v>1500</v>
      </c>
      <c r="D66" s="5">
        <f t="shared" si="8"/>
        <v>1.5279057191645902</v>
      </c>
      <c r="E66" s="4">
        <v>77.253968972400003</v>
      </c>
      <c r="F66" s="4">
        <f t="shared" si="11"/>
        <v>154.50793794480001</v>
      </c>
      <c r="G66" s="5">
        <f t="shared" si="9"/>
        <v>6.5269823530522633</v>
      </c>
      <c r="H66" s="1">
        <f t="shared" si="12"/>
        <v>800.26999999999816</v>
      </c>
      <c r="I66">
        <v>315</v>
      </c>
      <c r="J66">
        <v>295</v>
      </c>
      <c r="K66" s="5">
        <f t="shared" si="13"/>
        <v>10.034594582675911</v>
      </c>
      <c r="L66" s="5">
        <v>305.03457773567175</v>
      </c>
      <c r="M66" s="5">
        <f t="shared" si="10"/>
        <v>305.03459458267594</v>
      </c>
      <c r="N66" s="5">
        <v>310.29737691687438</v>
      </c>
      <c r="O66" s="5">
        <f t="shared" si="6"/>
        <v>310.29737822157182</v>
      </c>
      <c r="P66" s="5">
        <f t="shared" si="7"/>
        <v>4.7026230831256157</v>
      </c>
      <c r="Q66" s="1">
        <v>510.91387838399999</v>
      </c>
      <c r="R66" s="4">
        <f>Q66/(Abmessungen!F$17*S66)</f>
        <v>70.405786341974689</v>
      </c>
      <c r="S66" s="5">
        <f t="shared" si="1"/>
        <v>12.441558053617497</v>
      </c>
      <c r="T66" s="4">
        <f t="shared" si="2"/>
        <v>4178.6336877315462</v>
      </c>
      <c r="U66" s="4">
        <f t="shared" si="3"/>
        <v>992.39395491368157</v>
      </c>
      <c r="V66" s="4">
        <f t="shared" si="4"/>
        <v>1007.0973839731635</v>
      </c>
      <c r="W66" s="2">
        <f t="shared" si="5"/>
        <v>1.1779533878080972</v>
      </c>
      <c r="AA66" s="6">
        <v>-144.24372570197801</v>
      </c>
      <c r="AB66" s="7">
        <v>10.528700058400901</v>
      </c>
      <c r="AC66" s="6">
        <v>-3.1256926142924198E-2</v>
      </c>
      <c r="AD66" s="6">
        <v>2.9456116190551199E-5</v>
      </c>
      <c r="AE66" s="8">
        <v>17554.453889016499</v>
      </c>
      <c r="AF66" s="8">
        <v>-125.692345063977</v>
      </c>
      <c r="AG66" s="8">
        <v>0.39362054142913999</v>
      </c>
      <c r="AH66" s="8">
        <v>-4.1079636190540202E-4</v>
      </c>
      <c r="AI66" s="8">
        <v>2.30640101199999</v>
      </c>
      <c r="AJ66" s="8">
        <v>-3.7612753199999698E-3</v>
      </c>
      <c r="AK66" s="8">
        <v>995.176197</v>
      </c>
      <c r="AL66" s="8">
        <v>3.9734999999999798E-2</v>
      </c>
      <c r="AN66" s="8">
        <v>-0.88639634593625405</v>
      </c>
      <c r="AO66" s="8">
        <v>3.7265265782637198</v>
      </c>
      <c r="AP66" s="8">
        <v>0.73660332291432395</v>
      </c>
    </row>
    <row r="67" spans="1:42" x14ac:dyDescent="0.45">
      <c r="A67">
        <v>3.2000000000000001E-2</v>
      </c>
      <c r="B67" s="4">
        <f t="shared" si="14"/>
        <v>116.0992644495642</v>
      </c>
      <c r="C67">
        <v>1500</v>
      </c>
      <c r="D67" s="5">
        <f t="shared" si="8"/>
        <v>1.5279057191645902</v>
      </c>
      <c r="E67" s="4">
        <v>77.253968972400003</v>
      </c>
      <c r="F67" s="4">
        <f t="shared" si="11"/>
        <v>154.50793794480001</v>
      </c>
      <c r="G67" s="5">
        <f t="shared" si="9"/>
        <v>6.5269823530522633</v>
      </c>
      <c r="H67" s="1">
        <f t="shared" si="12"/>
        <v>1104.8099692307667</v>
      </c>
      <c r="I67">
        <v>315</v>
      </c>
      <c r="J67">
        <v>295</v>
      </c>
      <c r="K67" s="5">
        <f t="shared" si="13"/>
        <v>10.338512358378573</v>
      </c>
      <c r="L67" s="5">
        <v>305.33851007141021</v>
      </c>
      <c r="M67" s="5">
        <f t="shared" si="10"/>
        <v>305.33851235837858</v>
      </c>
      <c r="N67" s="5">
        <v>311.0652597855339</v>
      </c>
      <c r="O67" s="5">
        <f t="shared" si="6"/>
        <v>311.065259877752</v>
      </c>
      <c r="P67" s="5">
        <f t="shared" si="7"/>
        <v>3.9347402144661032</v>
      </c>
      <c r="Q67" s="1">
        <v>526.13565919099995</v>
      </c>
      <c r="R67" s="4">
        <f>Q67/(Abmessungen!F$17*S67)</f>
        <v>71.630510329869225</v>
      </c>
      <c r="S67" s="5">
        <f t="shared" ref="S67:S110" si="15">((I67-L67)-(N67-J67))/LN((I67-L67)/(N67-J67))</f>
        <v>12.593171443188863</v>
      </c>
      <c r="T67" s="4">
        <f t="shared" ref="T67:T110" si="16">((AE67 + AF67*I67 +AG67*I67^2 +  AH67*I67^3)+(AE67 + AF67*N67 + AG67*N67^2 +  AH67*N67^3))/2</f>
        <v>4178.6087108404163</v>
      </c>
      <c r="U67" s="4">
        <f t="shared" ref="U67:U110" si="17">((AA67 + AB67*I67 + AC67*I67^2 +  AD67*I67^3)+(AA67 + AB67*N67 + AC67*N67^2 +  AD67*N67^3))/2</f>
        <v>992.25434843340577</v>
      </c>
      <c r="V67" s="4">
        <f t="shared" ref="V67:V110" si="18">((AK67 + AL67*J67)+(AK67 + AL67*L67))/2</f>
        <v>1007.1034223488437</v>
      </c>
      <c r="W67" s="2">
        <f t="shared" ref="W67:W110" si="19">((AI67 + AJ67*J67)+(AI67 + AJ67*L67))/2</f>
        <v>1.1773818012114157</v>
      </c>
      <c r="AA67" s="6">
        <v>-144.24372570197801</v>
      </c>
      <c r="AB67" s="7">
        <v>10.528700058400901</v>
      </c>
      <c r="AC67" s="6">
        <v>-3.1256926142924198E-2</v>
      </c>
      <c r="AD67" s="6">
        <v>2.9456116190551199E-5</v>
      </c>
      <c r="AE67" s="8">
        <v>17554.453889016499</v>
      </c>
      <c r="AF67" s="8">
        <v>-125.692345063977</v>
      </c>
      <c r="AG67" s="8">
        <v>0.39362054142913999</v>
      </c>
      <c r="AH67" s="8">
        <v>-4.1079636190540202E-4</v>
      </c>
      <c r="AI67" s="8">
        <v>2.30640101199999</v>
      </c>
      <c r="AJ67" s="8">
        <v>-3.7612753199999698E-3</v>
      </c>
      <c r="AK67" s="8">
        <v>995.176197</v>
      </c>
      <c r="AL67" s="8">
        <v>3.9734999999999798E-2</v>
      </c>
      <c r="AN67" s="8">
        <v>-0.88639634593625405</v>
      </c>
      <c r="AO67" s="8">
        <v>3.7265265782637198</v>
      </c>
      <c r="AP67" s="8">
        <v>0.73660332291432395</v>
      </c>
    </row>
    <row r="68" spans="1:42" x14ac:dyDescent="0.45">
      <c r="A68">
        <v>3.7999999999999999E-2</v>
      </c>
      <c r="B68" s="4">
        <f t="shared" si="14"/>
        <v>137.88209084995881</v>
      </c>
      <c r="C68">
        <v>1500</v>
      </c>
      <c r="D68" s="5">
        <f t="shared" si="8"/>
        <v>1.5279057191645902</v>
      </c>
      <c r="E68" s="4">
        <v>77.253968972400003</v>
      </c>
      <c r="F68" s="4">
        <f t="shared" si="11"/>
        <v>154.50793794480001</v>
      </c>
      <c r="G68" s="5">
        <f t="shared" si="9"/>
        <v>6.5269823530522633</v>
      </c>
      <c r="H68" s="1">
        <f t="shared" si="12"/>
        <v>1454.2982923076893</v>
      </c>
      <c r="I68">
        <v>315</v>
      </c>
      <c r="J68">
        <v>295</v>
      </c>
      <c r="K68" s="5">
        <f t="shared" si="13"/>
        <v>10.548708602859501</v>
      </c>
      <c r="L68" s="5">
        <v>305.54872100157763</v>
      </c>
      <c r="M68" s="5">
        <f t="shared" si="10"/>
        <v>305.54870860285951</v>
      </c>
      <c r="N68" s="5">
        <v>311.62027721076061</v>
      </c>
      <c r="O68" s="5">
        <f t="shared" ref="O68:O110" si="20">I68-Q68/(T68*A68)</f>
        <v>311.62027694673793</v>
      </c>
      <c r="P68" s="5">
        <f t="shared" si="7"/>
        <v>3.3797227892393948</v>
      </c>
      <c r="Q68" s="1">
        <v>536.65469690400005</v>
      </c>
      <c r="R68" s="4">
        <f>Q68/(Abmessungen!F$17*S68)</f>
        <v>72.44615853812364</v>
      </c>
      <c r="S68" s="5">
        <f t="shared" si="15"/>
        <v>12.700329735788081</v>
      </c>
      <c r="T68" s="4">
        <f t="shared" si="16"/>
        <v>4178.5944591402722</v>
      </c>
      <c r="U68" s="4">
        <f t="shared" si="17"/>
        <v>992.15205656305056</v>
      </c>
      <c r="V68" s="4">
        <f t="shared" si="18"/>
        <v>1007.1075987144989</v>
      </c>
      <c r="W68" s="2">
        <f t="shared" si="19"/>
        <v>1.1769864706195992</v>
      </c>
      <c r="AA68" s="6">
        <v>-144.24372570197801</v>
      </c>
      <c r="AB68" s="7">
        <v>10.528700058400901</v>
      </c>
      <c r="AC68" s="6">
        <v>-3.1256926142924198E-2</v>
      </c>
      <c r="AD68" s="6">
        <v>2.9456116190551199E-5</v>
      </c>
      <c r="AE68" s="8">
        <v>17554.453889016499</v>
      </c>
      <c r="AF68" s="8">
        <v>-125.692345063977</v>
      </c>
      <c r="AG68" s="8">
        <v>0.39362054142913999</v>
      </c>
      <c r="AH68" s="8">
        <v>-4.1079636190540202E-4</v>
      </c>
      <c r="AI68" s="8">
        <v>2.30640101199999</v>
      </c>
      <c r="AJ68" s="8">
        <v>-3.7612753199999698E-3</v>
      </c>
      <c r="AK68" s="8">
        <v>995.176197</v>
      </c>
      <c r="AL68" s="8">
        <v>3.9734999999999798E-2</v>
      </c>
      <c r="AN68" s="8">
        <v>-0.88639634593625405</v>
      </c>
      <c r="AO68" s="8">
        <v>3.7265265782637198</v>
      </c>
      <c r="AP68" s="8">
        <v>0.73660332291432395</v>
      </c>
    </row>
    <row r="69" spans="1:42" x14ac:dyDescent="0.45">
      <c r="A69">
        <v>4.3999999999999997E-2</v>
      </c>
      <c r="B69" s="4">
        <f t="shared" si="14"/>
        <v>159.6655127463915</v>
      </c>
      <c r="C69">
        <v>1500</v>
      </c>
      <c r="D69" s="5">
        <f t="shared" si="8"/>
        <v>1.5279057191645902</v>
      </c>
      <c r="E69" s="4">
        <v>77.253968972400003</v>
      </c>
      <c r="F69" s="4">
        <f t="shared" si="11"/>
        <v>154.50793794480001</v>
      </c>
      <c r="G69" s="5">
        <f t="shared" si="9"/>
        <v>6.5269823530522633</v>
      </c>
      <c r="H69" s="1">
        <f t="shared" si="12"/>
        <v>1848.7349692307653</v>
      </c>
      <c r="I69">
        <v>315</v>
      </c>
      <c r="J69">
        <v>295</v>
      </c>
      <c r="K69" s="5">
        <f t="shared" si="13"/>
        <v>10.700684614097321</v>
      </c>
      <c r="L69" s="5">
        <v>305.70071112420163</v>
      </c>
      <c r="M69" s="5">
        <f t="shared" si="10"/>
        <v>305.70068461409733</v>
      </c>
      <c r="N69" s="5">
        <v>312.0398004724438</v>
      </c>
      <c r="O69" s="5">
        <f t="shared" si="20"/>
        <v>312.03980012557042</v>
      </c>
      <c r="P69" s="5">
        <f t="shared" si="7"/>
        <v>2.960199527556199</v>
      </c>
      <c r="Q69" s="1">
        <v>544.25574443699998</v>
      </c>
      <c r="R69" s="4">
        <f>Q69/(Abmessungen!F$17*S69)</f>
        <v>73.007016283055293</v>
      </c>
      <c r="S69" s="5">
        <f t="shared" si="15"/>
        <v>12.781265185770392</v>
      </c>
      <c r="T69" s="4">
        <f t="shared" si="16"/>
        <v>4178.585657020205</v>
      </c>
      <c r="U69" s="4">
        <f t="shared" si="17"/>
        <v>992.07397562176368</v>
      </c>
      <c r="V69" s="4">
        <f t="shared" si="18"/>
        <v>1007.11061837826</v>
      </c>
      <c r="W69" s="2">
        <f t="shared" si="19"/>
        <v>1.1767006322710445</v>
      </c>
      <c r="AA69" s="6">
        <v>-144.24372570197801</v>
      </c>
      <c r="AB69" s="7">
        <v>10.528700058400901</v>
      </c>
      <c r="AC69" s="6">
        <v>-3.1256926142924198E-2</v>
      </c>
      <c r="AD69" s="6">
        <v>2.9456116190551199E-5</v>
      </c>
      <c r="AE69" s="8">
        <v>17554.453889016499</v>
      </c>
      <c r="AF69" s="8">
        <v>-125.692345063977</v>
      </c>
      <c r="AG69" s="8">
        <v>0.39362054142913999</v>
      </c>
      <c r="AH69" s="8">
        <v>-4.1079636190540202E-4</v>
      </c>
      <c r="AI69" s="8">
        <v>2.30640101199999</v>
      </c>
      <c r="AJ69" s="8">
        <v>-3.7612753199999698E-3</v>
      </c>
      <c r="AK69" s="8">
        <v>995.176197</v>
      </c>
      <c r="AL69" s="8">
        <v>3.9734999999999798E-2</v>
      </c>
      <c r="AN69" s="8">
        <v>-0.88639634593625405</v>
      </c>
      <c r="AO69" s="8">
        <v>3.7265265782637198</v>
      </c>
      <c r="AP69" s="8">
        <v>0.73660332291432395</v>
      </c>
    </row>
    <row r="70" spans="1:42" x14ac:dyDescent="0.45">
      <c r="A70">
        <v>0.05</v>
      </c>
      <c r="B70" s="4">
        <f t="shared" si="14"/>
        <v>181.44933566995326</v>
      </c>
      <c r="C70">
        <v>1500</v>
      </c>
      <c r="D70" s="5">
        <f t="shared" si="8"/>
        <v>1.5279057191645902</v>
      </c>
      <c r="E70" s="4">
        <v>77.253968972400003</v>
      </c>
      <c r="F70" s="4">
        <f t="shared" si="11"/>
        <v>154.50793794480001</v>
      </c>
      <c r="G70" s="5">
        <f t="shared" si="9"/>
        <v>6.5269823530522633</v>
      </c>
      <c r="H70" s="1">
        <f t="shared" si="12"/>
        <v>2288.1199999999958</v>
      </c>
      <c r="I70">
        <v>315</v>
      </c>
      <c r="J70">
        <v>295</v>
      </c>
      <c r="K70" s="5">
        <f t="shared" si="13"/>
        <v>10.813837469797246</v>
      </c>
      <c r="L70" s="5">
        <v>305.81387737980248</v>
      </c>
      <c r="M70" s="5">
        <f t="shared" si="10"/>
        <v>305.81383746979725</v>
      </c>
      <c r="N70" s="5">
        <v>312.36794513013291</v>
      </c>
      <c r="O70" s="5">
        <f t="shared" si="20"/>
        <v>312.36794478988185</v>
      </c>
      <c r="P70" s="5">
        <f t="shared" si="7"/>
        <v>2.6320548698670905</v>
      </c>
      <c r="Q70" s="1">
        <v>549.91264837300002</v>
      </c>
      <c r="R70" s="4">
        <f>Q70/(Abmessungen!F$17*S70)</f>
        <v>73.395997714154745</v>
      </c>
      <c r="S70" s="5">
        <f t="shared" si="15"/>
        <v>12.845669798982247</v>
      </c>
      <c r="T70" s="4">
        <f t="shared" si="16"/>
        <v>4178.5798888945837</v>
      </c>
      <c r="U70" s="4">
        <f t="shared" si="17"/>
        <v>992.01244984115283</v>
      </c>
      <c r="V70" s="4">
        <f t="shared" si="18"/>
        <v>1007.1128667088432</v>
      </c>
      <c r="W70" s="2">
        <f t="shared" si="19"/>
        <v>1.1764878075489205</v>
      </c>
      <c r="AA70" s="6">
        <v>-144.24372570197801</v>
      </c>
      <c r="AB70" s="7">
        <v>10.528700058400901</v>
      </c>
      <c r="AC70" s="6">
        <v>-3.1256926142924198E-2</v>
      </c>
      <c r="AD70" s="6">
        <v>2.9456116190551199E-5</v>
      </c>
      <c r="AE70" s="8">
        <v>17554.453889016499</v>
      </c>
      <c r="AF70" s="8">
        <v>-125.692345063977</v>
      </c>
      <c r="AG70" s="8">
        <v>0.39362054142913999</v>
      </c>
      <c r="AH70" s="8">
        <v>-4.1079636190540202E-4</v>
      </c>
      <c r="AI70" s="8">
        <v>2.30640101199999</v>
      </c>
      <c r="AJ70" s="8">
        <v>-3.7612753199999698E-3</v>
      </c>
      <c r="AK70" s="8">
        <v>995.176197</v>
      </c>
      <c r="AL70" s="8">
        <v>3.9734999999999798E-2</v>
      </c>
      <c r="AN70" s="8">
        <v>-0.88639634593625405</v>
      </c>
      <c r="AO70" s="8">
        <v>3.7265265782637198</v>
      </c>
      <c r="AP70" s="8">
        <v>0.73660332291432395</v>
      </c>
    </row>
    <row r="71" spans="1:42" x14ac:dyDescent="0.45">
      <c r="A71">
        <v>5.6000000000000001E-2</v>
      </c>
      <c r="B71" s="4">
        <f t="shared" si="14"/>
        <v>203.23343939728454</v>
      </c>
      <c r="C71">
        <v>1500</v>
      </c>
      <c r="D71" s="5">
        <f t="shared" si="8"/>
        <v>1.5279057191645902</v>
      </c>
      <c r="E71" s="4">
        <v>77.253968972400003</v>
      </c>
      <c r="F71" s="4">
        <f t="shared" si="11"/>
        <v>154.50793794480001</v>
      </c>
      <c r="G71" s="5">
        <f t="shared" si="9"/>
        <v>6.5269823530522633</v>
      </c>
      <c r="H71" s="1">
        <f t="shared" si="12"/>
        <v>2772.4533846153799</v>
      </c>
      <c r="I71">
        <v>315</v>
      </c>
      <c r="J71">
        <v>295</v>
      </c>
      <c r="K71" s="5">
        <f t="shared" si="13"/>
        <v>10.900057643386358</v>
      </c>
      <c r="L71" s="5">
        <v>305.90011018175329</v>
      </c>
      <c r="M71" s="5">
        <f t="shared" si="10"/>
        <v>305.90005764338633</v>
      </c>
      <c r="N71" s="5">
        <v>312.63153400706977</v>
      </c>
      <c r="O71" s="5">
        <f t="shared" si="20"/>
        <v>312.6315337011842</v>
      </c>
      <c r="P71" s="5">
        <f t="shared" si="7"/>
        <v>2.3684659929302256</v>
      </c>
      <c r="Q71" s="1">
        <v>554.22171137700002</v>
      </c>
      <c r="R71" s="4">
        <f>Q71/(Abmessungen!F$17*S71)</f>
        <v>73.666145242033977</v>
      </c>
      <c r="S71" s="5">
        <f t="shared" si="15"/>
        <v>12.898850638399765</v>
      </c>
      <c r="T71" s="4">
        <f t="shared" si="16"/>
        <v>4178.5759330996625</v>
      </c>
      <c r="U71" s="4">
        <f t="shared" si="17"/>
        <v>991.96274293182887</v>
      </c>
      <c r="V71" s="4">
        <f t="shared" si="18"/>
        <v>1007.1145799390359</v>
      </c>
      <c r="W71" s="2">
        <f t="shared" si="19"/>
        <v>1.1763256348940443</v>
      </c>
      <c r="AA71" s="6">
        <v>-144.24372570197801</v>
      </c>
      <c r="AB71" s="7">
        <v>10.528700058400901</v>
      </c>
      <c r="AC71" s="6">
        <v>-3.1256926142924198E-2</v>
      </c>
      <c r="AD71" s="6">
        <v>2.9456116190551199E-5</v>
      </c>
      <c r="AE71" s="8">
        <v>17554.453889016499</v>
      </c>
      <c r="AF71" s="8">
        <v>-125.692345063977</v>
      </c>
      <c r="AG71" s="8">
        <v>0.39362054142913999</v>
      </c>
      <c r="AH71" s="8">
        <v>-4.1079636190540202E-4</v>
      </c>
      <c r="AI71" s="8">
        <v>2.30640101199999</v>
      </c>
      <c r="AJ71" s="8">
        <v>-3.7612753199999698E-3</v>
      </c>
      <c r="AK71" s="8">
        <v>995.176197</v>
      </c>
      <c r="AL71" s="8">
        <v>3.9734999999999798E-2</v>
      </c>
      <c r="AN71" s="8">
        <v>-0.88639634593625405</v>
      </c>
      <c r="AO71" s="8">
        <v>3.7265265782637198</v>
      </c>
      <c r="AP71" s="8">
        <v>0.73660332291432395</v>
      </c>
    </row>
    <row r="72" spans="1:42" x14ac:dyDescent="0.45">
      <c r="A72">
        <v>6.2E-2</v>
      </c>
      <c r="B72" s="4">
        <f t="shared" si="14"/>
        <v>225.01774591632238</v>
      </c>
      <c r="C72">
        <v>1500</v>
      </c>
      <c r="D72" s="5">
        <f t="shared" si="8"/>
        <v>1.5279057191645902</v>
      </c>
      <c r="E72" s="4">
        <v>77.253968972400003</v>
      </c>
      <c r="F72" s="4">
        <f t="shared" si="11"/>
        <v>154.50793794480001</v>
      </c>
      <c r="G72" s="5">
        <f t="shared" si="9"/>
        <v>6.5269823530522633</v>
      </c>
      <c r="H72" s="1">
        <f t="shared" si="12"/>
        <v>3301.7351230769173</v>
      </c>
      <c r="I72">
        <v>315</v>
      </c>
      <c r="J72">
        <v>295</v>
      </c>
      <c r="K72" s="5">
        <f t="shared" si="13"/>
        <v>10.967004230003866</v>
      </c>
      <c r="L72" s="5">
        <v>305.96706861241887</v>
      </c>
      <c r="M72" s="5">
        <f t="shared" si="10"/>
        <v>305.96700423000385</v>
      </c>
      <c r="N72" s="5">
        <v>312.84782747734744</v>
      </c>
      <c r="O72" s="5">
        <f t="shared" si="20"/>
        <v>312.84782721159996</v>
      </c>
      <c r="P72" s="5">
        <f t="shared" si="7"/>
        <v>2.1521725226525632</v>
      </c>
      <c r="Q72" s="1">
        <v>557.56670462</v>
      </c>
      <c r="R72" s="4">
        <f>Q72/(Abmessungen!F$17*S72)</f>
        <v>73.852510364321006</v>
      </c>
      <c r="S72" s="5">
        <f t="shared" si="15"/>
        <v>12.943954965176506</v>
      </c>
      <c r="T72" s="4">
        <f t="shared" si="16"/>
        <v>4178.5731207596154</v>
      </c>
      <c r="U72" s="4">
        <f t="shared" si="17"/>
        <v>991.9217663970453</v>
      </c>
      <c r="V72" s="4">
        <f t="shared" si="18"/>
        <v>1007.1159102356571</v>
      </c>
      <c r="W72" s="2">
        <f t="shared" si="19"/>
        <v>1.1761997103476802</v>
      </c>
      <c r="AA72" s="6">
        <v>-144.24372570197801</v>
      </c>
      <c r="AB72" s="7">
        <v>10.528700058400901</v>
      </c>
      <c r="AC72" s="6">
        <v>-3.1256926142924198E-2</v>
      </c>
      <c r="AD72" s="6">
        <v>2.9456116190551199E-5</v>
      </c>
      <c r="AE72" s="8">
        <v>17554.453889016499</v>
      </c>
      <c r="AF72" s="8">
        <v>-125.692345063977</v>
      </c>
      <c r="AG72" s="8">
        <v>0.39362054142913999</v>
      </c>
      <c r="AH72" s="8">
        <v>-4.1079636190540202E-4</v>
      </c>
      <c r="AI72" s="8">
        <v>2.30640101199999</v>
      </c>
      <c r="AJ72" s="8">
        <v>-3.7612753199999698E-3</v>
      </c>
      <c r="AK72" s="8">
        <v>995.176197</v>
      </c>
      <c r="AL72" s="8">
        <v>3.9734999999999798E-2</v>
      </c>
      <c r="AN72" s="8">
        <v>-0.88639634593625405</v>
      </c>
      <c r="AO72" s="8">
        <v>3.7265265782637198</v>
      </c>
      <c r="AP72" s="8">
        <v>0.73660332291432395</v>
      </c>
    </row>
    <row r="73" spans="1:42" x14ac:dyDescent="0.45">
      <c r="A73">
        <v>6.8000000000000005E-2</v>
      </c>
      <c r="B73" s="4">
        <f t="shared" si="14"/>
        <v>246.80220262437885</v>
      </c>
      <c r="C73">
        <v>1500</v>
      </c>
      <c r="D73" s="5">
        <f t="shared" si="8"/>
        <v>1.5279057191645902</v>
      </c>
      <c r="E73" s="4">
        <v>77.253968972400003</v>
      </c>
      <c r="F73" s="4">
        <f t="shared" si="11"/>
        <v>154.50793794480001</v>
      </c>
      <c r="G73" s="5">
        <f t="shared" si="9"/>
        <v>6.5269823530522633</v>
      </c>
      <c r="H73" s="1">
        <f t="shared" si="12"/>
        <v>3875.9652153846091</v>
      </c>
      <c r="I73">
        <v>315</v>
      </c>
      <c r="J73">
        <v>295</v>
      </c>
      <c r="K73" s="5">
        <f t="shared" si="13"/>
        <v>11.019806821472232</v>
      </c>
      <c r="L73" s="5">
        <v>306.019882279532</v>
      </c>
      <c r="M73" s="5">
        <f t="shared" si="10"/>
        <v>306.01980682147223</v>
      </c>
      <c r="N73" s="5">
        <v>313.02844079083849</v>
      </c>
      <c r="O73" s="5">
        <f t="shared" si="20"/>
        <v>313.02844056322203</v>
      </c>
      <c r="P73" s="5">
        <f t="shared" si="7"/>
        <v>1.9715592091615122</v>
      </c>
      <c r="Q73" s="1">
        <v>560.204482267</v>
      </c>
      <c r="R73" s="4">
        <f>Q73/(Abmessungen!F$17*S73)</f>
        <v>73.978884276543695</v>
      </c>
      <c r="S73" s="5">
        <f t="shared" si="15"/>
        <v>12.982975154043292</v>
      </c>
      <c r="T73" s="4">
        <f t="shared" si="16"/>
        <v>4178.5710621397202</v>
      </c>
      <c r="U73" s="4">
        <f t="shared" si="17"/>
        <v>991.88741995375904</v>
      </c>
      <c r="V73" s="4">
        <f t="shared" si="18"/>
        <v>1007.1169595111885</v>
      </c>
      <c r="W73" s="2">
        <f t="shared" si="19"/>
        <v>1.1761003869763447</v>
      </c>
      <c r="AA73" s="6">
        <v>-144.24372570197801</v>
      </c>
      <c r="AB73" s="7">
        <v>10.528700058400901</v>
      </c>
      <c r="AC73" s="6">
        <v>-3.1256926142924198E-2</v>
      </c>
      <c r="AD73" s="6">
        <v>2.9456116190551199E-5</v>
      </c>
      <c r="AE73" s="8">
        <v>17554.453889016499</v>
      </c>
      <c r="AF73" s="8">
        <v>-125.692345063977</v>
      </c>
      <c r="AG73" s="8">
        <v>0.39362054142913999</v>
      </c>
      <c r="AH73" s="8">
        <v>-4.1079636190540202E-4</v>
      </c>
      <c r="AI73" s="8">
        <v>2.30640101199999</v>
      </c>
      <c r="AJ73" s="8">
        <v>-3.7612753199999698E-3</v>
      </c>
      <c r="AK73" s="8">
        <v>995.176197</v>
      </c>
      <c r="AL73" s="8">
        <v>3.9734999999999798E-2</v>
      </c>
      <c r="AN73" s="8">
        <v>-0.88639634593625405</v>
      </c>
      <c r="AO73" s="8">
        <v>3.7265265782637198</v>
      </c>
      <c r="AP73" s="8">
        <v>0.73660332291432395</v>
      </c>
    </row>
    <row r="74" spans="1:42" x14ac:dyDescent="0.45">
      <c r="A74">
        <v>7.3999999999999996E-2</v>
      </c>
      <c r="B74" s="4">
        <f t="shared" si="14"/>
        <v>268.58677292516916</v>
      </c>
      <c r="C74">
        <v>1500</v>
      </c>
      <c r="D74" s="5">
        <f t="shared" si="8"/>
        <v>1.5279057191645902</v>
      </c>
      <c r="E74" s="4">
        <v>77.253968972400003</v>
      </c>
      <c r="F74" s="4">
        <f t="shared" si="11"/>
        <v>154.50793794480001</v>
      </c>
      <c r="G74" s="5">
        <f t="shared" si="9"/>
        <v>6.5269823530522633</v>
      </c>
      <c r="H74" s="1">
        <f t="shared" si="12"/>
        <v>4495.1436615384537</v>
      </c>
      <c r="I74">
        <v>315</v>
      </c>
      <c r="J74">
        <v>295</v>
      </c>
      <c r="K74" s="5">
        <f t="shared" si="13"/>
        <v>11.062011072504491</v>
      </c>
      <c r="L74" s="5">
        <v>306.06209687037523</v>
      </c>
      <c r="M74" s="5">
        <f t="shared" si="10"/>
        <v>306.0620110725045</v>
      </c>
      <c r="N74" s="5">
        <v>313.18147894635791</v>
      </c>
      <c r="O74" s="5">
        <f t="shared" si="20"/>
        <v>313.18147875243227</v>
      </c>
      <c r="P74" s="5">
        <f t="shared" si="7"/>
        <v>1.8185210536420868</v>
      </c>
      <c r="Q74" s="1">
        <v>562.31249157900004</v>
      </c>
      <c r="R74" s="4">
        <f>Q74/(Abmessungen!F$17*S74)</f>
        <v>74.061779386595148</v>
      </c>
      <c r="S74" s="5">
        <f t="shared" si="15"/>
        <v>13.017243026646961</v>
      </c>
      <c r="T74" s="4">
        <f t="shared" si="16"/>
        <v>4178.5695184665365</v>
      </c>
      <c r="U74" s="4">
        <f t="shared" si="17"/>
        <v>991.85822555089692</v>
      </c>
      <c r="V74" s="4">
        <f t="shared" si="18"/>
        <v>1007.1177982095721</v>
      </c>
      <c r="W74" s="2">
        <f t="shared" si="19"/>
        <v>1.1760209966270034</v>
      </c>
      <c r="AA74" s="6">
        <v>-144.24372570197801</v>
      </c>
      <c r="AB74" s="7">
        <v>10.528700058400901</v>
      </c>
      <c r="AC74" s="6">
        <v>-3.1256926142924198E-2</v>
      </c>
      <c r="AD74" s="6">
        <v>2.9456116190551199E-5</v>
      </c>
      <c r="AE74" s="8">
        <v>17554.453889016499</v>
      </c>
      <c r="AF74" s="8">
        <v>-125.692345063977</v>
      </c>
      <c r="AG74" s="8">
        <v>0.39362054142913999</v>
      </c>
      <c r="AH74" s="8">
        <v>-4.1079636190540202E-4</v>
      </c>
      <c r="AI74" s="8">
        <v>2.30640101199999</v>
      </c>
      <c r="AJ74" s="8">
        <v>-3.7612753199999698E-3</v>
      </c>
      <c r="AK74" s="8">
        <v>995.176197</v>
      </c>
      <c r="AL74" s="8">
        <v>3.9734999999999798E-2</v>
      </c>
      <c r="AN74" s="8">
        <v>-0.88639634593625405</v>
      </c>
      <c r="AO74" s="8">
        <v>3.7265265782637198</v>
      </c>
      <c r="AP74" s="8">
        <v>0.73660332291432395</v>
      </c>
    </row>
    <row r="75" spans="1:42" x14ac:dyDescent="0.45">
      <c r="A75">
        <v>8.0000000000000002E-3</v>
      </c>
      <c r="B75" s="4">
        <f t="shared" si="14"/>
        <v>28.982029682141825</v>
      </c>
      <c r="C75">
        <v>2000</v>
      </c>
      <c r="D75" s="5">
        <f t="shared" si="8"/>
        <v>2.0648787118982637</v>
      </c>
      <c r="E75" s="4">
        <v>104.40439743100001</v>
      </c>
      <c r="F75" s="4">
        <f t="shared" si="11"/>
        <v>208.80879486200001</v>
      </c>
      <c r="G75" s="5">
        <f t="shared" si="9"/>
        <v>9.9491023911004248</v>
      </c>
      <c r="H75" s="1">
        <f t="shared" si="12"/>
        <v>156.34021538461522</v>
      </c>
      <c r="I75">
        <v>315</v>
      </c>
      <c r="J75">
        <v>295</v>
      </c>
      <c r="K75" s="5">
        <f t="shared" si="13"/>
        <v>6.1772687798365249</v>
      </c>
      <c r="L75" s="5">
        <v>301.17725694273474</v>
      </c>
      <c r="M75" s="5">
        <f t="shared" si="10"/>
        <v>301.17726877983654</v>
      </c>
      <c r="N75" s="5">
        <v>302.20985178331819</v>
      </c>
      <c r="O75" s="5">
        <f t="shared" si="20"/>
        <v>302.20998395435981</v>
      </c>
      <c r="P75" s="5">
        <f t="shared" si="7"/>
        <v>12.790148216681814</v>
      </c>
      <c r="Q75" s="1">
        <v>427.63735515899998</v>
      </c>
      <c r="R75" s="4">
        <f>Q75/(Abmessungen!F$17*S75)</f>
        <v>72.162547293837932</v>
      </c>
      <c r="S75" s="5">
        <f t="shared" si="15"/>
        <v>10.160128565496953</v>
      </c>
      <c r="T75" s="4">
        <f t="shared" si="16"/>
        <v>4179.4059682275729</v>
      </c>
      <c r="U75" s="4">
        <f t="shared" si="17"/>
        <v>993.71922242374944</v>
      </c>
      <c r="V75" s="4">
        <f t="shared" si="18"/>
        <v>1007.0207486523097</v>
      </c>
      <c r="W75" s="2">
        <f t="shared" si="19"/>
        <v>1.1852076105579956</v>
      </c>
      <c r="AA75" s="6">
        <v>-144.24372570197801</v>
      </c>
      <c r="AB75" s="7">
        <v>10.528700058400901</v>
      </c>
      <c r="AC75" s="6">
        <v>-3.1256926142924198E-2</v>
      </c>
      <c r="AD75" s="6">
        <v>2.9456116190551199E-5</v>
      </c>
      <c r="AE75" s="8">
        <v>17554.453889016499</v>
      </c>
      <c r="AF75" s="8">
        <v>-125.692345063977</v>
      </c>
      <c r="AG75" s="8">
        <v>0.39362054142913999</v>
      </c>
      <c r="AH75" s="8">
        <v>-4.1079636190540202E-4</v>
      </c>
      <c r="AI75" s="8">
        <v>2.30640101199999</v>
      </c>
      <c r="AJ75" s="8">
        <v>-3.7612753199999698E-3</v>
      </c>
      <c r="AK75" s="8">
        <v>995.176197</v>
      </c>
      <c r="AL75" s="8">
        <v>3.9734999999999798E-2</v>
      </c>
      <c r="AN75" s="8">
        <v>-0.88639634593625405</v>
      </c>
      <c r="AO75" s="8">
        <v>3.7265265782637198</v>
      </c>
      <c r="AP75" s="8">
        <v>0.73660332291432395</v>
      </c>
    </row>
    <row r="76" spans="1:42" x14ac:dyDescent="0.45">
      <c r="A76">
        <v>1.4E-2</v>
      </c>
      <c r="B76" s="4">
        <f t="shared" si="14"/>
        <v>50.747578995255054</v>
      </c>
      <c r="C76">
        <v>2000</v>
      </c>
      <c r="D76" s="5">
        <f t="shared" si="8"/>
        <v>2.0648787118982637</v>
      </c>
      <c r="E76" s="4">
        <v>104.40439743100001</v>
      </c>
      <c r="F76" s="4">
        <f t="shared" si="11"/>
        <v>208.80879486200001</v>
      </c>
      <c r="G76" s="5">
        <f t="shared" si="9"/>
        <v>9.9491023911004248</v>
      </c>
      <c r="H76" s="1">
        <f t="shared" si="12"/>
        <v>326.03512307692239</v>
      </c>
      <c r="I76">
        <v>315</v>
      </c>
      <c r="J76">
        <v>295</v>
      </c>
      <c r="K76" s="5">
        <f t="shared" si="13"/>
        <v>7.7204747080220519</v>
      </c>
      <c r="L76" s="5">
        <v>302.72045095134422</v>
      </c>
      <c r="M76" s="5">
        <f t="shared" si="10"/>
        <v>302.72047470802204</v>
      </c>
      <c r="N76" s="5">
        <v>305.88658398497222</v>
      </c>
      <c r="O76" s="5">
        <f t="shared" si="20"/>
        <v>305.88662420384691</v>
      </c>
      <c r="P76" s="5">
        <f t="shared" si="7"/>
        <v>9.1134160150277808</v>
      </c>
      <c r="Q76" s="1">
        <v>533.17725309399998</v>
      </c>
      <c r="R76" s="4">
        <f>Q76/(Abmessungen!F$17*S76)</f>
        <v>79.014666502313489</v>
      </c>
      <c r="S76" s="5">
        <f t="shared" si="15"/>
        <v>11.569093346033794</v>
      </c>
      <c r="T76" s="4">
        <f t="shared" si="16"/>
        <v>4178.9223179834526</v>
      </c>
      <c r="U76" s="4">
        <f t="shared" si="17"/>
        <v>993.15082606625333</v>
      </c>
      <c r="V76" s="4">
        <f t="shared" si="18"/>
        <v>1007.0514080592758</v>
      </c>
      <c r="W76" s="2">
        <f t="shared" si="19"/>
        <v>1.1823054217887181</v>
      </c>
      <c r="AA76" s="6">
        <v>-144.24372570197801</v>
      </c>
      <c r="AB76" s="7">
        <v>10.528700058400901</v>
      </c>
      <c r="AC76" s="6">
        <v>-3.1256926142924198E-2</v>
      </c>
      <c r="AD76" s="6">
        <v>2.9456116190551199E-5</v>
      </c>
      <c r="AE76" s="8">
        <v>17554.453889016499</v>
      </c>
      <c r="AF76" s="8">
        <v>-125.692345063977</v>
      </c>
      <c r="AG76" s="8">
        <v>0.39362054142913999</v>
      </c>
      <c r="AH76" s="8">
        <v>-4.1079636190540202E-4</v>
      </c>
      <c r="AI76" s="8">
        <v>2.30640101199999</v>
      </c>
      <c r="AJ76" s="8">
        <v>-3.7612753199999698E-3</v>
      </c>
      <c r="AK76" s="8">
        <v>995.176197</v>
      </c>
      <c r="AL76" s="8">
        <v>3.9734999999999798E-2</v>
      </c>
      <c r="AN76" s="8">
        <v>-0.88639634593625405</v>
      </c>
      <c r="AO76" s="8">
        <v>3.7265265782637198</v>
      </c>
      <c r="AP76" s="8">
        <v>0.73660332291432395</v>
      </c>
    </row>
    <row r="77" spans="1:42" x14ac:dyDescent="0.45">
      <c r="A77">
        <v>0.02</v>
      </c>
      <c r="B77" s="4">
        <f t="shared" si="14"/>
        <v>72.521327294409701</v>
      </c>
      <c r="C77">
        <v>2000</v>
      </c>
      <c r="D77" s="5">
        <f t="shared" si="8"/>
        <v>2.0648787118982637</v>
      </c>
      <c r="E77" s="4">
        <v>104.40439743100001</v>
      </c>
      <c r="F77" s="4">
        <f t="shared" si="11"/>
        <v>208.80879486200001</v>
      </c>
      <c r="G77" s="5">
        <f t="shared" si="9"/>
        <v>9.9491023911004248</v>
      </c>
      <c r="H77" s="1">
        <f t="shared" si="12"/>
        <v>540.67838461538327</v>
      </c>
      <c r="I77">
        <v>315</v>
      </c>
      <c r="J77">
        <v>295</v>
      </c>
      <c r="K77" s="5">
        <f t="shared" si="13"/>
        <v>8.5777203182523927</v>
      </c>
      <c r="L77" s="5">
        <v>303.57768723503398</v>
      </c>
      <c r="M77" s="5">
        <f t="shared" si="10"/>
        <v>303.57772031825237</v>
      </c>
      <c r="N77" s="5">
        <v>307.92154734461258</v>
      </c>
      <c r="O77" s="5">
        <f t="shared" si="20"/>
        <v>307.92156408426416</v>
      </c>
      <c r="P77" s="5">
        <f t="shared" si="7"/>
        <v>7.078452655387423</v>
      </c>
      <c r="Q77" s="1">
        <v>591.58103326900005</v>
      </c>
      <c r="R77" s="4">
        <f>Q77/(Abmessungen!F$17*S77)</f>
        <v>83.433446955292354</v>
      </c>
      <c r="S77" s="5">
        <f t="shared" si="15"/>
        <v>12.15652588167487</v>
      </c>
      <c r="T77" s="4">
        <f t="shared" si="16"/>
        <v>4178.7553091628233</v>
      </c>
      <c r="U77" s="4">
        <f t="shared" si="17"/>
        <v>992.81139336717729</v>
      </c>
      <c r="V77" s="4">
        <f t="shared" si="18"/>
        <v>1007.0684392011419</v>
      </c>
      <c r="W77" s="2">
        <f t="shared" si="19"/>
        <v>1.1806932709500928</v>
      </c>
      <c r="AA77" s="6">
        <v>-144.24372570197801</v>
      </c>
      <c r="AB77" s="7">
        <v>10.528700058400901</v>
      </c>
      <c r="AC77" s="6">
        <v>-3.1256926142924198E-2</v>
      </c>
      <c r="AD77" s="6">
        <v>2.9456116190551199E-5</v>
      </c>
      <c r="AE77" s="8">
        <v>17554.453889016499</v>
      </c>
      <c r="AF77" s="8">
        <v>-125.692345063977</v>
      </c>
      <c r="AG77" s="8">
        <v>0.39362054142913999</v>
      </c>
      <c r="AH77" s="8">
        <v>-4.1079636190540202E-4</v>
      </c>
      <c r="AI77" s="8">
        <v>2.30640101199999</v>
      </c>
      <c r="AJ77" s="8">
        <v>-3.7612753199999698E-3</v>
      </c>
      <c r="AK77" s="8">
        <v>995.176197</v>
      </c>
      <c r="AL77" s="8">
        <v>3.9734999999999798E-2</v>
      </c>
      <c r="AN77" s="8">
        <v>-0.88639634593625405</v>
      </c>
      <c r="AO77" s="8">
        <v>3.7265265782637198</v>
      </c>
      <c r="AP77" s="8">
        <v>0.73660332291432395</v>
      </c>
    </row>
    <row r="78" spans="1:42" x14ac:dyDescent="0.45">
      <c r="A78">
        <v>2.5999999999999999E-2</v>
      </c>
      <c r="B78" s="4">
        <f t="shared" si="14"/>
        <v>94.299038193102334</v>
      </c>
      <c r="C78">
        <v>2000</v>
      </c>
      <c r="D78" s="5">
        <f t="shared" si="8"/>
        <v>2.0648787118982637</v>
      </c>
      <c r="E78" s="4">
        <v>104.40439743100001</v>
      </c>
      <c r="F78" s="4">
        <f t="shared" si="11"/>
        <v>208.80879486200001</v>
      </c>
      <c r="G78" s="5">
        <f t="shared" si="9"/>
        <v>9.9491023911004248</v>
      </c>
      <c r="H78" s="1">
        <f t="shared" si="12"/>
        <v>800.26999999999816</v>
      </c>
      <c r="I78">
        <v>315</v>
      </c>
      <c r="J78">
        <v>295</v>
      </c>
      <c r="K78" s="5">
        <f t="shared" si="13"/>
        <v>9.1221120666919564</v>
      </c>
      <c r="L78" s="5">
        <v>304.12207210865603</v>
      </c>
      <c r="M78" s="5">
        <f t="shared" si="10"/>
        <v>304.12211206669195</v>
      </c>
      <c r="N78" s="5">
        <v>309.21432791357051</v>
      </c>
      <c r="O78" s="5">
        <f t="shared" si="20"/>
        <v>309.21433623562143</v>
      </c>
      <c r="P78" s="5">
        <f t="shared" si="7"/>
        <v>5.7856720864294857</v>
      </c>
      <c r="Q78" s="1">
        <v>628.58741684899996</v>
      </c>
      <c r="R78" s="4">
        <f>Q78/(Abmessungen!F$17*S78)</f>
        <v>86.411318057589369</v>
      </c>
      <c r="S78" s="5">
        <f t="shared" si="15"/>
        <v>12.471838462862388</v>
      </c>
      <c r="T78" s="4">
        <f t="shared" si="16"/>
        <v>4178.6802852989003</v>
      </c>
      <c r="U78" s="4">
        <f t="shared" si="17"/>
        <v>992.58700611907773</v>
      </c>
      <c r="V78" s="4">
        <f t="shared" si="18"/>
        <v>1007.0792547676187</v>
      </c>
      <c r="W78" s="2">
        <f t="shared" si="19"/>
        <v>1.179669480255225</v>
      </c>
      <c r="AA78" s="6">
        <v>-144.24372570197801</v>
      </c>
      <c r="AB78" s="7">
        <v>10.528700058400901</v>
      </c>
      <c r="AC78" s="6">
        <v>-3.1256926142924198E-2</v>
      </c>
      <c r="AD78" s="6">
        <v>2.9456116190551199E-5</v>
      </c>
      <c r="AE78" s="8">
        <v>17554.453889016499</v>
      </c>
      <c r="AF78" s="8">
        <v>-125.692345063977</v>
      </c>
      <c r="AG78" s="8">
        <v>0.39362054142913999</v>
      </c>
      <c r="AH78" s="8">
        <v>-4.1079636190540202E-4</v>
      </c>
      <c r="AI78" s="8">
        <v>2.30640101199999</v>
      </c>
      <c r="AJ78" s="8">
        <v>-3.7612753199999698E-3</v>
      </c>
      <c r="AK78" s="8">
        <v>995.176197</v>
      </c>
      <c r="AL78" s="8">
        <v>3.9734999999999798E-2</v>
      </c>
      <c r="AN78" s="8">
        <v>-0.88639634593625405</v>
      </c>
      <c r="AO78" s="8">
        <v>3.7265265782637198</v>
      </c>
      <c r="AP78" s="8">
        <v>0.73660332291432395</v>
      </c>
    </row>
    <row r="79" spans="1:42" x14ac:dyDescent="0.45">
      <c r="A79">
        <v>3.2000000000000001E-2</v>
      </c>
      <c r="B79" s="4">
        <f t="shared" si="14"/>
        <v>116.0790136969796</v>
      </c>
      <c r="C79">
        <v>2000</v>
      </c>
      <c r="D79" s="5">
        <f t="shared" si="8"/>
        <v>2.0648787118982637</v>
      </c>
      <c r="E79" s="4">
        <v>104.40439743100001</v>
      </c>
      <c r="F79" s="4">
        <f t="shared" si="11"/>
        <v>208.80879486200001</v>
      </c>
      <c r="G79" s="5">
        <f t="shared" ref="G79:G110" si="21">AN79 + AO79*D79 + AP79*D79^2</f>
        <v>9.9491023911004248</v>
      </c>
      <c r="H79" s="1">
        <f t="shared" si="12"/>
        <v>1104.8099692307667</v>
      </c>
      <c r="I79">
        <v>315</v>
      </c>
      <c r="J79">
        <v>295</v>
      </c>
      <c r="K79" s="5">
        <f t="shared" si="13"/>
        <v>9.4921513662862509</v>
      </c>
      <c r="L79" s="5">
        <v>304.49210767051738</v>
      </c>
      <c r="M79" s="5">
        <f t="shared" si="10"/>
        <v>304.49215136628624</v>
      </c>
      <c r="N79" s="5">
        <v>310.11125680482286</v>
      </c>
      <c r="O79" s="5">
        <f t="shared" si="20"/>
        <v>310.11126131932593</v>
      </c>
      <c r="P79" s="5">
        <f t="shared" si="7"/>
        <v>4.8887431951771418</v>
      </c>
      <c r="Q79" s="1">
        <v>653.70504002400003</v>
      </c>
      <c r="R79" s="4">
        <f>Q79/(Abmessungen!F$17*S79)</f>
        <v>88.455169951593831</v>
      </c>
      <c r="S79" s="5">
        <f t="shared" si="15"/>
        <v>12.670508246094908</v>
      </c>
      <c r="T79" s="4">
        <f t="shared" si="16"/>
        <v>4178.6407159593491</v>
      </c>
      <c r="U79" s="4">
        <f t="shared" si="17"/>
        <v>992.42745377494134</v>
      </c>
      <c r="V79" s="4">
        <f t="shared" si="18"/>
        <v>1007.086606449144</v>
      </c>
      <c r="W79" s="2">
        <f t="shared" si="19"/>
        <v>1.1789735774420493</v>
      </c>
      <c r="AA79" s="6">
        <v>-144.24372570197801</v>
      </c>
      <c r="AB79" s="7">
        <v>10.528700058400901</v>
      </c>
      <c r="AC79" s="6">
        <v>-3.1256926142924198E-2</v>
      </c>
      <c r="AD79" s="6">
        <v>2.9456116190551199E-5</v>
      </c>
      <c r="AE79" s="8">
        <v>17554.453889016499</v>
      </c>
      <c r="AF79" s="8">
        <v>-125.692345063977</v>
      </c>
      <c r="AG79" s="8">
        <v>0.39362054142913999</v>
      </c>
      <c r="AH79" s="8">
        <v>-4.1079636190540202E-4</v>
      </c>
      <c r="AI79" s="8">
        <v>2.30640101199999</v>
      </c>
      <c r="AJ79" s="8">
        <v>-3.7612753199999698E-3</v>
      </c>
      <c r="AK79" s="8">
        <v>995.176197</v>
      </c>
      <c r="AL79" s="8">
        <v>3.9734999999999798E-2</v>
      </c>
      <c r="AN79" s="8">
        <v>-0.88639634593625405</v>
      </c>
      <c r="AO79" s="8">
        <v>3.7265265782637198</v>
      </c>
      <c r="AP79" s="8">
        <v>0.73660332291432395</v>
      </c>
    </row>
    <row r="80" spans="1:42" x14ac:dyDescent="0.45">
      <c r="A80">
        <v>3.7999999999999999E-2</v>
      </c>
      <c r="B80" s="4">
        <f t="shared" si="14"/>
        <v>137.86050347560115</v>
      </c>
      <c r="C80">
        <v>2000</v>
      </c>
      <c r="D80" s="5">
        <f t="shared" si="8"/>
        <v>2.0648787118982637</v>
      </c>
      <c r="E80" s="4">
        <v>104.40439743100001</v>
      </c>
      <c r="F80" s="4">
        <f t="shared" ref="F80:F110" si="22">E80*2</f>
        <v>208.80879486200001</v>
      </c>
      <c r="G80" s="5">
        <f t="shared" si="21"/>
        <v>9.9491023911004248</v>
      </c>
      <c r="H80" s="1">
        <f t="shared" ref="H80:H110" si="23">H68</f>
        <v>1454.2982923076893</v>
      </c>
      <c r="I80">
        <v>315</v>
      </c>
      <c r="J80">
        <v>295</v>
      </c>
      <c r="K80" s="5">
        <f t="shared" si="13"/>
        <v>9.7458060064002687</v>
      </c>
      <c r="L80" s="5">
        <v>304.74576370757126</v>
      </c>
      <c r="M80" s="5">
        <f t="shared" si="10"/>
        <v>304.74580600640024</v>
      </c>
      <c r="N80" s="5">
        <v>310.77481820635779</v>
      </c>
      <c r="O80" s="5">
        <f t="shared" si="20"/>
        <v>310.77482065667658</v>
      </c>
      <c r="P80" s="5">
        <f t="shared" si="7"/>
        <v>4.2251817936422071</v>
      </c>
      <c r="Q80" s="1">
        <v>670.90550361199996</v>
      </c>
      <c r="R80" s="4">
        <f>Q80/(Abmessungen!F$17*S80)</f>
        <v>89.745143908265206</v>
      </c>
      <c r="S80" s="5">
        <f t="shared" si="15"/>
        <v>12.816983345776233</v>
      </c>
      <c r="T80" s="4">
        <f t="shared" si="16"/>
        <v>4178.6174160129694</v>
      </c>
      <c r="U80" s="4">
        <f t="shared" si="17"/>
        <v>992.30741620068989</v>
      </c>
      <c r="V80" s="4">
        <f t="shared" si="18"/>
        <v>1007.0916459604601</v>
      </c>
      <c r="W80" s="2">
        <f t="shared" si="19"/>
        <v>1.1784965423460794</v>
      </c>
      <c r="AA80" s="6">
        <v>-144.24372570197801</v>
      </c>
      <c r="AB80" s="7">
        <v>10.528700058400901</v>
      </c>
      <c r="AC80" s="6">
        <v>-3.1256926142924198E-2</v>
      </c>
      <c r="AD80" s="6">
        <v>2.9456116190551199E-5</v>
      </c>
      <c r="AE80" s="8">
        <v>17554.453889016499</v>
      </c>
      <c r="AF80" s="8">
        <v>-125.692345063977</v>
      </c>
      <c r="AG80" s="8">
        <v>0.39362054142913999</v>
      </c>
      <c r="AH80" s="8">
        <v>-4.1079636190540202E-4</v>
      </c>
      <c r="AI80" s="8">
        <v>2.30640101199999</v>
      </c>
      <c r="AJ80" s="8">
        <v>-3.7612753199999698E-3</v>
      </c>
      <c r="AK80" s="8">
        <v>995.176197</v>
      </c>
      <c r="AL80" s="8">
        <v>3.9734999999999798E-2</v>
      </c>
      <c r="AN80" s="8">
        <v>-0.88639634593625405</v>
      </c>
      <c r="AO80" s="8">
        <v>3.7265265782637198</v>
      </c>
      <c r="AP80" s="8">
        <v>0.73660332291432395</v>
      </c>
    </row>
    <row r="81" spans="1:42" x14ac:dyDescent="0.45">
      <c r="A81">
        <v>4.3999999999999997E-2</v>
      </c>
      <c r="B81" s="4">
        <f t="shared" si="14"/>
        <v>159.64294729768122</v>
      </c>
      <c r="C81">
        <v>2000</v>
      </c>
      <c r="D81" s="5">
        <f t="shared" si="8"/>
        <v>2.0648787118982637</v>
      </c>
      <c r="E81" s="4">
        <v>104.40439743100001</v>
      </c>
      <c r="F81" s="4">
        <f t="shared" si="22"/>
        <v>208.80879486200001</v>
      </c>
      <c r="G81" s="5">
        <f t="shared" si="21"/>
        <v>9.9491023911004248</v>
      </c>
      <c r="H81" s="1">
        <f t="shared" si="23"/>
        <v>1848.7349692307653</v>
      </c>
      <c r="I81">
        <v>315</v>
      </c>
      <c r="J81">
        <v>295</v>
      </c>
      <c r="K81" s="5">
        <f t="shared" si="13"/>
        <v>9.927994909672293</v>
      </c>
      <c r="L81" s="5">
        <v>304.9279568345313</v>
      </c>
      <c r="M81" s="5">
        <f t="shared" si="10"/>
        <v>304.92799490967229</v>
      </c>
      <c r="N81" s="5">
        <v>311.28381941808954</v>
      </c>
      <c r="O81" s="5">
        <f t="shared" si="20"/>
        <v>311.28382076581039</v>
      </c>
      <c r="P81" s="5">
        <f t="shared" si="7"/>
        <v>3.7161805819104643</v>
      </c>
      <c r="Q81" s="1">
        <v>683.25121496700001</v>
      </c>
      <c r="R81" s="4">
        <f>Q81/(Abmessungen!F$17*S81)</f>
        <v>90.59632631882522</v>
      </c>
      <c r="S81" s="5">
        <f t="shared" si="15"/>
        <v>12.930200195483447</v>
      </c>
      <c r="T81" s="4">
        <f t="shared" si="16"/>
        <v>4178.6027328635264</v>
      </c>
      <c r="U81" s="4">
        <f t="shared" si="17"/>
        <v>992.21420476932474</v>
      </c>
      <c r="V81" s="4">
        <f t="shared" si="18"/>
        <v>1007.0952656824099</v>
      </c>
      <c r="W81" s="2">
        <f t="shared" si="19"/>
        <v>1.1781539030901251</v>
      </c>
      <c r="AA81" s="6">
        <v>-144.24372570197801</v>
      </c>
      <c r="AB81" s="7">
        <v>10.528700058400901</v>
      </c>
      <c r="AC81" s="6">
        <v>-3.1256926142924198E-2</v>
      </c>
      <c r="AD81" s="6">
        <v>2.9456116190551199E-5</v>
      </c>
      <c r="AE81" s="8">
        <v>17554.453889016499</v>
      </c>
      <c r="AF81" s="8">
        <v>-125.692345063977</v>
      </c>
      <c r="AG81" s="8">
        <v>0.39362054142913999</v>
      </c>
      <c r="AH81" s="8">
        <v>-4.1079636190540202E-4</v>
      </c>
      <c r="AI81" s="8">
        <v>2.30640101199999</v>
      </c>
      <c r="AJ81" s="8">
        <v>-3.7612753199999698E-3</v>
      </c>
      <c r="AK81" s="8">
        <v>995.176197</v>
      </c>
      <c r="AL81" s="8">
        <v>3.9734999999999798E-2</v>
      </c>
      <c r="AN81" s="8">
        <v>-0.88639634593625405</v>
      </c>
      <c r="AO81" s="8">
        <v>3.7265265782637198</v>
      </c>
      <c r="AP81" s="8">
        <v>0.73660332291432395</v>
      </c>
    </row>
    <row r="82" spans="1:42" x14ac:dyDescent="0.45">
      <c r="A82">
        <v>0.05</v>
      </c>
      <c r="B82" s="4">
        <f t="shared" si="14"/>
        <v>181.42604408369974</v>
      </c>
      <c r="C82">
        <v>2000</v>
      </c>
      <c r="D82" s="5">
        <f t="shared" si="8"/>
        <v>2.0648787118982637</v>
      </c>
      <c r="E82" s="4">
        <v>104.40439743100001</v>
      </c>
      <c r="F82" s="4">
        <f t="shared" si="22"/>
        <v>208.80879486200001</v>
      </c>
      <c r="G82" s="5">
        <f t="shared" si="21"/>
        <v>9.9491023911004248</v>
      </c>
      <c r="H82" s="1">
        <f t="shared" si="23"/>
        <v>2288.1199999999958</v>
      </c>
      <c r="I82">
        <v>315</v>
      </c>
      <c r="J82">
        <v>295</v>
      </c>
      <c r="K82" s="5">
        <f t="shared" si="13"/>
        <v>10.061928954062985</v>
      </c>
      <c r="L82" s="5">
        <v>305.06189701313338</v>
      </c>
      <c r="M82" s="5">
        <f t="shared" si="10"/>
        <v>305.06192895406298</v>
      </c>
      <c r="N82" s="5">
        <v>311.68633637078614</v>
      </c>
      <c r="O82" s="5">
        <f t="shared" si="20"/>
        <v>311.68633710709162</v>
      </c>
      <c r="P82" s="5">
        <f t="shared" si="7"/>
        <v>3.3136636292138633</v>
      </c>
      <c r="Q82" s="1">
        <v>692.32242240000005</v>
      </c>
      <c r="R82" s="4">
        <f>Q82/(Abmessungen!F$17*S82)</f>
        <v>91.151308679966348</v>
      </c>
      <c r="S82" s="5">
        <f t="shared" si="15"/>
        <v>13.022096606590472</v>
      </c>
      <c r="T82" s="4">
        <f t="shared" si="16"/>
        <v>4178.5929635850762</v>
      </c>
      <c r="U82" s="4">
        <f t="shared" si="17"/>
        <v>992.13980500483262</v>
      </c>
      <c r="V82" s="4">
        <f t="shared" si="18"/>
        <v>1007.0979267389084</v>
      </c>
      <c r="W82" s="2">
        <f t="shared" si="19"/>
        <v>1.1779020101460589</v>
      </c>
      <c r="AA82" s="6">
        <v>-144.24372570197801</v>
      </c>
      <c r="AB82" s="7">
        <v>10.528700058400901</v>
      </c>
      <c r="AC82" s="6">
        <v>-3.1256926142924198E-2</v>
      </c>
      <c r="AD82" s="6">
        <v>2.9456116190551199E-5</v>
      </c>
      <c r="AE82" s="8">
        <v>17554.453889016499</v>
      </c>
      <c r="AF82" s="8">
        <v>-125.692345063977</v>
      </c>
      <c r="AG82" s="8">
        <v>0.39362054142913999</v>
      </c>
      <c r="AH82" s="8">
        <v>-4.1079636190540202E-4</v>
      </c>
      <c r="AI82" s="8">
        <v>2.30640101199999</v>
      </c>
      <c r="AJ82" s="8">
        <v>-3.7612753199999698E-3</v>
      </c>
      <c r="AK82" s="8">
        <v>995.176197</v>
      </c>
      <c r="AL82" s="8">
        <v>3.9734999999999798E-2</v>
      </c>
      <c r="AN82" s="8">
        <v>-0.88639634593625405</v>
      </c>
      <c r="AO82" s="8">
        <v>3.7265265782637198</v>
      </c>
      <c r="AP82" s="8">
        <v>0.73660332291432395</v>
      </c>
    </row>
    <row r="83" spans="1:42" x14ac:dyDescent="0.45">
      <c r="A83">
        <v>5.6000000000000001E-2</v>
      </c>
      <c r="B83" s="4">
        <f t="shared" si="14"/>
        <v>203.20960180640793</v>
      </c>
      <c r="C83">
        <v>2000</v>
      </c>
      <c r="D83" s="5">
        <f t="shared" si="8"/>
        <v>2.0648787118982637</v>
      </c>
      <c r="E83" s="4">
        <v>104.40439743100001</v>
      </c>
      <c r="F83" s="4">
        <f t="shared" si="22"/>
        <v>208.80879486200001</v>
      </c>
      <c r="G83" s="5">
        <f t="shared" si="21"/>
        <v>9.9491023911004248</v>
      </c>
      <c r="H83" s="1">
        <f t="shared" si="23"/>
        <v>2772.4533846153799</v>
      </c>
      <c r="I83">
        <v>315</v>
      </c>
      <c r="J83">
        <v>295</v>
      </c>
      <c r="K83" s="5">
        <f t="shared" si="13"/>
        <v>10.162238753692664</v>
      </c>
      <c r="L83" s="5">
        <v>305.16221414126443</v>
      </c>
      <c r="M83" s="5">
        <f t="shared" si="10"/>
        <v>305.16223875369269</v>
      </c>
      <c r="N83" s="5">
        <v>312.01234459207961</v>
      </c>
      <c r="O83" s="5">
        <f t="shared" si="20"/>
        <v>312.01234498026582</v>
      </c>
      <c r="P83" s="5">
        <f t="shared" si="7"/>
        <v>2.9876554079203856</v>
      </c>
      <c r="Q83" s="1">
        <v>699.11374321100004</v>
      </c>
      <c r="R83" s="4">
        <f>Q83/(Abmessungen!F$17*S83)</f>
        <v>91.503477200977201</v>
      </c>
      <c r="S83" s="5">
        <f t="shared" si="15"/>
        <v>13.099226917503472</v>
      </c>
      <c r="T83" s="4">
        <f t="shared" si="16"/>
        <v>4178.5861832942091</v>
      </c>
      <c r="U83" s="4">
        <f t="shared" si="17"/>
        <v>992.07910555357842</v>
      </c>
      <c r="V83" s="4">
        <f t="shared" si="18"/>
        <v>1007.0999197894515</v>
      </c>
      <c r="W83" s="2">
        <f t="shared" si="19"/>
        <v>1.1777133499769525</v>
      </c>
      <c r="AA83" s="6">
        <v>-144.24372570197801</v>
      </c>
      <c r="AB83" s="7">
        <v>10.528700058400901</v>
      </c>
      <c r="AC83" s="6">
        <v>-3.1256926142924198E-2</v>
      </c>
      <c r="AD83" s="6">
        <v>2.9456116190551199E-5</v>
      </c>
      <c r="AE83" s="8">
        <v>17554.453889016499</v>
      </c>
      <c r="AF83" s="8">
        <v>-125.692345063977</v>
      </c>
      <c r="AG83" s="8">
        <v>0.39362054142913999</v>
      </c>
      <c r="AH83" s="8">
        <v>-4.1079636190540202E-4</v>
      </c>
      <c r="AI83" s="8">
        <v>2.30640101199999</v>
      </c>
      <c r="AJ83" s="8">
        <v>-3.7612753199999698E-3</v>
      </c>
      <c r="AK83" s="8">
        <v>995.176197</v>
      </c>
      <c r="AL83" s="8">
        <v>3.9734999999999798E-2</v>
      </c>
      <c r="AN83" s="8">
        <v>-0.88639634593625405</v>
      </c>
      <c r="AO83" s="8">
        <v>3.7265265782637198</v>
      </c>
      <c r="AP83" s="8">
        <v>0.73660332291432395</v>
      </c>
    </row>
    <row r="84" spans="1:42" x14ac:dyDescent="0.45">
      <c r="A84">
        <v>6.2E-2</v>
      </c>
      <c r="B84" s="4">
        <f t="shared" si="14"/>
        <v>224.99349310726981</v>
      </c>
      <c r="C84">
        <v>2000</v>
      </c>
      <c r="D84" s="5">
        <f t="shared" si="8"/>
        <v>2.0648787118982637</v>
      </c>
      <c r="E84" s="4">
        <v>104.40439743100001</v>
      </c>
      <c r="F84" s="4">
        <f t="shared" si="22"/>
        <v>208.80879486200001</v>
      </c>
      <c r="G84" s="5">
        <f t="shared" si="21"/>
        <v>9.9491023911004248</v>
      </c>
      <c r="H84" s="1">
        <f t="shared" si="23"/>
        <v>3301.7351230769173</v>
      </c>
      <c r="I84">
        <v>315</v>
      </c>
      <c r="J84">
        <v>295</v>
      </c>
      <c r="K84" s="5">
        <f t="shared" ref="K84:K110" si="24">Q84*3600/(V84*W84*F84)</f>
        <v>10.238527598500852</v>
      </c>
      <c r="L84" s="5">
        <v>305.23851098414235</v>
      </c>
      <c r="M84" s="5">
        <f t="shared" si="10"/>
        <v>305.23852759850087</v>
      </c>
      <c r="N84" s="5">
        <v>312.28153859657294</v>
      </c>
      <c r="O84" s="5">
        <f t="shared" si="20"/>
        <v>312.28153878318125</v>
      </c>
      <c r="P84" s="5">
        <f t="shared" si="7"/>
        <v>2.7184614034270567</v>
      </c>
      <c r="Q84" s="1">
        <v>704.27729734699994</v>
      </c>
      <c r="R84" s="4">
        <f>Q84/(Abmessungen!F$17*S84)</f>
        <v>91.71532915545923</v>
      </c>
      <c r="S84" s="5">
        <f t="shared" si="15"/>
        <v>13.165494734341323</v>
      </c>
      <c r="T84" s="4">
        <f t="shared" si="16"/>
        <v>4178.5813155080932</v>
      </c>
      <c r="U84" s="4">
        <f t="shared" si="17"/>
        <v>992.02868899673149</v>
      </c>
      <c r="V84" s="4">
        <f t="shared" si="18"/>
        <v>1007.1014356169774</v>
      </c>
      <c r="W84" s="2">
        <f t="shared" si="19"/>
        <v>1.1775698632608973</v>
      </c>
      <c r="AA84" s="6">
        <v>-144.24372570197801</v>
      </c>
      <c r="AB84" s="7">
        <v>10.528700058400901</v>
      </c>
      <c r="AC84" s="6">
        <v>-3.1256926142924198E-2</v>
      </c>
      <c r="AD84" s="6">
        <v>2.9456116190551199E-5</v>
      </c>
      <c r="AE84" s="8">
        <v>17554.453889016499</v>
      </c>
      <c r="AF84" s="8">
        <v>-125.692345063977</v>
      </c>
      <c r="AG84" s="8">
        <v>0.39362054142913999</v>
      </c>
      <c r="AH84" s="8">
        <v>-4.1079636190540202E-4</v>
      </c>
      <c r="AI84" s="8">
        <v>2.30640101199999</v>
      </c>
      <c r="AJ84" s="8">
        <v>-3.7612753199999698E-3</v>
      </c>
      <c r="AK84" s="8">
        <v>995.176197</v>
      </c>
      <c r="AL84" s="8">
        <v>3.9734999999999798E-2</v>
      </c>
      <c r="AN84" s="8">
        <v>-0.88639634593625405</v>
      </c>
      <c r="AO84" s="8">
        <v>3.7265265782637198</v>
      </c>
      <c r="AP84" s="8">
        <v>0.73660332291432395</v>
      </c>
    </row>
    <row r="85" spans="1:42" x14ac:dyDescent="0.45">
      <c r="A85">
        <v>6.8000000000000005E-2</v>
      </c>
      <c r="B85" s="4">
        <f t="shared" si="14"/>
        <v>246.77763084204531</v>
      </c>
      <c r="C85">
        <v>2000</v>
      </c>
      <c r="D85" s="5">
        <f t="shared" si="8"/>
        <v>2.0648787118982637</v>
      </c>
      <c r="E85" s="4">
        <v>104.40439743100001</v>
      </c>
      <c r="F85" s="4">
        <f t="shared" si="22"/>
        <v>208.80879486200001</v>
      </c>
      <c r="G85" s="5">
        <f t="shared" si="21"/>
        <v>9.9491023911004248</v>
      </c>
      <c r="H85" s="1">
        <f t="shared" si="23"/>
        <v>3875.9652153846091</v>
      </c>
      <c r="I85">
        <v>315</v>
      </c>
      <c r="J85">
        <v>295</v>
      </c>
      <c r="K85" s="5">
        <f t="shared" si="24"/>
        <v>10.297303360407295</v>
      </c>
      <c r="L85" s="5">
        <v>305.29729504353759</v>
      </c>
      <c r="M85" s="5">
        <f t="shared" si="10"/>
        <v>305.29730336040728</v>
      </c>
      <c r="N85" s="5">
        <v>312.5074031866551</v>
      </c>
      <c r="O85" s="5">
        <f t="shared" si="20"/>
        <v>312.50740325569939</v>
      </c>
      <c r="P85" s="5">
        <f t="shared" si="7"/>
        <v>2.4925968133449032</v>
      </c>
      <c r="Q85" s="1">
        <v>708.25462742100001</v>
      </c>
      <c r="R85" s="4">
        <f>Q85/(Abmessungen!F$17*S85)</f>
        <v>91.82945460554123</v>
      </c>
      <c r="S85" s="5">
        <f t="shared" si="15"/>
        <v>13.223390994187739</v>
      </c>
      <c r="T85" s="4">
        <f t="shared" si="16"/>
        <v>4178.5777224474223</v>
      </c>
      <c r="U85" s="4">
        <f t="shared" si="17"/>
        <v>991.98618272127294</v>
      </c>
      <c r="V85" s="4">
        <f t="shared" si="18"/>
        <v>1007.1026035092775</v>
      </c>
      <c r="W85" s="2">
        <f t="shared" si="19"/>
        <v>1.177459311744991</v>
      </c>
      <c r="AA85" s="6">
        <v>-144.24372570197801</v>
      </c>
      <c r="AB85" s="7">
        <v>10.528700058400901</v>
      </c>
      <c r="AC85" s="6">
        <v>-3.1256926142924198E-2</v>
      </c>
      <c r="AD85" s="6">
        <v>2.9456116190551199E-5</v>
      </c>
      <c r="AE85" s="8">
        <v>17554.453889016499</v>
      </c>
      <c r="AF85" s="8">
        <v>-125.692345063977</v>
      </c>
      <c r="AG85" s="8">
        <v>0.39362054142913999</v>
      </c>
      <c r="AH85" s="8">
        <v>-4.1079636190540202E-4</v>
      </c>
      <c r="AI85" s="8">
        <v>2.30640101199999</v>
      </c>
      <c r="AJ85" s="8">
        <v>-3.7612753199999698E-3</v>
      </c>
      <c r="AK85" s="8">
        <v>995.176197</v>
      </c>
      <c r="AL85" s="8">
        <v>3.9734999999999798E-2</v>
      </c>
      <c r="AN85" s="8">
        <v>-0.88639634593625405</v>
      </c>
      <c r="AO85" s="8">
        <v>3.7265265782637198</v>
      </c>
      <c r="AP85" s="8">
        <v>0.73660332291432395</v>
      </c>
    </row>
    <row r="86" spans="1:42" x14ac:dyDescent="0.45">
      <c r="A86">
        <v>7.3999999999999996E-2</v>
      </c>
      <c r="B86" s="4">
        <f t="shared" si="14"/>
        <v>268.56195383784853</v>
      </c>
      <c r="C86">
        <v>2000</v>
      </c>
      <c r="D86" s="5">
        <f t="shared" si="8"/>
        <v>2.0648787118982637</v>
      </c>
      <c r="E86" s="4">
        <v>104.40439743100001</v>
      </c>
      <c r="F86" s="4">
        <f t="shared" si="22"/>
        <v>208.80879486200001</v>
      </c>
      <c r="G86" s="5">
        <f t="shared" si="21"/>
        <v>9.9491023911004248</v>
      </c>
      <c r="H86" s="1">
        <f t="shared" si="23"/>
        <v>4495.1436615384537</v>
      </c>
      <c r="I86">
        <v>315</v>
      </c>
      <c r="J86">
        <v>295</v>
      </c>
      <c r="K86" s="5">
        <f t="shared" si="24"/>
        <v>10.343092001846324</v>
      </c>
      <c r="L86" s="5">
        <v>305.34309202799659</v>
      </c>
      <c r="M86" s="5">
        <f t="shared" si="10"/>
        <v>305.34309200184634</v>
      </c>
      <c r="N86" s="5">
        <v>312.6994853514384</v>
      </c>
      <c r="O86" s="5">
        <f t="shared" si="20"/>
        <v>312.69948535221056</v>
      </c>
      <c r="P86" s="5">
        <f t="shared" si="7"/>
        <v>2.3005146485616024</v>
      </c>
      <c r="Q86" s="1">
        <v>711.35260297000002</v>
      </c>
      <c r="R86" s="4">
        <f>Q86/(Abmessungen!F$17*S86)</f>
        <v>91.875317299395874</v>
      </c>
      <c r="S86" s="5">
        <f t="shared" si="15"/>
        <v>13.274601630741437</v>
      </c>
      <c r="T86" s="4">
        <f t="shared" si="16"/>
        <v>4178.5750081378546</v>
      </c>
      <c r="U86" s="4">
        <f t="shared" si="17"/>
        <v>991.94988788637625</v>
      </c>
      <c r="V86" s="4">
        <f t="shared" si="18"/>
        <v>1007.1035133808662</v>
      </c>
      <c r="W86" s="2">
        <f t="shared" si="19"/>
        <v>1.1773731842113029</v>
      </c>
      <c r="AA86" s="6">
        <v>-144.24372570197801</v>
      </c>
      <c r="AB86" s="7">
        <v>10.528700058400901</v>
      </c>
      <c r="AC86" s="6">
        <v>-3.1256926142924198E-2</v>
      </c>
      <c r="AD86" s="6">
        <v>2.9456116190551199E-5</v>
      </c>
      <c r="AE86" s="8">
        <v>17554.453889016499</v>
      </c>
      <c r="AF86" s="8">
        <v>-125.692345063977</v>
      </c>
      <c r="AG86" s="8">
        <v>0.39362054142913999</v>
      </c>
      <c r="AH86" s="8">
        <v>-4.1079636190540202E-4</v>
      </c>
      <c r="AI86" s="8">
        <v>2.30640101199999</v>
      </c>
      <c r="AJ86" s="8">
        <v>-3.7612753199999698E-3</v>
      </c>
      <c r="AK86" s="8">
        <v>995.176197</v>
      </c>
      <c r="AL86" s="8">
        <v>3.9734999999999798E-2</v>
      </c>
      <c r="AN86" s="8">
        <v>-0.88639634593625405</v>
      </c>
      <c r="AO86" s="8">
        <v>3.7265265782637198</v>
      </c>
      <c r="AP86" s="8">
        <v>0.73660332291432395</v>
      </c>
    </row>
    <row r="87" spans="1:42" x14ac:dyDescent="0.45">
      <c r="A87">
        <v>8.0000000000000002E-3</v>
      </c>
      <c r="B87" s="4">
        <f t="shared" si="14"/>
        <v>28.97840908652346</v>
      </c>
      <c r="C87">
        <v>2500</v>
      </c>
      <c r="D87" s="5">
        <f t="shared" si="8"/>
        <v>2.6505304256951865</v>
      </c>
      <c r="E87" s="4">
        <v>134.01611938400001</v>
      </c>
      <c r="F87" s="4">
        <f t="shared" si="22"/>
        <v>268.03223876800001</v>
      </c>
      <c r="G87" s="5">
        <f t="shared" si="21"/>
        <v>14.165743554970797</v>
      </c>
      <c r="H87" s="1">
        <f t="shared" si="23"/>
        <v>156.34021538461522</v>
      </c>
      <c r="I87">
        <v>315</v>
      </c>
      <c r="J87">
        <v>295</v>
      </c>
      <c r="K87" s="5">
        <f t="shared" si="24"/>
        <v>5.1277823874891233</v>
      </c>
      <c r="L87" s="5">
        <v>300.12780602547184</v>
      </c>
      <c r="M87" s="5">
        <f t="shared" si="10"/>
        <v>300.12778238748911</v>
      </c>
      <c r="N87" s="5">
        <v>301.35039160330871</v>
      </c>
      <c r="O87" s="5">
        <f t="shared" si="20"/>
        <v>301.34976195529629</v>
      </c>
      <c r="P87" s="5">
        <f t="shared" si="7"/>
        <v>13.649608396691292</v>
      </c>
      <c r="Q87" s="1">
        <v>456.41569913400002</v>
      </c>
      <c r="R87" s="4">
        <f>Q87/(Abmessungen!F$17*S87)</f>
        <v>78.141594031356732</v>
      </c>
      <c r="S87" s="5">
        <f t="shared" si="15"/>
        <v>10.014141685775895</v>
      </c>
      <c r="T87" s="4">
        <f t="shared" si="16"/>
        <v>4179.5580564169059</v>
      </c>
      <c r="U87" s="4">
        <f t="shared" si="17"/>
        <v>993.84337884144122</v>
      </c>
      <c r="V87" s="4">
        <f t="shared" si="18"/>
        <v>1006.9998986862111</v>
      </c>
      <c r="W87" s="2">
        <f t="shared" si="19"/>
        <v>1.1871812474753218</v>
      </c>
      <c r="AA87" s="6">
        <v>-144.24372570197801</v>
      </c>
      <c r="AB87" s="7">
        <v>10.528700058400901</v>
      </c>
      <c r="AC87" s="6">
        <v>-3.1256926142924198E-2</v>
      </c>
      <c r="AD87" s="6">
        <v>2.9456116190551199E-5</v>
      </c>
      <c r="AE87" s="8">
        <v>17554.453889016499</v>
      </c>
      <c r="AF87" s="8">
        <v>-125.692345063977</v>
      </c>
      <c r="AG87" s="8">
        <v>0.39362054142913999</v>
      </c>
      <c r="AH87" s="8">
        <v>-4.1079636190540202E-4</v>
      </c>
      <c r="AI87" s="8">
        <v>2.30640101199999</v>
      </c>
      <c r="AJ87" s="8">
        <v>-3.7612753199999698E-3</v>
      </c>
      <c r="AK87" s="8">
        <v>995.176197</v>
      </c>
      <c r="AL87" s="8">
        <v>3.9734999999999798E-2</v>
      </c>
      <c r="AN87" s="8">
        <v>-0.88639634593625405</v>
      </c>
      <c r="AO87" s="8">
        <v>3.7265265782637198</v>
      </c>
      <c r="AP87" s="8">
        <v>0.73660332291432395</v>
      </c>
    </row>
    <row r="88" spans="1:42" x14ac:dyDescent="0.45">
      <c r="A88">
        <v>1.4E-2</v>
      </c>
      <c r="B88" s="4">
        <f t="shared" si="14"/>
        <v>50.739781521809327</v>
      </c>
      <c r="C88">
        <v>2500</v>
      </c>
      <c r="D88" s="5">
        <f t="shared" si="8"/>
        <v>2.6505304256951865</v>
      </c>
      <c r="E88" s="4">
        <v>134.01611938400001</v>
      </c>
      <c r="F88" s="4">
        <f t="shared" si="22"/>
        <v>268.03223876800001</v>
      </c>
      <c r="G88" s="5">
        <f t="shared" si="21"/>
        <v>14.165743554970797</v>
      </c>
      <c r="H88" s="1">
        <f t="shared" si="23"/>
        <v>326.03512307692239</v>
      </c>
      <c r="I88">
        <v>315</v>
      </c>
      <c r="J88">
        <v>295</v>
      </c>
      <c r="K88" s="5">
        <f t="shared" si="24"/>
        <v>6.6309647837698273</v>
      </c>
      <c r="L88" s="5">
        <v>301.63100533346301</v>
      </c>
      <c r="M88" s="5">
        <f t="shared" si="10"/>
        <v>301.63096478376985</v>
      </c>
      <c r="N88" s="5">
        <v>304.93589193172392</v>
      </c>
      <c r="O88" s="5">
        <f t="shared" si="20"/>
        <v>304.93572811327931</v>
      </c>
      <c r="P88" s="5">
        <f t="shared" si="7"/>
        <v>10.064108068276084</v>
      </c>
      <c r="Q88" s="1">
        <v>588.82357929499994</v>
      </c>
      <c r="R88" s="4">
        <f>Q88/(Abmessungen!F$17*S88)</f>
        <v>87.272034468804975</v>
      </c>
      <c r="S88" s="5">
        <f t="shared" si="15"/>
        <v>11.567660031098503</v>
      </c>
      <c r="T88" s="4">
        <f t="shared" si="16"/>
        <v>4179.0233377930217</v>
      </c>
      <c r="U88" s="4">
        <f t="shared" si="17"/>
        <v>993.30344925385066</v>
      </c>
      <c r="V88" s="4">
        <f t="shared" si="18"/>
        <v>1007.0297634984626</v>
      </c>
      <c r="W88" s="2">
        <f t="shared" si="19"/>
        <v>1.1843542742462276</v>
      </c>
      <c r="AA88" s="6">
        <v>-144.24372570197801</v>
      </c>
      <c r="AB88" s="7">
        <v>10.528700058400901</v>
      </c>
      <c r="AC88" s="6">
        <v>-3.1256926142924198E-2</v>
      </c>
      <c r="AD88" s="6">
        <v>2.9456116190551199E-5</v>
      </c>
      <c r="AE88" s="8">
        <v>17554.453889016499</v>
      </c>
      <c r="AF88" s="8">
        <v>-125.692345063977</v>
      </c>
      <c r="AG88" s="8">
        <v>0.39362054142913999</v>
      </c>
      <c r="AH88" s="8">
        <v>-4.1079636190540202E-4</v>
      </c>
      <c r="AI88" s="8">
        <v>2.30640101199999</v>
      </c>
      <c r="AJ88" s="8">
        <v>-3.7612753199999698E-3</v>
      </c>
      <c r="AK88" s="8">
        <v>995.176197</v>
      </c>
      <c r="AL88" s="8">
        <v>3.9734999999999798E-2</v>
      </c>
      <c r="AN88" s="8">
        <v>-0.88639634593625405</v>
      </c>
      <c r="AO88" s="8">
        <v>3.7265265782637198</v>
      </c>
      <c r="AP88" s="8">
        <v>0.73660332291432395</v>
      </c>
    </row>
    <row r="89" spans="1:42" x14ac:dyDescent="0.45">
      <c r="A89">
        <v>0.02</v>
      </c>
      <c r="B89" s="4">
        <f t="shared" si="14"/>
        <v>72.510296344325582</v>
      </c>
      <c r="C89">
        <v>2500</v>
      </c>
      <c r="D89" s="5">
        <f t="shared" si="8"/>
        <v>2.6505304256951865</v>
      </c>
      <c r="E89" s="4">
        <v>134.01611938400001</v>
      </c>
      <c r="F89" s="4">
        <f t="shared" si="22"/>
        <v>268.03223876800001</v>
      </c>
      <c r="G89" s="5">
        <f t="shared" si="21"/>
        <v>14.165743554970797</v>
      </c>
      <c r="H89" s="1">
        <f t="shared" si="23"/>
        <v>540.67838461538327</v>
      </c>
      <c r="I89">
        <v>315</v>
      </c>
      <c r="J89">
        <v>295</v>
      </c>
      <c r="K89" s="5">
        <f t="shared" si="24"/>
        <v>7.5129285539116806</v>
      </c>
      <c r="L89" s="5">
        <v>302.51297853265368</v>
      </c>
      <c r="M89" s="5">
        <f t="shared" si="10"/>
        <v>302.51292855391171</v>
      </c>
      <c r="N89" s="5">
        <v>307.02869142489783</v>
      </c>
      <c r="O89" s="5">
        <f t="shared" si="20"/>
        <v>307.02863128576263</v>
      </c>
      <c r="P89" s="5">
        <f t="shared" si="7"/>
        <v>7.9713085751021708</v>
      </c>
      <c r="Q89" s="1">
        <v>666.21842170599996</v>
      </c>
      <c r="R89" s="4">
        <f>Q89/(Abmessungen!F$17*S89)</f>
        <v>93.194039239831525</v>
      </c>
      <c r="S89" s="5">
        <f t="shared" si="15"/>
        <v>12.25642820557943</v>
      </c>
      <c r="T89" s="4">
        <f t="shared" si="16"/>
        <v>4178.8207620862759</v>
      </c>
      <c r="U89" s="4">
        <f t="shared" si="17"/>
        <v>992.96242919898759</v>
      </c>
      <c r="V89" s="4">
        <f t="shared" si="18"/>
        <v>1007.0472861009974</v>
      </c>
      <c r="W89" s="2">
        <f t="shared" si="19"/>
        <v>1.1826956022327191</v>
      </c>
      <c r="AA89" s="6">
        <v>-144.24372570197801</v>
      </c>
      <c r="AB89" s="7">
        <v>10.528700058400901</v>
      </c>
      <c r="AC89" s="6">
        <v>-3.1256926142924198E-2</v>
      </c>
      <c r="AD89" s="6">
        <v>2.9456116190551199E-5</v>
      </c>
      <c r="AE89" s="8">
        <v>17554.453889016499</v>
      </c>
      <c r="AF89" s="8">
        <v>-125.692345063977</v>
      </c>
      <c r="AG89" s="8">
        <v>0.39362054142913999</v>
      </c>
      <c r="AH89" s="8">
        <v>-4.1079636190540202E-4</v>
      </c>
      <c r="AI89" s="8">
        <v>2.30640101199999</v>
      </c>
      <c r="AJ89" s="8">
        <v>-3.7612753199999698E-3</v>
      </c>
      <c r="AK89" s="8">
        <v>995.176197</v>
      </c>
      <c r="AL89" s="8">
        <v>3.9734999999999798E-2</v>
      </c>
      <c r="AN89" s="8">
        <v>-0.88639634593625405</v>
      </c>
      <c r="AO89" s="8">
        <v>3.7265265782637198</v>
      </c>
      <c r="AP89" s="8">
        <v>0.73660332291432395</v>
      </c>
    </row>
    <row r="90" spans="1:42" x14ac:dyDescent="0.45">
      <c r="A90">
        <v>2.5999999999999999E-2</v>
      </c>
      <c r="B90" s="4">
        <f t="shared" si="14"/>
        <v>94.285553257164324</v>
      </c>
      <c r="C90">
        <v>2500</v>
      </c>
      <c r="D90" s="5">
        <f t="shared" si="8"/>
        <v>2.6505304256951865</v>
      </c>
      <c r="E90" s="4">
        <v>134.01611938400001</v>
      </c>
      <c r="F90" s="4">
        <f t="shared" si="22"/>
        <v>268.03223876800001</v>
      </c>
      <c r="G90" s="5">
        <f t="shared" si="21"/>
        <v>14.165743554970797</v>
      </c>
      <c r="H90" s="1">
        <f t="shared" si="23"/>
        <v>800.26999999999816</v>
      </c>
      <c r="I90">
        <v>315</v>
      </c>
      <c r="J90">
        <v>295</v>
      </c>
      <c r="K90" s="5">
        <f t="shared" si="24"/>
        <v>8.0926491387999864</v>
      </c>
      <c r="L90" s="5">
        <v>303.09270427621504</v>
      </c>
      <c r="M90" s="5">
        <f t="shared" si="10"/>
        <v>303.09264913879997</v>
      </c>
      <c r="N90" s="5">
        <v>308.40091675859617</v>
      </c>
      <c r="O90" s="5">
        <f t="shared" si="20"/>
        <v>308.40088955437949</v>
      </c>
      <c r="P90" s="5">
        <f t="shared" si="7"/>
        <v>6.5990832414038323</v>
      </c>
      <c r="Q90" s="1">
        <v>716.97254124400001</v>
      </c>
      <c r="R90" s="4">
        <f>Q90/(Abmessungen!F$17*S90)</f>
        <v>97.254891655155333</v>
      </c>
      <c r="S90" s="5">
        <f t="shared" si="15"/>
        <v>12.639401003574473</v>
      </c>
      <c r="T90" s="4">
        <f t="shared" si="16"/>
        <v>4178.7248748388001</v>
      </c>
      <c r="U90" s="4">
        <f t="shared" si="17"/>
        <v>992.7289681877935</v>
      </c>
      <c r="V90" s="4">
        <f t="shared" si="18"/>
        <v>1007.0588038022076</v>
      </c>
      <c r="W90" s="2">
        <f t="shared" si="19"/>
        <v>1.181605348166906</v>
      </c>
      <c r="AA90" s="6">
        <v>-144.24372570197801</v>
      </c>
      <c r="AB90" s="7">
        <v>10.528700058400901</v>
      </c>
      <c r="AC90" s="6">
        <v>-3.1256926142924198E-2</v>
      </c>
      <c r="AD90" s="6">
        <v>2.9456116190551199E-5</v>
      </c>
      <c r="AE90" s="8">
        <v>17554.453889016499</v>
      </c>
      <c r="AF90" s="8">
        <v>-125.692345063977</v>
      </c>
      <c r="AG90" s="8">
        <v>0.39362054142913999</v>
      </c>
      <c r="AH90" s="8">
        <v>-4.1079636190540202E-4</v>
      </c>
      <c r="AI90" s="8">
        <v>2.30640101199999</v>
      </c>
      <c r="AJ90" s="8">
        <v>-3.7612753199999698E-3</v>
      </c>
      <c r="AK90" s="8">
        <v>995.176197</v>
      </c>
      <c r="AL90" s="8">
        <v>3.9734999999999798E-2</v>
      </c>
      <c r="AN90" s="8">
        <v>-0.88639634593625405</v>
      </c>
      <c r="AO90" s="8">
        <v>3.7265265782637198</v>
      </c>
      <c r="AP90" s="8">
        <v>0.73660332291432395</v>
      </c>
    </row>
    <row r="91" spans="1:42" x14ac:dyDescent="0.45">
      <c r="A91">
        <v>3.2000000000000001E-2</v>
      </c>
      <c r="B91" s="4">
        <f t="shared" si="14"/>
        <v>116.06341236754891</v>
      </c>
      <c r="C91">
        <v>2500</v>
      </c>
      <c r="D91" s="5">
        <f t="shared" si="8"/>
        <v>2.6505304256951865</v>
      </c>
      <c r="E91" s="4">
        <v>134.01611938400001</v>
      </c>
      <c r="F91" s="4">
        <f t="shared" si="22"/>
        <v>268.03223876800001</v>
      </c>
      <c r="G91" s="5">
        <f t="shared" si="21"/>
        <v>14.165743554970797</v>
      </c>
      <c r="H91" s="1">
        <f t="shared" si="23"/>
        <v>1104.8099692307667</v>
      </c>
      <c r="I91">
        <v>315</v>
      </c>
      <c r="J91">
        <v>295</v>
      </c>
      <c r="K91" s="5">
        <f t="shared" si="24"/>
        <v>8.5142936284108508</v>
      </c>
      <c r="L91" s="5">
        <v>303.51434972393486</v>
      </c>
      <c r="M91" s="5">
        <f t="shared" si="10"/>
        <v>303.51429362841083</v>
      </c>
      <c r="N91" s="5">
        <v>309.36254519646883</v>
      </c>
      <c r="O91" s="5">
        <f t="shared" si="20"/>
        <v>309.36253152239829</v>
      </c>
      <c r="P91" s="5">
        <f t="shared" si="7"/>
        <v>5.6374548035311705</v>
      </c>
      <c r="Q91" s="1">
        <v>753.82840746099998</v>
      </c>
      <c r="R91" s="4">
        <f>Q91/(Abmessungen!F$17*S91)</f>
        <v>100.4177948108524</v>
      </c>
      <c r="S91" s="5">
        <f t="shared" si="15"/>
        <v>12.870554065637748</v>
      </c>
      <c r="T91" s="4">
        <f t="shared" si="16"/>
        <v>4178.6730740493331</v>
      </c>
      <c r="U91" s="4">
        <f t="shared" si="17"/>
        <v>992.56085660470967</v>
      </c>
      <c r="V91" s="4">
        <f t="shared" si="18"/>
        <v>1007.0671808431402</v>
      </c>
      <c r="W91" s="2">
        <f t="shared" si="19"/>
        <v>1.1808123858587565</v>
      </c>
      <c r="AA91" s="6">
        <v>-144.24372570197801</v>
      </c>
      <c r="AB91" s="7">
        <v>10.528700058400901</v>
      </c>
      <c r="AC91" s="6">
        <v>-3.1256926142924198E-2</v>
      </c>
      <c r="AD91" s="6">
        <v>2.9456116190551199E-5</v>
      </c>
      <c r="AE91" s="8">
        <v>17554.453889016499</v>
      </c>
      <c r="AF91" s="8">
        <v>-125.692345063977</v>
      </c>
      <c r="AG91" s="8">
        <v>0.39362054142913999</v>
      </c>
      <c r="AH91" s="8">
        <v>-4.1079636190540202E-4</v>
      </c>
      <c r="AI91" s="8">
        <v>2.30640101199999</v>
      </c>
      <c r="AJ91" s="8">
        <v>-3.7612753199999698E-3</v>
      </c>
      <c r="AK91" s="8">
        <v>995.176197</v>
      </c>
      <c r="AL91" s="8">
        <v>3.9734999999999798E-2</v>
      </c>
      <c r="AN91" s="8">
        <v>-0.88639634593625405</v>
      </c>
      <c r="AO91" s="8">
        <v>3.7265265782637198</v>
      </c>
      <c r="AP91" s="8">
        <v>0.73660332291432395</v>
      </c>
    </row>
    <row r="92" spans="1:42" x14ac:dyDescent="0.45">
      <c r="A92">
        <v>3.7999999999999999E-2</v>
      </c>
      <c r="B92" s="4">
        <f t="shared" si="14"/>
        <v>137.84291553827538</v>
      </c>
      <c r="C92">
        <v>2500</v>
      </c>
      <c r="D92" s="5">
        <f t="shared" si="8"/>
        <v>2.6505304256951865</v>
      </c>
      <c r="E92" s="4">
        <v>134.01611938400001</v>
      </c>
      <c r="F92" s="4">
        <f t="shared" si="22"/>
        <v>268.03223876800001</v>
      </c>
      <c r="G92" s="5">
        <f t="shared" si="21"/>
        <v>14.165743554970797</v>
      </c>
      <c r="H92" s="1">
        <f t="shared" si="23"/>
        <v>1454.2982923076893</v>
      </c>
      <c r="I92">
        <v>315</v>
      </c>
      <c r="J92">
        <v>295</v>
      </c>
      <c r="K92" s="5">
        <f t="shared" si="24"/>
        <v>8.8380165744729666</v>
      </c>
      <c r="L92" s="5">
        <v>303.83807082249092</v>
      </c>
      <c r="M92" s="5">
        <f t="shared" si="10"/>
        <v>303.83801657447299</v>
      </c>
      <c r="N92" s="5">
        <v>310.0746390509596</v>
      </c>
      <c r="O92" s="5">
        <f t="shared" si="20"/>
        <v>310.07463166865949</v>
      </c>
      <c r="P92" s="5">
        <f t="shared" si="7"/>
        <v>4.925360949040396</v>
      </c>
      <c r="Q92" s="1">
        <v>782.09136420499999</v>
      </c>
      <c r="R92" s="4">
        <f>Q92/(Abmessungen!F$17*S92)</f>
        <v>102.98333646197914</v>
      </c>
      <c r="S92" s="5">
        <f t="shared" si="15"/>
        <v>13.020448862800398</v>
      </c>
      <c r="T92" s="4">
        <f t="shared" si="16"/>
        <v>4178.6421451253846</v>
      </c>
      <c r="U92" s="4">
        <f t="shared" si="17"/>
        <v>992.43402873333889</v>
      </c>
      <c r="V92" s="4">
        <f t="shared" si="18"/>
        <v>1007.0736123720658</v>
      </c>
      <c r="W92" s="2">
        <f t="shared" si="19"/>
        <v>1.1802035837694755</v>
      </c>
      <c r="AA92" s="6">
        <v>-144.24372570197801</v>
      </c>
      <c r="AB92" s="7">
        <v>10.528700058400901</v>
      </c>
      <c r="AC92" s="6">
        <v>-3.1256926142924198E-2</v>
      </c>
      <c r="AD92" s="6">
        <v>2.9456116190551199E-5</v>
      </c>
      <c r="AE92" s="8">
        <v>17554.453889016499</v>
      </c>
      <c r="AF92" s="8">
        <v>-125.692345063977</v>
      </c>
      <c r="AG92" s="8">
        <v>0.39362054142913999</v>
      </c>
      <c r="AH92" s="8">
        <v>-4.1079636190540202E-4</v>
      </c>
      <c r="AI92" s="8">
        <v>2.30640101199999</v>
      </c>
      <c r="AJ92" s="8">
        <v>-3.7612753199999698E-3</v>
      </c>
      <c r="AK92" s="8">
        <v>995.176197</v>
      </c>
      <c r="AL92" s="8">
        <v>3.9734999999999798E-2</v>
      </c>
      <c r="AN92" s="8">
        <v>-0.88639634593625405</v>
      </c>
      <c r="AO92" s="8">
        <v>3.7265265782637198</v>
      </c>
      <c r="AP92" s="8">
        <v>0.73660332291432395</v>
      </c>
    </row>
    <row r="93" spans="1:42" x14ac:dyDescent="0.45">
      <c r="A93">
        <v>4.3999999999999997E-2</v>
      </c>
      <c r="B93" s="4">
        <f t="shared" si="14"/>
        <v>159.62350403944691</v>
      </c>
      <c r="C93">
        <v>2500</v>
      </c>
      <c r="D93" s="5">
        <f t="shared" si="8"/>
        <v>2.6505304256951865</v>
      </c>
      <c r="E93" s="4">
        <v>134.01611938400001</v>
      </c>
      <c r="F93" s="4">
        <f t="shared" si="22"/>
        <v>268.03223876800001</v>
      </c>
      <c r="G93" s="5">
        <f t="shared" si="21"/>
        <v>14.165743554970797</v>
      </c>
      <c r="H93" s="1">
        <f t="shared" si="23"/>
        <v>1848.7349692307653</v>
      </c>
      <c r="I93">
        <v>315</v>
      </c>
      <c r="J93">
        <v>295</v>
      </c>
      <c r="K93" s="5">
        <f t="shared" si="24"/>
        <v>9.0982349693099742</v>
      </c>
      <c r="L93" s="5">
        <v>304.09828516728754</v>
      </c>
      <c r="M93" s="5">
        <f t="shared" si="10"/>
        <v>304.09823496931</v>
      </c>
      <c r="N93" s="5">
        <v>310.6228066485333</v>
      </c>
      <c r="O93" s="5">
        <f t="shared" si="20"/>
        <v>310.62280249230679</v>
      </c>
      <c r="P93" s="5">
        <f t="shared" si="7"/>
        <v>4.3771933514667012</v>
      </c>
      <c r="Q93" s="1">
        <v>804.78883045700002</v>
      </c>
      <c r="R93" s="4">
        <f>Q93/(Abmessungen!F$17*S93)</f>
        <v>105.15991126969435</v>
      </c>
      <c r="S93" s="5">
        <f t="shared" si="15"/>
        <v>13.121006572368225</v>
      </c>
      <c r="T93" s="4">
        <f t="shared" si="16"/>
        <v>4178.6223275307984</v>
      </c>
      <c r="U93" s="4">
        <f t="shared" si="17"/>
        <v>992.33506339301653</v>
      </c>
      <c r="V93" s="4">
        <f t="shared" si="18"/>
        <v>1007.0787821805611</v>
      </c>
      <c r="W93" s="2">
        <f t="shared" si="19"/>
        <v>1.1797142148729787</v>
      </c>
      <c r="AA93" s="6">
        <v>-144.24372570197801</v>
      </c>
      <c r="AB93" s="7">
        <v>10.528700058400901</v>
      </c>
      <c r="AC93" s="6">
        <v>-3.1256926142924198E-2</v>
      </c>
      <c r="AD93" s="6">
        <v>2.9456116190551199E-5</v>
      </c>
      <c r="AE93" s="8">
        <v>17554.453889016499</v>
      </c>
      <c r="AF93" s="8">
        <v>-125.692345063977</v>
      </c>
      <c r="AG93" s="8">
        <v>0.39362054142913999</v>
      </c>
      <c r="AH93" s="8">
        <v>-4.1079636190540202E-4</v>
      </c>
      <c r="AI93" s="8">
        <v>2.30640101199999</v>
      </c>
      <c r="AJ93" s="8">
        <v>-3.7612753199999698E-3</v>
      </c>
      <c r="AK93" s="8">
        <v>995.176197</v>
      </c>
      <c r="AL93" s="8">
        <v>3.9734999999999798E-2</v>
      </c>
      <c r="AN93" s="8">
        <v>-0.88639634593625405</v>
      </c>
      <c r="AO93" s="8">
        <v>3.7265265782637198</v>
      </c>
      <c r="AP93" s="8">
        <v>0.73660332291432395</v>
      </c>
    </row>
    <row r="94" spans="1:42" x14ac:dyDescent="0.45">
      <c r="A94">
        <v>0.05</v>
      </c>
      <c r="B94" s="4">
        <f t="shared" si="14"/>
        <v>181.40484672072913</v>
      </c>
      <c r="C94">
        <v>2500</v>
      </c>
      <c r="D94" s="5">
        <f t="shared" si="8"/>
        <v>2.6505304256951865</v>
      </c>
      <c r="E94" s="4">
        <v>134.01611938400001</v>
      </c>
      <c r="F94" s="4">
        <f t="shared" si="22"/>
        <v>268.03223876800001</v>
      </c>
      <c r="G94" s="5">
        <f t="shared" si="21"/>
        <v>14.165743554970797</v>
      </c>
      <c r="H94" s="1">
        <f t="shared" si="23"/>
        <v>2288.1199999999958</v>
      </c>
      <c r="I94">
        <v>315</v>
      </c>
      <c r="J94">
        <v>295</v>
      </c>
      <c r="K94" s="5">
        <f t="shared" si="24"/>
        <v>9.3148826231647792</v>
      </c>
      <c r="L94" s="5">
        <v>304.31492701499923</v>
      </c>
      <c r="M94" s="5">
        <f t="shared" si="10"/>
        <v>304.31488262316481</v>
      </c>
      <c r="N94" s="5">
        <v>311.05767860964016</v>
      </c>
      <c r="O94" s="5">
        <f t="shared" si="20"/>
        <v>311.05767622617367</v>
      </c>
      <c r="P94" s="5">
        <f t="shared" si="7"/>
        <v>3.9423213903598366</v>
      </c>
      <c r="Q94" s="1">
        <v>823.67146570700004</v>
      </c>
      <c r="R94" s="4">
        <f>Q94/(Abmessungen!F$17*S94)</f>
        <v>107.06830758403839</v>
      </c>
      <c r="S94" s="5">
        <f t="shared" si="15"/>
        <v>13.189505306812988</v>
      </c>
      <c r="T94" s="4">
        <f t="shared" si="16"/>
        <v>4178.6089269251852</v>
      </c>
      <c r="U94" s="4">
        <f t="shared" si="17"/>
        <v>992.25573767115577</v>
      </c>
      <c r="V94" s="4">
        <f t="shared" si="18"/>
        <v>1007.0830863124704</v>
      </c>
      <c r="W94" s="2">
        <f t="shared" si="19"/>
        <v>1.1793067900554401</v>
      </c>
      <c r="AA94" s="6">
        <v>-144.24372570197801</v>
      </c>
      <c r="AB94" s="7">
        <v>10.528700058400901</v>
      </c>
      <c r="AC94" s="6">
        <v>-3.1256926142924198E-2</v>
      </c>
      <c r="AD94" s="6">
        <v>2.9456116190551199E-5</v>
      </c>
      <c r="AE94" s="8">
        <v>17554.453889016499</v>
      </c>
      <c r="AF94" s="8">
        <v>-125.692345063977</v>
      </c>
      <c r="AG94" s="8">
        <v>0.39362054142913999</v>
      </c>
      <c r="AH94" s="8">
        <v>-4.1079636190540202E-4</v>
      </c>
      <c r="AI94" s="8">
        <v>2.30640101199999</v>
      </c>
      <c r="AJ94" s="8">
        <v>-3.7612753199999698E-3</v>
      </c>
      <c r="AK94" s="8">
        <v>995.176197</v>
      </c>
      <c r="AL94" s="8">
        <v>3.9734999999999798E-2</v>
      </c>
      <c r="AN94" s="8">
        <v>-0.88639634593625405</v>
      </c>
      <c r="AO94" s="8">
        <v>3.7265265782637198</v>
      </c>
      <c r="AP94" s="8">
        <v>0.73660332291432395</v>
      </c>
    </row>
    <row r="95" spans="1:42" x14ac:dyDescent="0.45">
      <c r="A95">
        <v>5.6000000000000001E-2</v>
      </c>
      <c r="B95" s="4">
        <f t="shared" si="14"/>
        <v>203.18673380891715</v>
      </c>
      <c r="C95">
        <v>2500</v>
      </c>
      <c r="D95" s="5">
        <f t="shared" si="8"/>
        <v>2.6505304256951865</v>
      </c>
      <c r="E95" s="4">
        <v>134.01611938400001</v>
      </c>
      <c r="F95" s="4">
        <f t="shared" si="22"/>
        <v>268.03223876800001</v>
      </c>
      <c r="G95" s="5">
        <f t="shared" si="21"/>
        <v>14.165743554970797</v>
      </c>
      <c r="H95" s="1">
        <f t="shared" si="23"/>
        <v>2772.4533846153799</v>
      </c>
      <c r="I95">
        <v>315</v>
      </c>
      <c r="J95">
        <v>295</v>
      </c>
      <c r="K95" s="5">
        <f t="shared" si="24"/>
        <v>9.5003916703072235</v>
      </c>
      <c r="L95" s="5">
        <v>304.50042881188824</v>
      </c>
      <c r="M95" s="5">
        <f t="shared" si="10"/>
        <v>304.50039167030724</v>
      </c>
      <c r="N95" s="5">
        <v>311.41100952694052</v>
      </c>
      <c r="O95" s="5">
        <f t="shared" si="20"/>
        <v>311.4110081687864</v>
      </c>
      <c r="P95" s="5">
        <f t="shared" si="7"/>
        <v>3.5889904730594822</v>
      </c>
      <c r="Q95" s="1">
        <v>839.82972530500001</v>
      </c>
      <c r="R95" s="4">
        <f>Q95/(Abmessungen!F$17*S95)</f>
        <v>108.78517869267961</v>
      </c>
      <c r="S95" s="5">
        <f t="shared" si="15"/>
        <v>13.236005425445907</v>
      </c>
      <c r="T95" s="4">
        <f t="shared" si="16"/>
        <v>4178.5994746539618</v>
      </c>
      <c r="U95" s="4">
        <f t="shared" si="17"/>
        <v>992.19076078850026</v>
      </c>
      <c r="V95" s="4">
        <f t="shared" si="18"/>
        <v>1007.0867717694201</v>
      </c>
      <c r="W95" s="2">
        <f t="shared" si="19"/>
        <v>1.178957928390213</v>
      </c>
      <c r="AA95" s="6">
        <v>-144.24372570197801</v>
      </c>
      <c r="AB95" s="7">
        <v>10.528700058400901</v>
      </c>
      <c r="AC95" s="6">
        <v>-3.1256926142924198E-2</v>
      </c>
      <c r="AD95" s="6">
        <v>2.9456116190551199E-5</v>
      </c>
      <c r="AE95" s="8">
        <v>17554.453889016499</v>
      </c>
      <c r="AF95" s="8">
        <v>-125.692345063977</v>
      </c>
      <c r="AG95" s="8">
        <v>0.39362054142913999</v>
      </c>
      <c r="AH95" s="8">
        <v>-4.1079636190540202E-4</v>
      </c>
      <c r="AI95" s="8">
        <v>2.30640101199999</v>
      </c>
      <c r="AJ95" s="8">
        <v>-3.7612753199999698E-3</v>
      </c>
      <c r="AK95" s="8">
        <v>995.176197</v>
      </c>
      <c r="AL95" s="8">
        <v>3.9734999999999798E-2</v>
      </c>
      <c r="AN95" s="8">
        <v>-0.88639634593625405</v>
      </c>
      <c r="AO95" s="8">
        <v>3.7265265782637198</v>
      </c>
      <c r="AP95" s="8">
        <v>0.73660332291432395</v>
      </c>
    </row>
    <row r="96" spans="1:42" x14ac:dyDescent="0.45">
      <c r="A96">
        <v>6.2E-2</v>
      </c>
      <c r="B96" s="4">
        <f t="shared" si="14"/>
        <v>224.96902602444473</v>
      </c>
      <c r="C96">
        <v>2500</v>
      </c>
      <c r="D96" s="5">
        <f t="shared" si="8"/>
        <v>2.6505304256951865</v>
      </c>
      <c r="E96" s="4">
        <v>134.01611938400001</v>
      </c>
      <c r="F96" s="4">
        <f t="shared" si="22"/>
        <v>268.03223876800001</v>
      </c>
      <c r="G96" s="5">
        <f t="shared" si="21"/>
        <v>14.165743554970797</v>
      </c>
      <c r="H96" s="1">
        <f t="shared" si="23"/>
        <v>3301.7351230769173</v>
      </c>
      <c r="I96">
        <v>315</v>
      </c>
      <c r="J96">
        <v>295</v>
      </c>
      <c r="K96" s="5">
        <f t="shared" si="24"/>
        <v>9.662918974689557</v>
      </c>
      <c r="L96" s="5">
        <v>304.66294764380183</v>
      </c>
      <c r="M96" s="5">
        <f t="shared" si="10"/>
        <v>304.66291897468955</v>
      </c>
      <c r="N96" s="5">
        <v>311.70371280576586</v>
      </c>
      <c r="O96" s="5">
        <f t="shared" si="20"/>
        <v>311.70371206360306</v>
      </c>
      <c r="P96" s="5">
        <f t="shared" si="7"/>
        <v>3.2962871942341394</v>
      </c>
      <c r="Q96" s="1">
        <v>853.97834678499999</v>
      </c>
      <c r="R96" s="4">
        <f>Q96/(Abmessungen!F$17*S96)</f>
        <v>110.3615931964956</v>
      </c>
      <c r="S96" s="5">
        <f t="shared" si="15"/>
        <v>13.266743158788103</v>
      </c>
      <c r="T96" s="4">
        <f t="shared" si="16"/>
        <v>4178.5925770912954</v>
      </c>
      <c r="U96" s="4">
        <f t="shared" si="17"/>
        <v>992.13657961850913</v>
      </c>
      <c r="V96" s="4">
        <f t="shared" si="18"/>
        <v>1007.0900006123131</v>
      </c>
      <c r="W96" s="2">
        <f t="shared" si="19"/>
        <v>1.1786522893544571</v>
      </c>
      <c r="AA96" s="6">
        <v>-144.24372570197801</v>
      </c>
      <c r="AB96" s="7">
        <v>10.528700058400901</v>
      </c>
      <c r="AC96" s="6">
        <v>-3.1256926142924198E-2</v>
      </c>
      <c r="AD96" s="6">
        <v>2.9456116190551199E-5</v>
      </c>
      <c r="AE96" s="8">
        <v>17554.453889016499</v>
      </c>
      <c r="AF96" s="8">
        <v>-125.692345063977</v>
      </c>
      <c r="AG96" s="8">
        <v>0.39362054142913999</v>
      </c>
      <c r="AH96" s="8">
        <v>-4.1079636190540202E-4</v>
      </c>
      <c r="AI96" s="8">
        <v>2.30640101199999</v>
      </c>
      <c r="AJ96" s="8">
        <v>-3.7612753199999698E-3</v>
      </c>
      <c r="AK96" s="8">
        <v>995.176197</v>
      </c>
      <c r="AL96" s="8">
        <v>3.9734999999999798E-2</v>
      </c>
      <c r="AN96" s="8">
        <v>-0.88639634593625405</v>
      </c>
      <c r="AO96" s="8">
        <v>3.7265265782637198</v>
      </c>
      <c r="AP96" s="8">
        <v>0.73660332291432395</v>
      </c>
    </row>
    <row r="97" spans="1:42" x14ac:dyDescent="0.45">
      <c r="A97">
        <v>6.8000000000000005E-2</v>
      </c>
      <c r="B97" s="4">
        <f t="shared" si="14"/>
        <v>246.75162728449473</v>
      </c>
      <c r="C97">
        <v>2500</v>
      </c>
      <c r="D97" s="5">
        <f t="shared" si="8"/>
        <v>2.6505304256951865</v>
      </c>
      <c r="E97" s="4">
        <v>134.01611938400001</v>
      </c>
      <c r="F97" s="4">
        <f t="shared" si="22"/>
        <v>268.03223876800001</v>
      </c>
      <c r="G97" s="5">
        <f t="shared" si="21"/>
        <v>14.165743554970797</v>
      </c>
      <c r="H97" s="1">
        <f t="shared" si="23"/>
        <v>3875.9652153846091</v>
      </c>
      <c r="I97">
        <v>315</v>
      </c>
      <c r="J97">
        <v>295</v>
      </c>
      <c r="K97" s="5">
        <f t="shared" si="24"/>
        <v>9.8080392656906028</v>
      </c>
      <c r="L97" s="5">
        <v>304.80805840046662</v>
      </c>
      <c r="M97" s="5">
        <f t="shared" si="10"/>
        <v>304.80803926569058</v>
      </c>
      <c r="N97" s="5">
        <v>311.95011868785645</v>
      </c>
      <c r="O97" s="5">
        <f t="shared" si="20"/>
        <v>311.9501183261541</v>
      </c>
      <c r="P97" s="5">
        <f t="shared" si="7"/>
        <v>3.0498813121435546</v>
      </c>
      <c r="Q97" s="1">
        <v>866.60540540500006</v>
      </c>
      <c r="R97" s="4">
        <f>Q97/(Abmessungen!F$17*S97)</f>
        <v>111.83294196880004</v>
      </c>
      <c r="S97" s="5">
        <f t="shared" si="15"/>
        <v>13.285780329196903</v>
      </c>
      <c r="T97" s="4">
        <f t="shared" si="16"/>
        <v>4178.5874014707188</v>
      </c>
      <c r="U97" s="4">
        <f t="shared" si="17"/>
        <v>992.09072172705646</v>
      </c>
      <c r="V97" s="4">
        <f t="shared" si="18"/>
        <v>1007.0928836002713</v>
      </c>
      <c r="W97" s="2">
        <f t="shared" si="19"/>
        <v>1.1783793886006022</v>
      </c>
      <c r="AA97" s="6">
        <v>-144.24372570197801</v>
      </c>
      <c r="AB97" s="7">
        <v>10.528700058400901</v>
      </c>
      <c r="AC97" s="6">
        <v>-3.1256926142924198E-2</v>
      </c>
      <c r="AD97" s="6">
        <v>2.9456116190551199E-5</v>
      </c>
      <c r="AE97" s="8">
        <v>17554.453889016499</v>
      </c>
      <c r="AF97" s="8">
        <v>-125.692345063977</v>
      </c>
      <c r="AG97" s="8">
        <v>0.39362054142913999</v>
      </c>
      <c r="AH97" s="8">
        <v>-4.1079636190540202E-4</v>
      </c>
      <c r="AI97" s="8">
        <v>2.30640101199999</v>
      </c>
      <c r="AJ97" s="8">
        <v>-3.7612753199999698E-3</v>
      </c>
      <c r="AK97" s="8">
        <v>995.176197</v>
      </c>
      <c r="AL97" s="8">
        <v>3.9734999999999798E-2</v>
      </c>
      <c r="AN97" s="8">
        <v>-0.88639634593625405</v>
      </c>
      <c r="AO97" s="8">
        <v>3.7265265782637198</v>
      </c>
      <c r="AP97" s="8">
        <v>0.73660332291432395</v>
      </c>
    </row>
    <row r="98" spans="1:42" x14ac:dyDescent="0.45">
      <c r="A98">
        <v>7.3999999999999996E-2</v>
      </c>
      <c r="B98" s="4">
        <f t="shared" si="14"/>
        <v>268.53446916586722</v>
      </c>
      <c r="C98">
        <v>2500</v>
      </c>
      <c r="D98" s="5">
        <f t="shared" si="8"/>
        <v>2.6505304256951865</v>
      </c>
      <c r="E98" s="4">
        <v>134.01611938400001</v>
      </c>
      <c r="F98" s="4">
        <f t="shared" si="22"/>
        <v>268.03223876800001</v>
      </c>
      <c r="G98" s="5">
        <f t="shared" si="21"/>
        <v>14.165743554970797</v>
      </c>
      <c r="H98" s="1">
        <f t="shared" si="23"/>
        <v>4495.1436615384537</v>
      </c>
      <c r="I98">
        <v>315</v>
      </c>
      <c r="J98">
        <v>295</v>
      </c>
      <c r="K98" s="5">
        <f t="shared" si="24"/>
        <v>9.9396927076276178</v>
      </c>
      <c r="L98" s="5">
        <v>304.9397013635886</v>
      </c>
      <c r="M98" s="5">
        <f t="shared" si="10"/>
        <v>304.93969270762761</v>
      </c>
      <c r="N98" s="5">
        <v>312.16037353690024</v>
      </c>
      <c r="O98" s="5">
        <f t="shared" si="20"/>
        <v>312.16037341464818</v>
      </c>
      <c r="P98" s="5">
        <f t="shared" si="7"/>
        <v>2.8396264630997621</v>
      </c>
      <c r="Q98" s="1">
        <v>878.055627426</v>
      </c>
      <c r="R98" s="4">
        <f>Q98/(Abmessungen!F$17*S98)</f>
        <v>113.22456754748647</v>
      </c>
      <c r="S98" s="5">
        <f t="shared" si="15"/>
        <v>13.295870723591495</v>
      </c>
      <c r="T98" s="4">
        <f t="shared" si="16"/>
        <v>4178.5834264429241</v>
      </c>
      <c r="U98" s="4">
        <f t="shared" si="17"/>
        <v>992.05141458190678</v>
      </c>
      <c r="V98" s="4">
        <f t="shared" si="18"/>
        <v>1007.0954990168411</v>
      </c>
      <c r="W98" s="2">
        <f t="shared" si="19"/>
        <v>1.1781318158864811</v>
      </c>
      <c r="AA98" s="6">
        <v>-144.24372570197801</v>
      </c>
      <c r="AB98" s="7">
        <v>10.528700058400901</v>
      </c>
      <c r="AC98" s="6">
        <v>-3.1256926142924198E-2</v>
      </c>
      <c r="AD98" s="6">
        <v>2.9456116190551199E-5</v>
      </c>
      <c r="AE98" s="8">
        <v>17554.453889016499</v>
      </c>
      <c r="AF98" s="8">
        <v>-125.692345063977</v>
      </c>
      <c r="AG98" s="8">
        <v>0.39362054142913999</v>
      </c>
      <c r="AH98" s="8">
        <v>-4.1079636190540202E-4</v>
      </c>
      <c r="AI98" s="8">
        <v>2.30640101199999</v>
      </c>
      <c r="AJ98" s="8">
        <v>-3.7612753199999698E-3</v>
      </c>
      <c r="AK98" s="8">
        <v>995.176197</v>
      </c>
      <c r="AL98" s="8">
        <v>3.9734999999999798E-2</v>
      </c>
      <c r="AN98" s="8">
        <v>-0.88639634593625405</v>
      </c>
      <c r="AO98" s="8">
        <v>3.7265265782637198</v>
      </c>
      <c r="AP98" s="8">
        <v>0.73660332291432395</v>
      </c>
    </row>
    <row r="99" spans="1:42" x14ac:dyDescent="0.45">
      <c r="A99">
        <v>8.0000000000000002E-3</v>
      </c>
      <c r="B99" s="4">
        <f t="shared" si="14"/>
        <v>28.976696527162275</v>
      </c>
      <c r="C99">
        <v>3000</v>
      </c>
      <c r="D99" s="5">
        <f t="shared" si="8"/>
        <v>3.2532173319488948</v>
      </c>
      <c r="E99" s="4">
        <v>164.489174738</v>
      </c>
      <c r="F99" s="4">
        <f t="shared" si="22"/>
        <v>328.97834947600001</v>
      </c>
      <c r="G99" s="5">
        <f t="shared" si="21"/>
        <v>19.032589062597754</v>
      </c>
      <c r="H99" s="1">
        <f t="shared" si="23"/>
        <v>156.34021538461522</v>
      </c>
      <c r="I99">
        <v>315</v>
      </c>
      <c r="J99">
        <v>295</v>
      </c>
      <c r="K99" s="5">
        <f t="shared" si="24"/>
        <v>4.2996303711023565</v>
      </c>
      <c r="L99" s="5">
        <v>299.2996587105452</v>
      </c>
      <c r="M99" s="5">
        <f t="shared" si="10"/>
        <v>299.29963037110235</v>
      </c>
      <c r="N99" s="5">
        <v>300.93534000582821</v>
      </c>
      <c r="O99" s="5">
        <f t="shared" si="20"/>
        <v>300.93382289520417</v>
      </c>
      <c r="P99" s="5">
        <f t="shared" si="7"/>
        <v>14.064659994171791</v>
      </c>
      <c r="Q99" s="1">
        <v>470.33215212800002</v>
      </c>
      <c r="R99" s="4">
        <f>Q99/(Abmessungen!F$17*S99)</f>
        <v>80.329055220143374</v>
      </c>
      <c r="S99" s="5">
        <f t="shared" si="15"/>
        <v>10.038467863772091</v>
      </c>
      <c r="T99" s="4">
        <f t="shared" si="16"/>
        <v>4179.637336995791</v>
      </c>
      <c r="U99" s="4">
        <f t="shared" si="17"/>
        <v>993.90211624031599</v>
      </c>
      <c r="V99" s="4">
        <f t="shared" si="18"/>
        <v>1006.9834454694317</v>
      </c>
      <c r="W99" s="2">
        <f t="shared" si="19"/>
        <v>1.1887386925038006</v>
      </c>
      <c r="AA99" s="6">
        <v>-144.24372570197801</v>
      </c>
      <c r="AB99" s="7">
        <v>10.528700058400901</v>
      </c>
      <c r="AC99" s="6">
        <v>-3.1256926142924198E-2</v>
      </c>
      <c r="AD99" s="6">
        <v>2.9456116190551199E-5</v>
      </c>
      <c r="AE99" s="8">
        <v>17554.453889016499</v>
      </c>
      <c r="AF99" s="8">
        <v>-125.692345063977</v>
      </c>
      <c r="AG99" s="8">
        <v>0.39362054142913999</v>
      </c>
      <c r="AH99" s="8">
        <v>-4.1079636190540202E-4</v>
      </c>
      <c r="AI99" s="8">
        <v>2.30640101199999</v>
      </c>
      <c r="AJ99" s="8">
        <v>-3.7612753199999698E-3</v>
      </c>
      <c r="AK99" s="8">
        <v>995.176197</v>
      </c>
      <c r="AL99" s="8">
        <v>3.9734999999999798E-2</v>
      </c>
      <c r="AN99" s="8">
        <v>-0.88639634593625405</v>
      </c>
      <c r="AO99" s="8">
        <v>3.7265265782637198</v>
      </c>
      <c r="AP99" s="8">
        <v>0.73660332291432395</v>
      </c>
    </row>
    <row r="100" spans="1:42" x14ac:dyDescent="0.45">
      <c r="A100">
        <v>1.4E-2</v>
      </c>
      <c r="B100" s="4">
        <f t="shared" si="14"/>
        <v>50.735422956715965</v>
      </c>
      <c r="C100">
        <v>3000</v>
      </c>
      <c r="D100" s="5">
        <f t="shared" si="8"/>
        <v>3.2532173319488948</v>
      </c>
      <c r="E100" s="4">
        <v>164.489174738</v>
      </c>
      <c r="F100" s="4">
        <f t="shared" si="22"/>
        <v>328.97834947600001</v>
      </c>
      <c r="G100" s="5">
        <f t="shared" si="21"/>
        <v>19.032589062597754</v>
      </c>
      <c r="H100" s="1">
        <f t="shared" si="23"/>
        <v>326.03512307692239</v>
      </c>
      <c r="I100">
        <v>315</v>
      </c>
      <c r="J100">
        <v>295</v>
      </c>
      <c r="K100" s="5">
        <f t="shared" si="24"/>
        <v>5.6855118911896074</v>
      </c>
      <c r="L100" s="5">
        <v>300.68557313818422</v>
      </c>
      <c r="M100" s="5">
        <f t="shared" si="10"/>
        <v>300.68551189118961</v>
      </c>
      <c r="N100" s="5">
        <v>304.39351412408263</v>
      </c>
      <c r="O100" s="5">
        <f t="shared" si="20"/>
        <v>304.39301000428469</v>
      </c>
      <c r="P100" s="5">
        <f t="shared" si="7"/>
        <v>10.606485875917372</v>
      </c>
      <c r="Q100" s="1">
        <v>620.58564206400001</v>
      </c>
      <c r="R100" s="4">
        <f>Q100/(Abmessungen!F$17*S100)</f>
        <v>91.081418301569641</v>
      </c>
      <c r="S100" s="5">
        <f t="shared" si="15"/>
        <v>11.681735335285232</v>
      </c>
      <c r="T100" s="4">
        <f t="shared" si="16"/>
        <v>4179.08811827111</v>
      </c>
      <c r="U100" s="4">
        <f t="shared" si="17"/>
        <v>993.38878169987606</v>
      </c>
      <c r="V100" s="4">
        <f t="shared" si="18"/>
        <v>1007.0109801243228</v>
      </c>
      <c r="W100" s="2">
        <f t="shared" si="19"/>
        <v>1.1861322896376454</v>
      </c>
      <c r="AA100" s="6">
        <v>-144.24372570197801</v>
      </c>
      <c r="AB100" s="7">
        <v>10.528700058400901</v>
      </c>
      <c r="AC100" s="6">
        <v>-3.1256926142924198E-2</v>
      </c>
      <c r="AD100" s="6">
        <v>2.9456116190551199E-5</v>
      </c>
      <c r="AE100" s="8">
        <v>17554.453889016499</v>
      </c>
      <c r="AF100" s="8">
        <v>-125.692345063977</v>
      </c>
      <c r="AG100" s="8">
        <v>0.39362054142913999</v>
      </c>
      <c r="AH100" s="8">
        <v>-4.1079636190540202E-4</v>
      </c>
      <c r="AI100" s="8">
        <v>2.30640101199999</v>
      </c>
      <c r="AJ100" s="8">
        <v>-3.7612753199999698E-3</v>
      </c>
      <c r="AK100" s="8">
        <v>995.176197</v>
      </c>
      <c r="AL100" s="8">
        <v>3.9734999999999798E-2</v>
      </c>
      <c r="AN100" s="8">
        <v>-0.88639634593625405</v>
      </c>
      <c r="AO100" s="8">
        <v>3.7265265782637198</v>
      </c>
      <c r="AP100" s="8">
        <v>0.73660332291432395</v>
      </c>
    </row>
    <row r="101" spans="1:42" x14ac:dyDescent="0.45">
      <c r="A101">
        <v>0.02</v>
      </c>
      <c r="B101" s="4">
        <f t="shared" si="14"/>
        <v>72.503635241815729</v>
      </c>
      <c r="C101">
        <v>3000</v>
      </c>
      <c r="D101" s="5">
        <f t="shared" si="8"/>
        <v>3.2532173319488948</v>
      </c>
      <c r="E101" s="4">
        <v>164.489174738</v>
      </c>
      <c r="F101" s="4">
        <f t="shared" si="22"/>
        <v>328.97834947600001</v>
      </c>
      <c r="G101" s="5">
        <f t="shared" si="21"/>
        <v>19.032589062597754</v>
      </c>
      <c r="H101" s="1">
        <f t="shared" si="23"/>
        <v>540.67838461538327</v>
      </c>
      <c r="I101">
        <v>315</v>
      </c>
      <c r="J101">
        <v>295</v>
      </c>
      <c r="K101" s="5">
        <f t="shared" si="24"/>
        <v>6.5327338031835556</v>
      </c>
      <c r="L101" s="5">
        <v>301.53282214645338</v>
      </c>
      <c r="M101" s="5">
        <f t="shared" si="10"/>
        <v>301.53273380318353</v>
      </c>
      <c r="N101" s="5">
        <v>306.47977737366557</v>
      </c>
      <c r="O101" s="5">
        <f t="shared" si="20"/>
        <v>306.47955972330624</v>
      </c>
      <c r="P101" s="5">
        <f t="shared" si="7"/>
        <v>8.5202226263344301</v>
      </c>
      <c r="Q101" s="1">
        <v>712.11573000800001</v>
      </c>
      <c r="R101" s="4">
        <f>Q101/(Abmessungen!F$17*S101)</f>
        <v>98.088872033805913</v>
      </c>
      <c r="S101" s="5">
        <f t="shared" si="15"/>
        <v>12.447045078774678</v>
      </c>
      <c r="T101" s="4">
        <f t="shared" si="16"/>
        <v>4178.8669768384716</v>
      </c>
      <c r="U101" s="4">
        <f t="shared" si="17"/>
        <v>993.05365530795802</v>
      </c>
      <c r="V101" s="4">
        <f t="shared" si="18"/>
        <v>1007.0278128439946</v>
      </c>
      <c r="W101" s="2">
        <f t="shared" si="19"/>
        <v>1.1845389212452968</v>
      </c>
      <c r="AA101" s="6">
        <v>-144.24372570197801</v>
      </c>
      <c r="AB101" s="7">
        <v>10.528700058400901</v>
      </c>
      <c r="AC101" s="6">
        <v>-3.1256926142924198E-2</v>
      </c>
      <c r="AD101" s="6">
        <v>2.9456116190551199E-5</v>
      </c>
      <c r="AE101" s="8">
        <v>17554.453889016499</v>
      </c>
      <c r="AF101" s="8">
        <v>-125.692345063977</v>
      </c>
      <c r="AG101" s="8">
        <v>0.39362054142913999</v>
      </c>
      <c r="AH101" s="8">
        <v>-4.1079636190540202E-4</v>
      </c>
      <c r="AI101" s="8">
        <v>2.30640101199999</v>
      </c>
      <c r="AJ101" s="8">
        <v>-3.7612753199999698E-3</v>
      </c>
      <c r="AK101" s="8">
        <v>995.176197</v>
      </c>
      <c r="AL101" s="8">
        <v>3.9734999999999798E-2</v>
      </c>
      <c r="AN101" s="8">
        <v>-0.88639634593625405</v>
      </c>
      <c r="AO101" s="8">
        <v>3.7265265782637198</v>
      </c>
      <c r="AP101" s="8">
        <v>0.73660332291432395</v>
      </c>
    </row>
    <row r="102" spans="1:42" x14ac:dyDescent="0.45">
      <c r="A102">
        <v>2.5999999999999999E-2</v>
      </c>
      <c r="B102" s="4">
        <f t="shared" si="14"/>
        <v>94.277016077109565</v>
      </c>
      <c r="C102">
        <v>3000</v>
      </c>
      <c r="D102" s="5">
        <f t="shared" ref="D102:D110" si="25">F102/(0.02809*3600)</f>
        <v>3.2532173319488948</v>
      </c>
      <c r="E102" s="4">
        <v>164.489174738</v>
      </c>
      <c r="F102" s="4">
        <f t="shared" si="22"/>
        <v>328.97834947600001</v>
      </c>
      <c r="G102" s="5">
        <f t="shared" si="21"/>
        <v>19.032589062597754</v>
      </c>
      <c r="H102" s="1">
        <f t="shared" si="23"/>
        <v>800.26999999999816</v>
      </c>
      <c r="I102">
        <v>315</v>
      </c>
      <c r="J102">
        <v>295</v>
      </c>
      <c r="K102" s="5">
        <f t="shared" si="24"/>
        <v>7.1051614999205652</v>
      </c>
      <c r="L102" s="5">
        <v>302.10527089155528</v>
      </c>
      <c r="M102" s="5">
        <f t="shared" ref="M102:M110" si="26">J102+K102</f>
        <v>302.10516149992054</v>
      </c>
      <c r="N102" s="5">
        <v>307.87783151253842</v>
      </c>
      <c r="O102" s="5">
        <f t="shared" si="20"/>
        <v>307.87772081870344</v>
      </c>
      <c r="P102" s="5">
        <f t="shared" ref="P102:P110" si="27">I102-N102</f>
        <v>7.1221684874615789</v>
      </c>
      <c r="Q102" s="1">
        <v>773.81935401299995</v>
      </c>
      <c r="R102" s="4">
        <f>Q102/(Abmessungen!F$17*S102)</f>
        <v>102.95501341289921</v>
      </c>
      <c r="S102" s="5">
        <f t="shared" si="15"/>
        <v>12.886278464026926</v>
      </c>
      <c r="T102" s="4">
        <f t="shared" si="16"/>
        <v>4178.7582442444927</v>
      </c>
      <c r="U102" s="4">
        <f t="shared" si="17"/>
        <v>992.81886396833102</v>
      </c>
      <c r="V102" s="4">
        <f t="shared" si="18"/>
        <v>1007.039185969438</v>
      </c>
      <c r="W102" s="2">
        <f t="shared" si="19"/>
        <v>1.1834623525768384</v>
      </c>
      <c r="AA102" s="6">
        <v>-144.24372570197801</v>
      </c>
      <c r="AB102" s="7">
        <v>10.528700058400901</v>
      </c>
      <c r="AC102" s="6">
        <v>-3.1256926142924198E-2</v>
      </c>
      <c r="AD102" s="6">
        <v>2.9456116190551199E-5</v>
      </c>
      <c r="AE102" s="8">
        <v>17554.453889016499</v>
      </c>
      <c r="AF102" s="8">
        <v>-125.692345063977</v>
      </c>
      <c r="AG102" s="8">
        <v>0.39362054142913999</v>
      </c>
      <c r="AH102" s="8">
        <v>-4.1079636190540202E-4</v>
      </c>
      <c r="AI102" s="8">
        <v>2.30640101199999</v>
      </c>
      <c r="AJ102" s="8">
        <v>-3.7612753199999698E-3</v>
      </c>
      <c r="AK102" s="8">
        <v>995.176197</v>
      </c>
      <c r="AL102" s="8">
        <v>3.9734999999999798E-2</v>
      </c>
      <c r="AN102" s="8">
        <v>-0.88639634593625405</v>
      </c>
      <c r="AO102" s="8">
        <v>3.7265265782637198</v>
      </c>
      <c r="AP102" s="8">
        <v>0.73660332291432395</v>
      </c>
    </row>
    <row r="103" spans="1:42" x14ac:dyDescent="0.45">
      <c r="A103">
        <v>3.2000000000000001E-2</v>
      </c>
      <c r="B103" s="4">
        <f t="shared" si="14"/>
        <v>116.05327531871275</v>
      </c>
      <c r="C103">
        <v>3000</v>
      </c>
      <c r="D103" s="5">
        <f t="shared" si="25"/>
        <v>3.2532173319488948</v>
      </c>
      <c r="E103" s="4">
        <v>164.489174738</v>
      </c>
      <c r="F103" s="4">
        <f t="shared" si="22"/>
        <v>328.97834947600001</v>
      </c>
      <c r="G103" s="5">
        <f t="shared" si="21"/>
        <v>19.032589062597754</v>
      </c>
      <c r="H103" s="1">
        <f t="shared" si="23"/>
        <v>1104.8099692307667</v>
      </c>
      <c r="I103">
        <v>315</v>
      </c>
      <c r="J103">
        <v>295</v>
      </c>
      <c r="K103" s="5">
        <f t="shared" si="24"/>
        <v>7.5324443643605674</v>
      </c>
      <c r="L103" s="5">
        <v>302.53256864096426</v>
      </c>
      <c r="M103" s="5">
        <f t="shared" si="26"/>
        <v>302.53244436436057</v>
      </c>
      <c r="N103" s="5">
        <v>308.86923242021459</v>
      </c>
      <c r="O103" s="5">
        <f t="shared" si="20"/>
        <v>308.86917027523276</v>
      </c>
      <c r="P103" s="5">
        <f t="shared" si="27"/>
        <v>6.1307675797854131</v>
      </c>
      <c r="Q103" s="1">
        <v>819.80437858100004</v>
      </c>
      <c r="R103" s="4">
        <f>Q103/(Abmessungen!F$17*S103)</f>
        <v>106.83794381422415</v>
      </c>
      <c r="S103" s="5">
        <f t="shared" si="15"/>
        <v>13.155887052385019</v>
      </c>
      <c r="T103" s="4">
        <f t="shared" si="16"/>
        <v>4178.6981502946401</v>
      </c>
      <c r="U103" s="4">
        <f t="shared" si="17"/>
        <v>992.64755504427228</v>
      </c>
      <c r="V103" s="4">
        <f t="shared" si="18"/>
        <v>1007.0476753074743</v>
      </c>
      <c r="W103" s="2">
        <f t="shared" si="19"/>
        <v>1.1826587603372665</v>
      </c>
      <c r="AA103" s="6">
        <v>-144.24372570197801</v>
      </c>
      <c r="AB103" s="7">
        <v>10.528700058400901</v>
      </c>
      <c r="AC103" s="6">
        <v>-3.1256926142924198E-2</v>
      </c>
      <c r="AD103" s="6">
        <v>2.9456116190551199E-5</v>
      </c>
      <c r="AE103" s="8">
        <v>17554.453889016499</v>
      </c>
      <c r="AF103" s="8">
        <v>-125.692345063977</v>
      </c>
      <c r="AG103" s="8">
        <v>0.39362054142913999</v>
      </c>
      <c r="AH103" s="8">
        <v>-4.1079636190540202E-4</v>
      </c>
      <c r="AI103" s="8">
        <v>2.30640101199999</v>
      </c>
      <c r="AJ103" s="8">
        <v>-3.7612753199999698E-3</v>
      </c>
      <c r="AK103" s="8">
        <v>995.176197</v>
      </c>
      <c r="AL103" s="8">
        <v>3.9734999999999798E-2</v>
      </c>
      <c r="AN103" s="8">
        <v>-0.88639634593625405</v>
      </c>
      <c r="AO103" s="8">
        <v>3.7265265782637198</v>
      </c>
      <c r="AP103" s="8">
        <v>0.73660332291432395</v>
      </c>
    </row>
    <row r="104" spans="1:42" x14ac:dyDescent="0.45">
      <c r="A104">
        <v>3.7999999999999999E-2</v>
      </c>
      <c r="B104" s="4">
        <f t="shared" si="14"/>
        <v>137.83142475913138</v>
      </c>
      <c r="C104">
        <v>3000</v>
      </c>
      <c r="D104" s="5">
        <f t="shared" si="25"/>
        <v>3.2532173319488948</v>
      </c>
      <c r="E104" s="4">
        <v>164.489174738</v>
      </c>
      <c r="F104" s="4">
        <f t="shared" si="22"/>
        <v>328.97834947600001</v>
      </c>
      <c r="G104" s="5">
        <f t="shared" si="21"/>
        <v>19.032589062597754</v>
      </c>
      <c r="H104" s="1">
        <f t="shared" si="23"/>
        <v>1454.2982923076893</v>
      </c>
      <c r="I104">
        <v>315</v>
      </c>
      <c r="J104">
        <v>295</v>
      </c>
      <c r="K104" s="5">
        <f t="shared" si="24"/>
        <v>7.8660489339889077</v>
      </c>
      <c r="L104" s="5">
        <v>302.86618353857091</v>
      </c>
      <c r="M104" s="5">
        <f t="shared" si="26"/>
        <v>302.86604893398891</v>
      </c>
      <c r="N104" s="5">
        <v>309.61135564283722</v>
      </c>
      <c r="O104" s="5">
        <f t="shared" si="20"/>
        <v>309.61131807681841</v>
      </c>
      <c r="P104" s="5">
        <f t="shared" si="27"/>
        <v>5.3886443571627751</v>
      </c>
      <c r="Q104" s="1">
        <v>855.66416798600005</v>
      </c>
      <c r="R104" s="4">
        <f>Q104/(Abmessungen!F$17*S104)</f>
        <v>110.01965391678604</v>
      </c>
      <c r="S104" s="5">
        <f t="shared" si="15"/>
        <v>13.334246982304851</v>
      </c>
      <c r="T104" s="4">
        <f t="shared" si="16"/>
        <v>4178.6615773380072</v>
      </c>
      <c r="U104" s="4">
        <f t="shared" si="17"/>
        <v>992.51676632572116</v>
      </c>
      <c r="V104" s="4">
        <f t="shared" si="18"/>
        <v>1007.0543034014524</v>
      </c>
      <c r="W104" s="2">
        <f t="shared" si="19"/>
        <v>1.1820313515968905</v>
      </c>
      <c r="AA104" s="6">
        <v>-144.24372570197801</v>
      </c>
      <c r="AB104" s="7">
        <v>10.528700058400901</v>
      </c>
      <c r="AC104" s="6">
        <v>-3.1256926142924198E-2</v>
      </c>
      <c r="AD104" s="6">
        <v>2.9456116190551199E-5</v>
      </c>
      <c r="AE104" s="8">
        <v>17554.453889016499</v>
      </c>
      <c r="AF104" s="8">
        <v>-125.692345063977</v>
      </c>
      <c r="AG104" s="8">
        <v>0.39362054142913999</v>
      </c>
      <c r="AH104" s="8">
        <v>-4.1079636190540202E-4</v>
      </c>
      <c r="AI104" s="8">
        <v>2.30640101199999</v>
      </c>
      <c r="AJ104" s="8">
        <v>-3.7612753199999698E-3</v>
      </c>
      <c r="AK104" s="8">
        <v>995.176197</v>
      </c>
      <c r="AL104" s="8">
        <v>3.9734999999999798E-2</v>
      </c>
      <c r="AN104" s="8">
        <v>-0.88639634593625405</v>
      </c>
      <c r="AO104" s="8">
        <v>3.7265265782637198</v>
      </c>
      <c r="AP104" s="8">
        <v>0.73660332291432395</v>
      </c>
    </row>
    <row r="105" spans="1:42" x14ac:dyDescent="0.45">
      <c r="A105">
        <v>4.3999999999999997E-2</v>
      </c>
      <c r="B105" s="4">
        <f t="shared" si="14"/>
        <v>159.61082250774615</v>
      </c>
      <c r="C105">
        <v>3000</v>
      </c>
      <c r="D105" s="5">
        <f t="shared" si="25"/>
        <v>3.2532173319488948</v>
      </c>
      <c r="E105" s="4">
        <v>164.489174738</v>
      </c>
      <c r="F105" s="4">
        <f t="shared" si="22"/>
        <v>328.97834947600001</v>
      </c>
      <c r="G105" s="5">
        <f t="shared" si="21"/>
        <v>19.032589062597754</v>
      </c>
      <c r="H105" s="1">
        <f t="shared" si="23"/>
        <v>1848.7349692307653</v>
      </c>
      <c r="I105">
        <v>315</v>
      </c>
      <c r="J105">
        <v>295</v>
      </c>
      <c r="K105" s="5">
        <f t="shared" si="24"/>
        <v>8.1391728862191108</v>
      </c>
      <c r="L105" s="5">
        <v>303.13931400217285</v>
      </c>
      <c r="M105" s="5">
        <f t="shared" si="26"/>
        <v>303.13917288621911</v>
      </c>
      <c r="N105" s="5">
        <v>310.18661078365557</v>
      </c>
      <c r="O105" s="5">
        <f t="shared" si="20"/>
        <v>310.18658683285707</v>
      </c>
      <c r="P105" s="5">
        <f t="shared" si="27"/>
        <v>4.813389216344433</v>
      </c>
      <c r="Q105" s="1">
        <v>884.99445402200001</v>
      </c>
      <c r="R105" s="4">
        <f>Q105/(Abmessungen!F$17*S105)</f>
        <v>112.76791515659852</v>
      </c>
      <c r="S105" s="5">
        <f t="shared" si="15"/>
        <v>13.455208180029787</v>
      </c>
      <c r="T105" s="4">
        <f t="shared" si="16"/>
        <v>4178.6378231521276</v>
      </c>
      <c r="U105" s="4">
        <f t="shared" si="17"/>
        <v>992.41390722306835</v>
      </c>
      <c r="V105" s="4">
        <f t="shared" si="18"/>
        <v>1007.0597298209382</v>
      </c>
      <c r="W105" s="2">
        <f t="shared" si="19"/>
        <v>1.1815176921609476</v>
      </c>
      <c r="AA105" s="6">
        <v>-144.24372570197801</v>
      </c>
      <c r="AB105" s="7">
        <v>10.528700058400901</v>
      </c>
      <c r="AC105" s="6">
        <v>-3.1256926142924198E-2</v>
      </c>
      <c r="AD105" s="6">
        <v>2.9456116190551199E-5</v>
      </c>
      <c r="AE105" s="8">
        <v>17554.453889016499</v>
      </c>
      <c r="AF105" s="8">
        <v>-125.692345063977</v>
      </c>
      <c r="AG105" s="8">
        <v>0.39362054142913999</v>
      </c>
      <c r="AH105" s="8">
        <v>-4.1079636190540202E-4</v>
      </c>
      <c r="AI105" s="8">
        <v>2.30640101199999</v>
      </c>
      <c r="AJ105" s="8">
        <v>-3.7612753199999698E-3</v>
      </c>
      <c r="AK105" s="8">
        <v>995.176197</v>
      </c>
      <c r="AL105" s="8">
        <v>3.9734999999999798E-2</v>
      </c>
      <c r="AN105" s="8">
        <v>-0.88639634593625405</v>
      </c>
      <c r="AO105" s="8">
        <v>3.7265265782637198</v>
      </c>
      <c r="AP105" s="8">
        <v>0.73660332291432395</v>
      </c>
    </row>
    <row r="106" spans="1:42" x14ac:dyDescent="0.45">
      <c r="A106">
        <v>0.05</v>
      </c>
      <c r="B106" s="4">
        <f t="shared" si="14"/>
        <v>181.39109488158959</v>
      </c>
      <c r="C106">
        <v>3000</v>
      </c>
      <c r="D106" s="5">
        <f t="shared" si="25"/>
        <v>3.2532173319488948</v>
      </c>
      <c r="E106" s="4">
        <v>164.489174738</v>
      </c>
      <c r="F106" s="4">
        <f t="shared" si="22"/>
        <v>328.97834947600001</v>
      </c>
      <c r="G106" s="5">
        <f t="shared" si="21"/>
        <v>19.032589062597754</v>
      </c>
      <c r="H106" s="1">
        <f t="shared" si="23"/>
        <v>2288.1199999999958</v>
      </c>
      <c r="I106">
        <v>315</v>
      </c>
      <c r="J106">
        <v>295</v>
      </c>
      <c r="K106" s="5">
        <f t="shared" si="24"/>
        <v>8.3705267424822605</v>
      </c>
      <c r="L106" s="5">
        <v>303.37067124260182</v>
      </c>
      <c r="M106" s="5">
        <f t="shared" si="26"/>
        <v>303.37052674248224</v>
      </c>
      <c r="N106" s="5">
        <v>310.64537809496369</v>
      </c>
      <c r="O106" s="5">
        <f t="shared" si="20"/>
        <v>310.64536219774169</v>
      </c>
      <c r="P106" s="5">
        <f t="shared" si="27"/>
        <v>4.3546219050363106</v>
      </c>
      <c r="Q106" s="1">
        <v>909.81917523599998</v>
      </c>
      <c r="R106" s="4">
        <f>Q106/(Abmessungen!F$17*S106)</f>
        <v>115.22028240640805</v>
      </c>
      <c r="S106" s="5">
        <f t="shared" si="15"/>
        <v>13.53822021576436</v>
      </c>
      <c r="T106" s="4">
        <f t="shared" si="16"/>
        <v>4178.6215825535055</v>
      </c>
      <c r="U106" s="4">
        <f t="shared" si="17"/>
        <v>992.3309637526711</v>
      </c>
      <c r="V106" s="4">
        <f t="shared" si="18"/>
        <v>1007.0643263109123</v>
      </c>
      <c r="W106" s="2">
        <f t="shared" si="19"/>
        <v>1.1810825930216831</v>
      </c>
      <c r="AA106" s="6">
        <v>-144.24372570197801</v>
      </c>
      <c r="AB106" s="7">
        <v>10.528700058400901</v>
      </c>
      <c r="AC106" s="6">
        <v>-3.1256926142924198E-2</v>
      </c>
      <c r="AD106" s="6">
        <v>2.9456116190551199E-5</v>
      </c>
      <c r="AE106" s="8">
        <v>17554.453889016499</v>
      </c>
      <c r="AF106" s="8">
        <v>-125.692345063977</v>
      </c>
      <c r="AG106" s="8">
        <v>0.39362054142913999</v>
      </c>
      <c r="AH106" s="8">
        <v>-4.1079636190540202E-4</v>
      </c>
      <c r="AI106" s="8">
        <v>2.30640101199999</v>
      </c>
      <c r="AJ106" s="8">
        <v>-3.7612753199999698E-3</v>
      </c>
      <c r="AK106" s="8">
        <v>995.176197</v>
      </c>
      <c r="AL106" s="8">
        <v>3.9734999999999798E-2</v>
      </c>
      <c r="AN106" s="8">
        <v>-0.88639634593625405</v>
      </c>
      <c r="AO106" s="8">
        <v>3.7265265782637198</v>
      </c>
      <c r="AP106" s="8">
        <v>0.73660332291432395</v>
      </c>
    </row>
    <row r="107" spans="1:42" x14ac:dyDescent="0.45">
      <c r="A107">
        <v>5.6000000000000001E-2</v>
      </c>
      <c r="B107" s="4">
        <f t="shared" si="14"/>
        <v>203.17200190053052</v>
      </c>
      <c r="C107">
        <v>3000</v>
      </c>
      <c r="D107" s="5">
        <f t="shared" si="25"/>
        <v>3.2532173319488948</v>
      </c>
      <c r="E107" s="4">
        <v>164.489174738</v>
      </c>
      <c r="F107" s="4">
        <f t="shared" si="22"/>
        <v>328.97834947600001</v>
      </c>
      <c r="G107" s="5">
        <f t="shared" si="21"/>
        <v>19.032589062597754</v>
      </c>
      <c r="H107" s="1">
        <f t="shared" si="23"/>
        <v>2772.4533846153799</v>
      </c>
      <c r="I107">
        <v>315</v>
      </c>
      <c r="J107">
        <v>295</v>
      </c>
      <c r="K107" s="5">
        <f t="shared" si="24"/>
        <v>8.5719215108482398</v>
      </c>
      <c r="L107" s="5">
        <v>303.57206678523272</v>
      </c>
      <c r="M107" s="5">
        <f t="shared" si="26"/>
        <v>303.57192151084826</v>
      </c>
      <c r="N107" s="5">
        <v>311.01964451783897</v>
      </c>
      <c r="O107" s="5">
        <f t="shared" si="20"/>
        <v>311.01963363566875</v>
      </c>
      <c r="P107" s="5">
        <f t="shared" si="27"/>
        <v>3.9803554821610305</v>
      </c>
      <c r="Q107" s="1">
        <v>931.41433128699998</v>
      </c>
      <c r="R107" s="4">
        <f>Q107/(Abmessungen!F$17*S107)</f>
        <v>117.46424588658613</v>
      </c>
      <c r="S107" s="5">
        <f t="shared" si="15"/>
        <v>13.594794428148091</v>
      </c>
      <c r="T107" s="4">
        <f t="shared" si="16"/>
        <v>4178.6100199287857</v>
      </c>
      <c r="U107" s="4">
        <f t="shared" si="17"/>
        <v>992.26270408409846</v>
      </c>
      <c r="V107" s="4">
        <f t="shared" si="18"/>
        <v>1007.0683275368556</v>
      </c>
      <c r="W107" s="2">
        <f t="shared" si="19"/>
        <v>1.1807038409796551</v>
      </c>
      <c r="AA107" s="6">
        <v>-144.24372570197801</v>
      </c>
      <c r="AB107" s="7">
        <v>10.528700058400901</v>
      </c>
      <c r="AC107" s="6">
        <v>-3.1256926142924198E-2</v>
      </c>
      <c r="AD107" s="6">
        <v>2.9456116190551199E-5</v>
      </c>
      <c r="AE107" s="8">
        <v>17554.453889016499</v>
      </c>
      <c r="AF107" s="8">
        <v>-125.692345063977</v>
      </c>
      <c r="AG107" s="8">
        <v>0.39362054142913999</v>
      </c>
      <c r="AH107" s="8">
        <v>-4.1079636190540202E-4</v>
      </c>
      <c r="AI107" s="8">
        <v>2.30640101199999</v>
      </c>
      <c r="AJ107" s="8">
        <v>-3.7612753199999698E-3</v>
      </c>
      <c r="AK107" s="8">
        <v>995.176197</v>
      </c>
      <c r="AL107" s="8">
        <v>3.9734999999999798E-2</v>
      </c>
      <c r="AN107" s="8">
        <v>-0.88639634593625405</v>
      </c>
      <c r="AO107" s="8">
        <v>3.7265265782637198</v>
      </c>
      <c r="AP107" s="8">
        <v>0.73660332291432395</v>
      </c>
    </row>
    <row r="108" spans="1:42" x14ac:dyDescent="0.45">
      <c r="A108">
        <v>6.2E-2</v>
      </c>
      <c r="B108" s="4">
        <f t="shared" si="14"/>
        <v>224.95338245233685</v>
      </c>
      <c r="C108">
        <v>3000</v>
      </c>
      <c r="D108" s="5">
        <f t="shared" si="25"/>
        <v>3.2532173319488948</v>
      </c>
      <c r="E108" s="4">
        <v>164.489174738</v>
      </c>
      <c r="F108" s="4">
        <f t="shared" si="22"/>
        <v>328.97834947600001</v>
      </c>
      <c r="G108" s="5">
        <f t="shared" si="21"/>
        <v>19.032589062597754</v>
      </c>
      <c r="H108" s="1">
        <f t="shared" si="23"/>
        <v>3301.7351230769173</v>
      </c>
      <c r="I108">
        <v>315</v>
      </c>
      <c r="J108">
        <v>295</v>
      </c>
      <c r="K108" s="5">
        <f t="shared" si="24"/>
        <v>8.7511831867320939</v>
      </c>
      <c r="L108" s="5">
        <v>303.75132701181383</v>
      </c>
      <c r="M108" s="5">
        <f t="shared" si="26"/>
        <v>303.75118318673208</v>
      </c>
      <c r="N108" s="5">
        <v>311.33068099184391</v>
      </c>
      <c r="O108" s="5">
        <f t="shared" si="20"/>
        <v>311.33067336408806</v>
      </c>
      <c r="P108" s="5">
        <f t="shared" si="27"/>
        <v>3.6693190081560942</v>
      </c>
      <c r="Q108" s="1">
        <v>950.62453778300005</v>
      </c>
      <c r="R108" s="4">
        <f>Q108/(Abmessungen!F$17*S108)</f>
        <v>119.55828981618822</v>
      </c>
      <c r="S108" s="5">
        <f t="shared" si="15"/>
        <v>13.632162356731243</v>
      </c>
      <c r="T108" s="4">
        <f t="shared" si="16"/>
        <v>4178.6015137349386</v>
      </c>
      <c r="U108" s="4">
        <f t="shared" si="17"/>
        <v>992.20557418064891</v>
      </c>
      <c r="V108" s="4">
        <f t="shared" si="18"/>
        <v>1007.0718889894072</v>
      </c>
      <c r="W108" s="2">
        <f t="shared" si="19"/>
        <v>1.1803667174466068</v>
      </c>
      <c r="AA108" s="6">
        <v>-144.24372570197801</v>
      </c>
      <c r="AB108" s="7">
        <v>10.528700058400901</v>
      </c>
      <c r="AC108" s="6">
        <v>-3.1256926142924198E-2</v>
      </c>
      <c r="AD108" s="6">
        <v>2.9456116190551199E-5</v>
      </c>
      <c r="AE108" s="8">
        <v>17554.453889016499</v>
      </c>
      <c r="AF108" s="8">
        <v>-125.692345063977</v>
      </c>
      <c r="AG108" s="8">
        <v>0.39362054142913999</v>
      </c>
      <c r="AH108" s="8">
        <v>-4.1079636190540202E-4</v>
      </c>
      <c r="AI108" s="8">
        <v>2.30640101199999</v>
      </c>
      <c r="AJ108" s="8">
        <v>-3.7612753199999698E-3</v>
      </c>
      <c r="AK108" s="8">
        <v>995.176197</v>
      </c>
      <c r="AL108" s="8">
        <v>3.9734999999999798E-2</v>
      </c>
      <c r="AN108" s="8">
        <v>-0.88639634593625405</v>
      </c>
      <c r="AO108" s="8">
        <v>3.7265265782637198</v>
      </c>
      <c r="AP108" s="8">
        <v>0.73660332291432395</v>
      </c>
    </row>
    <row r="109" spans="1:42" x14ac:dyDescent="0.45">
      <c r="A109">
        <v>6.8000000000000005E-2</v>
      </c>
      <c r="B109" s="4">
        <f t="shared" si="14"/>
        <v>246.7351243565281</v>
      </c>
      <c r="C109">
        <v>3000</v>
      </c>
      <c r="D109" s="5">
        <f t="shared" si="25"/>
        <v>3.2532173319488948</v>
      </c>
      <c r="E109" s="4">
        <v>164.489174738</v>
      </c>
      <c r="F109" s="4">
        <f t="shared" si="22"/>
        <v>328.97834947600001</v>
      </c>
      <c r="G109" s="5">
        <f t="shared" si="21"/>
        <v>19.032589062597754</v>
      </c>
      <c r="H109" s="1">
        <f t="shared" si="23"/>
        <v>3875.9652153846091</v>
      </c>
      <c r="I109">
        <v>315</v>
      </c>
      <c r="J109">
        <v>295</v>
      </c>
      <c r="K109" s="5">
        <f t="shared" si="24"/>
        <v>8.91370505621577</v>
      </c>
      <c r="L109" s="5">
        <v>303.91384549756162</v>
      </c>
      <c r="M109" s="5">
        <f t="shared" si="26"/>
        <v>303.91370505621575</v>
      </c>
      <c r="N109" s="5">
        <v>311.59317729418842</v>
      </c>
      <c r="O109" s="5">
        <f t="shared" si="20"/>
        <v>311.59317185072808</v>
      </c>
      <c r="P109" s="5">
        <f t="shared" si="27"/>
        <v>3.4068227058115781</v>
      </c>
      <c r="Q109" s="1">
        <v>968.03136442100003</v>
      </c>
      <c r="R109" s="4">
        <f>Q109/(Abmessungen!F$17*S109)</f>
        <v>121.54312653738468</v>
      </c>
      <c r="S109" s="5">
        <f t="shared" si="15"/>
        <v>13.655086284771675</v>
      </c>
      <c r="T109" s="4">
        <f t="shared" si="16"/>
        <v>4178.5950847490376</v>
      </c>
      <c r="U109" s="4">
        <f t="shared" si="17"/>
        <v>992.15707791270165</v>
      </c>
      <c r="V109" s="4">
        <f t="shared" si="18"/>
        <v>1007.0751178254227</v>
      </c>
      <c r="W109" s="2">
        <f t="shared" si="19"/>
        <v>1.1800610790618631</v>
      </c>
      <c r="AA109" s="6">
        <v>-144.24372570197801</v>
      </c>
      <c r="AB109" s="7">
        <v>10.528700058400901</v>
      </c>
      <c r="AC109" s="6">
        <v>-3.1256926142924198E-2</v>
      </c>
      <c r="AD109" s="6">
        <v>2.9456116190551199E-5</v>
      </c>
      <c r="AE109" s="8">
        <v>17554.453889016499</v>
      </c>
      <c r="AF109" s="8">
        <v>-125.692345063977</v>
      </c>
      <c r="AG109" s="8">
        <v>0.39362054142913999</v>
      </c>
      <c r="AH109" s="8">
        <v>-4.1079636190540202E-4</v>
      </c>
      <c r="AI109" s="8">
        <v>2.30640101199999</v>
      </c>
      <c r="AJ109" s="8">
        <v>-3.7612753199999698E-3</v>
      </c>
      <c r="AK109" s="8">
        <v>995.176197</v>
      </c>
      <c r="AL109" s="8">
        <v>3.9734999999999798E-2</v>
      </c>
      <c r="AN109" s="8">
        <v>-0.88639634593625405</v>
      </c>
      <c r="AO109" s="8">
        <v>3.7265265782637198</v>
      </c>
      <c r="AP109" s="8">
        <v>0.73660332291432395</v>
      </c>
    </row>
    <row r="110" spans="1:42" x14ac:dyDescent="0.45">
      <c r="A110">
        <v>7.3999999999999996E-2</v>
      </c>
      <c r="B110" s="4">
        <f t="shared" si="14"/>
        <v>268.51714708352353</v>
      </c>
      <c r="C110">
        <v>3000</v>
      </c>
      <c r="D110" s="5">
        <f t="shared" si="25"/>
        <v>3.2532173319488948</v>
      </c>
      <c r="E110" s="4">
        <v>164.489174738</v>
      </c>
      <c r="F110" s="4">
        <f t="shared" si="22"/>
        <v>328.97834947600001</v>
      </c>
      <c r="G110" s="5">
        <f t="shared" si="21"/>
        <v>19.032589062597754</v>
      </c>
      <c r="H110" s="1">
        <f t="shared" si="23"/>
        <v>4495.1436615384537</v>
      </c>
      <c r="I110">
        <v>315</v>
      </c>
      <c r="J110">
        <v>295</v>
      </c>
      <c r="K110" s="5">
        <f t="shared" si="24"/>
        <v>9.0633269122444275</v>
      </c>
      <c r="L110" s="5">
        <v>304.06346225254703</v>
      </c>
      <c r="M110" s="5">
        <f t="shared" si="26"/>
        <v>304.06332691224441</v>
      </c>
      <c r="N110" s="5">
        <v>311.81760194144567</v>
      </c>
      <c r="O110" s="5">
        <f t="shared" si="20"/>
        <v>311.81759800560923</v>
      </c>
      <c r="P110" s="5">
        <f t="shared" si="27"/>
        <v>3.1823980585543268</v>
      </c>
      <c r="Q110" s="1">
        <v>984.04856004299995</v>
      </c>
      <c r="R110" s="4">
        <f>Q110/(Abmessungen!F$17*S110)</f>
        <v>123.44807947760424</v>
      </c>
      <c r="S110" s="5">
        <f t="shared" si="15"/>
        <v>13.666824454500617</v>
      </c>
      <c r="T110" s="4">
        <f t="shared" si="16"/>
        <v>4178.5901144899872</v>
      </c>
      <c r="U110" s="4">
        <f t="shared" si="17"/>
        <v>992.11541197082283</v>
      </c>
      <c r="V110" s="4">
        <f t="shared" si="18"/>
        <v>1007.0780903363025</v>
      </c>
      <c r="W110" s="2">
        <f t="shared" si="19"/>
        <v>1.1797797041578706</v>
      </c>
      <c r="AA110" s="6">
        <v>-144.24372570197801</v>
      </c>
      <c r="AB110" s="7">
        <v>10.528700058400901</v>
      </c>
      <c r="AC110" s="6">
        <v>-3.1256926142924198E-2</v>
      </c>
      <c r="AD110" s="6">
        <v>2.9456116190551199E-5</v>
      </c>
      <c r="AE110" s="8">
        <v>17554.453889016499</v>
      </c>
      <c r="AF110" s="8">
        <v>-125.692345063977</v>
      </c>
      <c r="AG110" s="8">
        <v>0.39362054142913999</v>
      </c>
      <c r="AH110" s="8">
        <v>-4.1079636190540202E-4</v>
      </c>
      <c r="AI110" s="8">
        <v>2.30640101199999</v>
      </c>
      <c r="AJ110" s="8">
        <v>-3.7612753199999698E-3</v>
      </c>
      <c r="AK110" s="8">
        <v>995.176197</v>
      </c>
      <c r="AL110" s="8">
        <v>3.9734999999999798E-2</v>
      </c>
      <c r="AN110" s="8">
        <v>-0.88639634593625405</v>
      </c>
      <c r="AO110" s="8">
        <v>3.7265265782637198</v>
      </c>
      <c r="AP110" s="8">
        <v>0.73660332291432395</v>
      </c>
    </row>
    <row r="114" spans="1:39" x14ac:dyDescent="0.45">
      <c r="A114" s="4">
        <v>29</v>
      </c>
      <c r="B114" s="4"/>
      <c r="C114" s="4"/>
      <c r="D114" s="4">
        <v>50.8</v>
      </c>
      <c r="E114" s="4"/>
      <c r="F114" s="4"/>
      <c r="G114" s="4">
        <v>72.5</v>
      </c>
      <c r="H114" s="4"/>
      <c r="I114" s="4"/>
      <c r="J114" s="4">
        <v>94.4</v>
      </c>
      <c r="K114" s="4"/>
      <c r="L114" s="4"/>
      <c r="M114" s="4">
        <v>116.2</v>
      </c>
      <c r="N114" s="4"/>
      <c r="O114" s="4">
        <v>137.9</v>
      </c>
      <c r="P114" s="4"/>
      <c r="Q114" s="4">
        <v>159.69999999999999</v>
      </c>
      <c r="R114" s="4"/>
      <c r="S114" s="4">
        <v>181.5</v>
      </c>
      <c r="V114" s="4"/>
      <c r="AK114" s="8"/>
      <c r="AL114" s="8"/>
      <c r="AM114" s="8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V115" s="4"/>
      <c r="AK115" s="8"/>
      <c r="AL115" s="8"/>
      <c r="AM115" s="8"/>
    </row>
    <row r="116" spans="1:39" x14ac:dyDescent="0.45">
      <c r="V116" s="4"/>
      <c r="AK116" s="8"/>
      <c r="AL116" s="8"/>
      <c r="AM116" s="8"/>
    </row>
    <row r="117" spans="1:39" x14ac:dyDescent="0.45">
      <c r="V117" s="4"/>
      <c r="AK117" s="8"/>
      <c r="AL117" s="8"/>
      <c r="AM117" s="8"/>
    </row>
    <row r="118" spans="1:39" x14ac:dyDescent="0.45">
      <c r="A118" t="s">
        <v>43</v>
      </c>
      <c r="B118" t="s">
        <v>44</v>
      </c>
      <c r="C118" t="s">
        <v>45</v>
      </c>
      <c r="D118" t="s">
        <v>43</v>
      </c>
      <c r="E118" t="s">
        <v>44</v>
      </c>
      <c r="F118" t="s">
        <v>45</v>
      </c>
      <c r="G118" t="s">
        <v>43</v>
      </c>
      <c r="H118" t="s">
        <v>44</v>
      </c>
      <c r="I118" t="s">
        <v>45</v>
      </c>
      <c r="J118" t="s">
        <v>43</v>
      </c>
      <c r="K118" t="s">
        <v>44</v>
      </c>
      <c r="L118" t="s">
        <v>45</v>
      </c>
      <c r="M118" t="s">
        <v>44</v>
      </c>
      <c r="N118" t="s">
        <v>45</v>
      </c>
      <c r="O118" t="s">
        <v>44</v>
      </c>
      <c r="P118" t="s">
        <v>45</v>
      </c>
      <c r="Q118" t="s">
        <v>44</v>
      </c>
      <c r="R118" t="s">
        <v>45</v>
      </c>
      <c r="S118" t="s">
        <v>44</v>
      </c>
      <c r="T118" t="s">
        <v>45</v>
      </c>
      <c r="AK118" s="8"/>
      <c r="AL118" s="8"/>
      <c r="AM118" s="8"/>
    </row>
    <row r="119" spans="1:39" x14ac:dyDescent="0.45">
      <c r="AK119" s="8"/>
      <c r="AL119" s="8"/>
      <c r="AM119" s="8"/>
    </row>
    <row r="120" spans="1:39" x14ac:dyDescent="0.45">
      <c r="AK120" s="8"/>
      <c r="AL120" s="8"/>
      <c r="AM120" s="8"/>
    </row>
    <row r="121" spans="1:39" x14ac:dyDescent="0.45">
      <c r="A121">
        <v>0</v>
      </c>
      <c r="B121" s="1">
        <f>$Y$195 - $Z$195*EXP(-$AA$195*A121^$AB$195)</f>
        <v>37.170268504700971</v>
      </c>
      <c r="C121" s="10">
        <f>20/B121</f>
        <v>0.53806444786565299</v>
      </c>
      <c r="AK121" s="8"/>
      <c r="AL121" s="8"/>
      <c r="AM121" s="8"/>
    </row>
    <row r="122" spans="1:39" x14ac:dyDescent="0.45">
      <c r="A122">
        <v>5</v>
      </c>
      <c r="B122" s="1">
        <f t="shared" ref="B122:B185" si="28">$Y$195 - $Z$195*EXP(-$AA$195*A122^$AB$195)</f>
        <v>37.674203730100032</v>
      </c>
      <c r="C122" s="10">
        <f t="shared" ref="C122:C185" si="29">20/B122</f>
        <v>0.53086722531101249</v>
      </c>
      <c r="AK122" s="8"/>
      <c r="AL122" s="8"/>
      <c r="AM122" s="8"/>
    </row>
    <row r="123" spans="1:39" x14ac:dyDescent="0.45">
      <c r="A123">
        <v>10</v>
      </c>
      <c r="B123" s="1">
        <f t="shared" si="28"/>
        <v>38.367339447797121</v>
      </c>
      <c r="C123" s="10">
        <f t="shared" si="29"/>
        <v>0.52127669752061245</v>
      </c>
      <c r="AK123" s="8"/>
      <c r="AL123" s="8"/>
      <c r="AM123" s="8"/>
    </row>
    <row r="124" spans="1:39" x14ac:dyDescent="0.45">
      <c r="A124">
        <v>15</v>
      </c>
      <c r="B124" s="1">
        <f t="shared" si="28"/>
        <v>39.155137408949827</v>
      </c>
      <c r="C124" s="10">
        <f t="shared" si="29"/>
        <v>0.51078865567787612</v>
      </c>
    </row>
    <row r="125" spans="1:39" x14ac:dyDescent="0.45">
      <c r="A125">
        <v>20</v>
      </c>
      <c r="B125" s="1">
        <f t="shared" si="28"/>
        <v>40.010835595923879</v>
      </c>
      <c r="C125" s="10">
        <f t="shared" si="29"/>
        <v>0.49986459173168352</v>
      </c>
    </row>
    <row r="126" spans="1:39" x14ac:dyDescent="0.45">
      <c r="A126">
        <v>25</v>
      </c>
      <c r="B126" s="1">
        <f t="shared" si="28"/>
        <v>40.920300887770736</v>
      </c>
      <c r="C126" s="10">
        <f t="shared" si="29"/>
        <v>0.48875495942350494</v>
      </c>
      <c r="D126">
        <v>0</v>
      </c>
      <c r="E126" s="1">
        <f>$AC$195 - $AD$195*EXP(-$AE$195*D126^$AF$195)</f>
        <v>49.246575782105992</v>
      </c>
      <c r="F126" s="10">
        <f>20/E126</f>
        <v>0.40611960694467425</v>
      </c>
    </row>
    <row r="127" spans="1:39" x14ac:dyDescent="0.45">
      <c r="A127">
        <v>30</v>
      </c>
      <c r="B127" s="1">
        <f t="shared" si="28"/>
        <v>41.874555189770319</v>
      </c>
      <c r="C127" s="10">
        <f t="shared" si="29"/>
        <v>0.47761701370587623</v>
      </c>
      <c r="D127">
        <v>5</v>
      </c>
      <c r="E127" s="1">
        <f t="shared" ref="E127:E190" si="30">$AC$195 - $AD$195*EXP(-$AE$195*D127^$AF$195)</f>
        <v>49.59366840624989</v>
      </c>
      <c r="F127" s="10">
        <f t="shared" ref="F127:F190" si="31">20/E127</f>
        <v>0.40327728604725599</v>
      </c>
    </row>
    <row r="128" spans="1:39" x14ac:dyDescent="0.45">
      <c r="A128">
        <v>35</v>
      </c>
      <c r="B128" s="1">
        <f t="shared" si="28"/>
        <v>42.867296791811782</v>
      </c>
      <c r="C128" s="10">
        <f t="shared" si="29"/>
        <v>0.46655612778971084</v>
      </c>
      <c r="D128">
        <v>10</v>
      </c>
      <c r="E128" s="1">
        <f t="shared" si="30"/>
        <v>50.111967530947936</v>
      </c>
      <c r="F128" s="10">
        <f t="shared" si="31"/>
        <v>0.39910626114706999</v>
      </c>
      <c r="G128">
        <v>0</v>
      </c>
      <c r="H128" s="1">
        <f>$AG$195 - $AH$195*EXP(-$AI$195*G128^$AJ$195)</f>
        <v>56.538866660289955</v>
      </c>
      <c r="I128" s="10">
        <f>20/H128</f>
        <v>0.35373896191037357</v>
      </c>
    </row>
    <row r="129" spans="1:20" x14ac:dyDescent="0.45">
      <c r="A129">
        <v>40</v>
      </c>
      <c r="B129" s="1">
        <f t="shared" si="28"/>
        <v>43.893812408819315</v>
      </c>
      <c r="C129" s="10">
        <f t="shared" si="29"/>
        <v>0.4556450875973927</v>
      </c>
      <c r="D129">
        <v>15</v>
      </c>
      <c r="E129" s="1">
        <f t="shared" si="30"/>
        <v>50.722957574828342</v>
      </c>
      <c r="F129" s="10">
        <f t="shared" si="31"/>
        <v>0.39429877428766402</v>
      </c>
      <c r="G129">
        <v>5</v>
      </c>
      <c r="H129" s="1">
        <f t="shared" ref="H129:H192" si="32">$AG$195 - $AH$195*EXP(-$AI$195*G129^$AJ$195)</f>
        <v>56.817691587760578</v>
      </c>
      <c r="I129" s="10">
        <f t="shared" ref="I129:I192" si="33">20/H129</f>
        <v>0.35200303710170994</v>
      </c>
    </row>
    <row r="130" spans="1:20" x14ac:dyDescent="0.45">
      <c r="A130">
        <v>45</v>
      </c>
      <c r="B130" s="1">
        <f t="shared" si="28"/>
        <v>44.95041724399772</v>
      </c>
      <c r="C130" s="10">
        <f t="shared" si="29"/>
        <v>0.44493469084918502</v>
      </c>
      <c r="D130">
        <v>20</v>
      </c>
      <c r="E130" s="1">
        <f t="shared" si="30"/>
        <v>51.402873069084876</v>
      </c>
      <c r="F130" s="10">
        <f t="shared" si="31"/>
        <v>0.38908331005389968</v>
      </c>
      <c r="G130">
        <v>10</v>
      </c>
      <c r="H130" s="1">
        <f t="shared" si="32"/>
        <v>57.253724059005549</v>
      </c>
      <c r="I130" s="10">
        <f t="shared" si="33"/>
        <v>0.34932225507965298</v>
      </c>
    </row>
    <row r="131" spans="1:20" x14ac:dyDescent="0.45">
      <c r="A131">
        <v>50</v>
      </c>
      <c r="B131" s="1">
        <f t="shared" si="28"/>
        <v>46.034134824021351</v>
      </c>
      <c r="C131" s="10">
        <f t="shared" si="29"/>
        <v>0.43446021254566253</v>
      </c>
      <c r="D131">
        <v>25</v>
      </c>
      <c r="E131" s="1">
        <f t="shared" si="30"/>
        <v>52.138846627399175</v>
      </c>
      <c r="F131" s="10">
        <f t="shared" si="31"/>
        <v>0.38359114736323913</v>
      </c>
      <c r="G131">
        <v>15</v>
      </c>
      <c r="H131" s="1">
        <f t="shared" si="32"/>
        <v>57.778586167683216</v>
      </c>
      <c r="I131" s="10">
        <f t="shared" si="33"/>
        <v>0.3461490030572334</v>
      </c>
      <c r="J131">
        <v>0</v>
      </c>
      <c r="K131" s="1">
        <f>$AK$195 - $AL$195*EXP(-$AM$195*J131^$AN$195)</f>
        <v>61.447880082248048</v>
      </c>
      <c r="L131" s="10">
        <f>20/K131</f>
        <v>0.32547908850931845</v>
      </c>
      <c r="M131" s="1">
        <f>$AO$195 - $AP$195*EXP(-$AQ$195*J131^$AR$195)</f>
        <v>65.005988808051939</v>
      </c>
      <c r="N131" s="10">
        <f>20/M131</f>
        <v>0.30766396091682413</v>
      </c>
      <c r="O131" s="1">
        <f>$AS$195 - $AT$195*EXP(-$AU$195*J131^$AV$195)</f>
        <v>67.657573480308997</v>
      </c>
      <c r="P131" s="10">
        <f>20/O131</f>
        <v>0.29560622663803904</v>
      </c>
      <c r="Q131" s="1">
        <f>$AW$195 - $AX$195*EXP(-$AY$195*J131^$AZ$195)</f>
        <v>69.703716997490119</v>
      </c>
      <c r="R131" s="10">
        <f>20/Q131</f>
        <v>0.28692874442721839</v>
      </c>
      <c r="S131" s="1">
        <f>$BA$195 - $BB$195*EXP(-$BC$195*J131^$BD$195)</f>
        <v>71.320246602130055</v>
      </c>
      <c r="T131" s="10">
        <f>20/S131</f>
        <v>0.28042527827438385</v>
      </c>
    </row>
    <row r="132" spans="1:20" x14ac:dyDescent="0.45">
      <c r="A132">
        <v>100</v>
      </c>
      <c r="B132" s="1">
        <f t="shared" si="28"/>
        <v>57.957634490449266</v>
      </c>
      <c r="C132" s="10">
        <f t="shared" si="29"/>
        <v>0.34507964612144004</v>
      </c>
      <c r="D132">
        <v>75</v>
      </c>
      <c r="E132" s="1">
        <f t="shared" si="30"/>
        <v>61.467003197336567</v>
      </c>
      <c r="F132" s="10">
        <f t="shared" si="31"/>
        <v>0.32537782809731358</v>
      </c>
      <c r="G132">
        <v>65</v>
      </c>
      <c r="H132" s="1">
        <f t="shared" si="32"/>
        <v>65.580889606813003</v>
      </c>
      <c r="I132" s="10">
        <f t="shared" si="33"/>
        <v>0.30496689081085993</v>
      </c>
      <c r="J132">
        <v>50</v>
      </c>
      <c r="K132" s="1">
        <f t="shared" ref="K132:K195" si="34">$AK$195 - $AL$195*EXP(-$AM$195*J132^$AN$195)</f>
        <v>67.315987118650582</v>
      </c>
      <c r="L132" s="10">
        <f t="shared" ref="L132:L195" si="35">20/K132</f>
        <v>0.29710624260397717</v>
      </c>
      <c r="M132" s="1">
        <f t="shared" ref="M132:M195" si="36">$AO$195 - $AP$195*EXP(-$AQ$195*J132^$AR$195)</f>
        <v>70.633648831573737</v>
      </c>
      <c r="N132" s="10">
        <f t="shared" ref="N132:N195" si="37">20/M132</f>
        <v>0.28315116563905812</v>
      </c>
      <c r="O132" s="1">
        <f t="shared" ref="O132:O195" si="38">$AS$195 - $AT$195*EXP(-$AU$195*J132^$AV$195)</f>
        <v>73.192006257991238</v>
      </c>
      <c r="P132" s="10">
        <f t="shared" ref="P132:P195" si="39">20/O132</f>
        <v>0.27325388416738972</v>
      </c>
      <c r="Q132" s="1">
        <f t="shared" ref="Q132:Q195" si="40">$AW$195 - $AX$195*EXP(-$AY$195*J132^$AZ$195)</f>
        <v>75.230974419169911</v>
      </c>
      <c r="R132" s="10">
        <f t="shared" ref="R132:R195" si="41">20/Q132</f>
        <v>0.26584794566882175</v>
      </c>
      <c r="S132" s="1">
        <f t="shared" ref="S132:S195" si="42">$BA$195 - $BB$195*EXP(-$BC$195*J132^$BD$195)</f>
        <v>76.89774393160269</v>
      </c>
      <c r="T132" s="10">
        <f t="shared" ref="T132:T195" si="43">20/S132</f>
        <v>0.26008565371942716</v>
      </c>
    </row>
    <row r="133" spans="1:20" x14ac:dyDescent="0.45">
      <c r="A133">
        <v>150</v>
      </c>
      <c r="B133" s="1">
        <f t="shared" si="28"/>
        <v>71.140955408643663</v>
      </c>
      <c r="C133" s="10">
        <f t="shared" si="29"/>
        <v>0.2811320129891029</v>
      </c>
      <c r="D133">
        <v>125</v>
      </c>
      <c r="E133" s="1">
        <f t="shared" si="30"/>
        <v>72.986950767183316</v>
      </c>
      <c r="F133" s="10">
        <f t="shared" si="31"/>
        <v>0.27402158591056636</v>
      </c>
      <c r="G133">
        <v>115</v>
      </c>
      <c r="H133" s="1">
        <f t="shared" si="32"/>
        <v>76.027974443407288</v>
      </c>
      <c r="I133" s="10">
        <f t="shared" si="33"/>
        <v>0.26306106596181039</v>
      </c>
      <c r="J133">
        <v>100</v>
      </c>
      <c r="K133" s="1">
        <f t="shared" si="34"/>
        <v>76.664000373378144</v>
      </c>
      <c r="L133" s="10">
        <f t="shared" si="35"/>
        <v>0.26087863798645544</v>
      </c>
      <c r="M133" s="1">
        <f t="shared" si="36"/>
        <v>79.723230666398081</v>
      </c>
      <c r="N133" s="10">
        <f t="shared" si="37"/>
        <v>0.25086790679231269</v>
      </c>
      <c r="O133" s="1">
        <f t="shared" si="38"/>
        <v>82.162841636392727</v>
      </c>
      <c r="P133" s="10">
        <f t="shared" si="39"/>
        <v>0.24341903957641745</v>
      </c>
      <c r="Q133" s="1">
        <f t="shared" si="40"/>
        <v>84.167292821721389</v>
      </c>
      <c r="R133" s="10">
        <f t="shared" si="41"/>
        <v>0.23762199459548877</v>
      </c>
      <c r="S133" s="1">
        <f t="shared" si="42"/>
        <v>85.855924842627473</v>
      </c>
      <c r="T133" s="10">
        <f t="shared" si="43"/>
        <v>0.23294839624242214</v>
      </c>
    </row>
    <row r="134" spans="1:20" x14ac:dyDescent="0.45">
      <c r="A134">
        <v>200</v>
      </c>
      <c r="B134" s="1">
        <f t="shared" si="28"/>
        <v>85.028209825600868</v>
      </c>
      <c r="C134" s="10">
        <f t="shared" si="29"/>
        <v>0.2352160540721894</v>
      </c>
      <c r="D134">
        <v>175</v>
      </c>
      <c r="E134" s="1">
        <f t="shared" si="30"/>
        <v>85.846507473698466</v>
      </c>
      <c r="F134" s="10">
        <f t="shared" si="31"/>
        <v>0.23297395070064525</v>
      </c>
      <c r="G134">
        <v>165</v>
      </c>
      <c r="H134" s="1">
        <f t="shared" si="32"/>
        <v>88.099057277542215</v>
      </c>
      <c r="I134" s="10">
        <f t="shared" si="33"/>
        <v>0.22701718517819264</v>
      </c>
      <c r="J134">
        <v>150</v>
      </c>
      <c r="K134" s="1">
        <f t="shared" si="34"/>
        <v>87.919212406712518</v>
      </c>
      <c r="L134" s="10">
        <f t="shared" si="35"/>
        <v>0.22748156463777677</v>
      </c>
      <c r="M134" s="1">
        <f t="shared" si="36"/>
        <v>90.746053268897754</v>
      </c>
      <c r="N134" s="10">
        <f t="shared" si="37"/>
        <v>0.22039525995401926</v>
      </c>
      <c r="O134" s="1">
        <f t="shared" si="38"/>
        <v>93.066047495806629</v>
      </c>
      <c r="P134" s="10">
        <f t="shared" si="39"/>
        <v>0.21490114320049061</v>
      </c>
      <c r="Q134" s="1">
        <f t="shared" si="40"/>
        <v>95.02094644451995</v>
      </c>
      <c r="R134" s="10">
        <f t="shared" si="41"/>
        <v>0.21047990730841054</v>
      </c>
      <c r="S134" s="1">
        <f t="shared" si="42"/>
        <v>96.707547646752573</v>
      </c>
      <c r="T134" s="10">
        <f t="shared" si="43"/>
        <v>0.20680909077598347</v>
      </c>
    </row>
    <row r="135" spans="1:20" x14ac:dyDescent="0.45">
      <c r="A135">
        <v>250</v>
      </c>
      <c r="B135" s="1">
        <f t="shared" si="28"/>
        <v>99.309067944431888</v>
      </c>
      <c r="C135" s="10">
        <f t="shared" si="29"/>
        <v>0.20139147828062332</v>
      </c>
      <c r="D135">
        <v>225</v>
      </c>
      <c r="E135" s="1">
        <f t="shared" si="30"/>
        <v>99.628144541120264</v>
      </c>
      <c r="F135" s="10">
        <f t="shared" si="31"/>
        <v>0.20074648676956192</v>
      </c>
      <c r="G135">
        <v>215</v>
      </c>
      <c r="H135" s="1">
        <f t="shared" si="32"/>
        <v>101.33427856539845</v>
      </c>
      <c r="I135" s="10">
        <f t="shared" si="33"/>
        <v>0.19736658002743399</v>
      </c>
      <c r="J135">
        <v>200</v>
      </c>
      <c r="K135" s="1">
        <f t="shared" si="34"/>
        <v>100.54004674287137</v>
      </c>
      <c r="L135" s="10">
        <f t="shared" si="35"/>
        <v>0.19892570819217437</v>
      </c>
      <c r="M135" s="1">
        <f t="shared" si="36"/>
        <v>103.17240036720887</v>
      </c>
      <c r="N135" s="10">
        <f t="shared" si="37"/>
        <v>0.1938502926055462</v>
      </c>
      <c r="O135" s="1">
        <f t="shared" si="38"/>
        <v>105.38140481348307</v>
      </c>
      <c r="P135" s="10">
        <f t="shared" si="39"/>
        <v>0.18978680380469828</v>
      </c>
      <c r="Q135" s="1">
        <f t="shared" si="40"/>
        <v>107.27936594567086</v>
      </c>
      <c r="R135" s="10">
        <f t="shared" si="41"/>
        <v>0.18642914062456833</v>
      </c>
      <c r="S135" s="1">
        <f t="shared" si="42"/>
        <v>108.9465342498163</v>
      </c>
      <c r="T135" s="10">
        <f t="shared" si="43"/>
        <v>0.18357628480534913</v>
      </c>
    </row>
    <row r="136" spans="1:20" x14ac:dyDescent="0.45">
      <c r="A136">
        <v>300</v>
      </c>
      <c r="B136" s="1">
        <f t="shared" si="28"/>
        <v>113.77923872999384</v>
      </c>
      <c r="C136" s="10">
        <f t="shared" si="29"/>
        <v>0.17577899292736007</v>
      </c>
      <c r="D136">
        <v>275</v>
      </c>
      <c r="E136" s="1">
        <f t="shared" si="30"/>
        <v>114.06589602407496</v>
      </c>
      <c r="F136" s="10">
        <f t="shared" si="31"/>
        <v>0.17533724537418935</v>
      </c>
      <c r="G136">
        <v>265</v>
      </c>
      <c r="H136" s="1">
        <f t="shared" si="32"/>
        <v>115.44679662377735</v>
      </c>
      <c r="I136" s="10">
        <f t="shared" si="33"/>
        <v>0.17323997360599622</v>
      </c>
      <c r="J136">
        <v>250</v>
      </c>
      <c r="K136" s="1">
        <f t="shared" si="34"/>
        <v>114.20717302507046</v>
      </c>
      <c r="L136" s="10">
        <f t="shared" si="35"/>
        <v>0.17512034901353921</v>
      </c>
      <c r="M136" s="1">
        <f t="shared" si="36"/>
        <v>116.68942093892827</v>
      </c>
      <c r="N136" s="10">
        <f t="shared" si="37"/>
        <v>0.1713951430992823</v>
      </c>
      <c r="O136" s="1">
        <f t="shared" si="38"/>
        <v>118.80236573176228</v>
      </c>
      <c r="P136" s="10">
        <f t="shared" si="39"/>
        <v>0.1683468159645656</v>
      </c>
      <c r="Q136" s="1">
        <f t="shared" si="40"/>
        <v>120.64186531997962</v>
      </c>
      <c r="R136" s="10">
        <f t="shared" si="41"/>
        <v>0.16577993010099604</v>
      </c>
      <c r="S136" s="1">
        <f t="shared" si="42"/>
        <v>122.27775598309222</v>
      </c>
      <c r="T136" s="10">
        <f t="shared" si="43"/>
        <v>0.16356204641803757</v>
      </c>
    </row>
    <row r="137" spans="1:20" x14ac:dyDescent="0.45">
      <c r="A137">
        <v>350</v>
      </c>
      <c r="B137" s="1">
        <f t="shared" si="28"/>
        <v>128.29285680984373</v>
      </c>
      <c r="C137" s="10">
        <f t="shared" si="29"/>
        <v>0.15589332482980009</v>
      </c>
      <c r="D137">
        <v>325</v>
      </c>
      <c r="E137" s="1">
        <f t="shared" si="30"/>
        <v>128.96946626395822</v>
      </c>
      <c r="F137" s="10">
        <f t="shared" si="31"/>
        <v>0.15507546537462252</v>
      </c>
      <c r="G137">
        <v>315</v>
      </c>
      <c r="H137" s="1">
        <f t="shared" si="32"/>
        <v>130.23224778005567</v>
      </c>
      <c r="I137" s="10">
        <f t="shared" si="33"/>
        <v>0.15357179455104886</v>
      </c>
      <c r="J137">
        <v>300</v>
      </c>
      <c r="K137" s="1">
        <f t="shared" si="34"/>
        <v>128.69858867191988</v>
      </c>
      <c r="L137" s="10">
        <f t="shared" si="35"/>
        <v>0.15540185954163227</v>
      </c>
      <c r="M137" s="1">
        <f t="shared" si="36"/>
        <v>131.07929119443588</v>
      </c>
      <c r="N137" s="10">
        <f t="shared" si="37"/>
        <v>0.15257940302967529</v>
      </c>
      <c r="O137" s="1">
        <f t="shared" si="38"/>
        <v>133.11587993602473</v>
      </c>
      <c r="P137" s="10">
        <f t="shared" si="39"/>
        <v>0.15024503469918066</v>
      </c>
      <c r="Q137" s="1">
        <f t="shared" si="40"/>
        <v>134.90023291025182</v>
      </c>
      <c r="R137" s="10">
        <f t="shared" si="41"/>
        <v>0.14825771289294853</v>
      </c>
      <c r="S137" s="1">
        <f t="shared" si="42"/>
        <v>136.49783366787335</v>
      </c>
      <c r="T137" s="10">
        <f t="shared" si="43"/>
        <v>0.14652247191456547</v>
      </c>
    </row>
    <row r="138" spans="1:20" x14ac:dyDescent="0.45">
      <c r="A138">
        <v>400</v>
      </c>
      <c r="B138" s="1">
        <f t="shared" si="28"/>
        <v>142.74090212982793</v>
      </c>
      <c r="C138" s="10">
        <f t="shared" si="29"/>
        <v>0.14011400867993176</v>
      </c>
      <c r="D138">
        <v>375</v>
      </c>
      <c r="E138" s="1">
        <f t="shared" si="30"/>
        <v>144.19355021424883</v>
      </c>
      <c r="F138" s="10">
        <f t="shared" si="31"/>
        <v>0.13870245909254028</v>
      </c>
      <c r="G138">
        <v>365</v>
      </c>
      <c r="H138" s="1">
        <f t="shared" si="32"/>
        <v>145.53396859983661</v>
      </c>
      <c r="I138" s="10">
        <f t="shared" si="33"/>
        <v>0.13742496128166778</v>
      </c>
      <c r="J138">
        <v>350</v>
      </c>
      <c r="K138" s="1">
        <f t="shared" si="34"/>
        <v>143.84602976408109</v>
      </c>
      <c r="L138" s="10">
        <f t="shared" si="35"/>
        <v>0.13903755308924123</v>
      </c>
      <c r="M138" s="1">
        <f t="shared" si="36"/>
        <v>146.17659830280195</v>
      </c>
      <c r="N138" s="10">
        <f t="shared" si="37"/>
        <v>0.13682080601280919</v>
      </c>
      <c r="O138" s="1">
        <f t="shared" si="38"/>
        <v>148.16035062647416</v>
      </c>
      <c r="P138" s="10">
        <f t="shared" si="39"/>
        <v>0.13498888140742751</v>
      </c>
      <c r="Q138" s="1">
        <f t="shared" si="40"/>
        <v>149.8970026844803</v>
      </c>
      <c r="R138" s="10">
        <f t="shared" si="41"/>
        <v>0.13342494941075106</v>
      </c>
      <c r="S138" s="1">
        <f t="shared" si="42"/>
        <v>151.45357033587345</v>
      </c>
      <c r="T138" s="10">
        <f t="shared" si="43"/>
        <v>0.13205367133733908</v>
      </c>
    </row>
    <row r="139" spans="1:20" x14ac:dyDescent="0.45">
      <c r="A139">
        <v>450</v>
      </c>
      <c r="B139" s="1">
        <f t="shared" si="28"/>
        <v>157.03968318679784</v>
      </c>
      <c r="C139" s="10">
        <f t="shared" si="29"/>
        <v>0.12735634455025047</v>
      </c>
      <c r="D139">
        <v>425</v>
      </c>
      <c r="E139" s="1">
        <f t="shared" si="30"/>
        <v>159.62263570215941</v>
      </c>
      <c r="F139" s="10">
        <f t="shared" si="31"/>
        <v>0.12529551283264168</v>
      </c>
      <c r="G139">
        <v>415</v>
      </c>
      <c r="H139" s="1">
        <f t="shared" si="32"/>
        <v>161.22628796523168</v>
      </c>
      <c r="I139" s="10">
        <f t="shared" si="33"/>
        <v>0.12404924936504762</v>
      </c>
      <c r="J139">
        <v>400</v>
      </c>
      <c r="K139" s="1">
        <f t="shared" si="34"/>
        <v>159.51509040076235</v>
      </c>
      <c r="L139" s="10">
        <f t="shared" si="35"/>
        <v>0.1253799872460494</v>
      </c>
      <c r="M139" s="1">
        <f t="shared" si="36"/>
        <v>161.84888365168513</v>
      </c>
      <c r="N139" s="10">
        <f t="shared" si="37"/>
        <v>0.12357206023763492</v>
      </c>
      <c r="O139" s="1">
        <f t="shared" si="38"/>
        <v>163.80644197356787</v>
      </c>
      <c r="P139" s="10">
        <f t="shared" si="39"/>
        <v>0.12209532030020674</v>
      </c>
      <c r="Q139" s="1">
        <f t="shared" si="40"/>
        <v>165.50642364486305</v>
      </c>
      <c r="R139" s="10">
        <f t="shared" si="41"/>
        <v>0.12084123117127578</v>
      </c>
      <c r="S139" s="1">
        <f t="shared" si="42"/>
        <v>167.02302356392522</v>
      </c>
      <c r="T139" s="10">
        <f t="shared" si="43"/>
        <v>0.11974397046132589</v>
      </c>
    </row>
    <row r="140" spans="1:20" x14ac:dyDescent="0.45">
      <c r="A140">
        <v>500</v>
      </c>
      <c r="B140" s="1">
        <f t="shared" si="28"/>
        <v>171.1239794315145</v>
      </c>
      <c r="C140" s="10">
        <f t="shared" si="29"/>
        <v>0.11687432741128018</v>
      </c>
      <c r="D140">
        <v>475</v>
      </c>
      <c r="E140" s="1">
        <f t="shared" si="30"/>
        <v>175.16244645845524</v>
      </c>
      <c r="F140" s="10">
        <f t="shared" si="31"/>
        <v>0.11417972518866119</v>
      </c>
      <c r="G140">
        <v>465</v>
      </c>
      <c r="H140" s="1">
        <f t="shared" si="32"/>
        <v>177.20532835506424</v>
      </c>
      <c r="I140" s="10">
        <f t="shared" si="33"/>
        <v>0.11286342338378355</v>
      </c>
      <c r="J140">
        <v>450</v>
      </c>
      <c r="K140" s="1">
        <f t="shared" si="34"/>
        <v>175.59464852358906</v>
      </c>
      <c r="L140" s="10">
        <f t="shared" si="35"/>
        <v>0.11389868750648877</v>
      </c>
      <c r="M140" s="1">
        <f t="shared" si="36"/>
        <v>177.98629305373947</v>
      </c>
      <c r="N140" s="10">
        <f t="shared" si="37"/>
        <v>0.11236820351082537</v>
      </c>
      <c r="O140" s="1">
        <f t="shared" si="38"/>
        <v>179.94687481373592</v>
      </c>
      <c r="P140" s="10">
        <f t="shared" si="39"/>
        <v>0.11114391411744227</v>
      </c>
      <c r="Q140" s="1">
        <f t="shared" si="40"/>
        <v>181.62435106524117</v>
      </c>
      <c r="R140" s="10">
        <f t="shared" si="41"/>
        <v>0.11011739275432188</v>
      </c>
      <c r="S140" s="1">
        <f t="shared" si="42"/>
        <v>183.1054645707876</v>
      </c>
      <c r="T140" s="10">
        <f t="shared" si="43"/>
        <v>0.10922666915966403</v>
      </c>
    </row>
    <row r="141" spans="1:20" x14ac:dyDescent="0.45">
      <c r="A141">
        <v>550</v>
      </c>
      <c r="B141" s="1">
        <f t="shared" si="28"/>
        <v>184.94261980605864</v>
      </c>
      <c r="C141" s="10">
        <f t="shared" si="29"/>
        <v>0.10814164966935766</v>
      </c>
      <c r="D141">
        <v>525</v>
      </c>
      <c r="E141" s="1">
        <f t="shared" si="30"/>
        <v>190.73466998352376</v>
      </c>
      <c r="F141" s="10">
        <f t="shared" si="31"/>
        <v>0.10485770626665651</v>
      </c>
      <c r="G141">
        <v>515</v>
      </c>
      <c r="H141" s="1">
        <f t="shared" si="32"/>
        <v>193.3834420617361</v>
      </c>
      <c r="I141" s="10">
        <f t="shared" si="33"/>
        <v>0.10342147076694995</v>
      </c>
      <c r="J141">
        <v>500</v>
      </c>
      <c r="K141" s="1">
        <f t="shared" si="34"/>
        <v>191.99063292861638</v>
      </c>
      <c r="L141" s="10">
        <f t="shared" si="35"/>
        <v>0.1041717488760827</v>
      </c>
      <c r="M141" s="1">
        <f t="shared" si="36"/>
        <v>194.4954800814952</v>
      </c>
      <c r="N141" s="10">
        <f t="shared" si="37"/>
        <v>0.10283015313065288</v>
      </c>
      <c r="O141" s="1">
        <f t="shared" si="38"/>
        <v>196.49042071614599</v>
      </c>
      <c r="P141" s="10">
        <f t="shared" si="39"/>
        <v>0.10178613251020721</v>
      </c>
      <c r="Q141" s="1">
        <f t="shared" si="40"/>
        <v>198.16230290324074</v>
      </c>
      <c r="R141" s="10">
        <f t="shared" si="41"/>
        <v>0.10092736967114102</v>
      </c>
      <c r="S141" s="1">
        <f t="shared" si="42"/>
        <v>199.61548186078755</v>
      </c>
      <c r="T141" s="10">
        <f t="shared" si="43"/>
        <v>0.10019262941713139</v>
      </c>
    </row>
    <row r="142" spans="1:20" x14ac:dyDescent="0.45">
      <c r="A142">
        <v>600</v>
      </c>
      <c r="B142" s="1">
        <f t="shared" si="28"/>
        <v>198.45545373389609</v>
      </c>
      <c r="C142" s="10">
        <f t="shared" si="29"/>
        <v>0.10077828360825747</v>
      </c>
      <c r="D142">
        <v>575</v>
      </c>
      <c r="E142" s="1">
        <f t="shared" si="30"/>
        <v>206.27348154076162</v>
      </c>
      <c r="F142" s="10">
        <f t="shared" si="31"/>
        <v>9.6958658236675987E-2</v>
      </c>
      <c r="G142">
        <v>565</v>
      </c>
      <c r="H142" s="1">
        <f t="shared" si="32"/>
        <v>209.68560245070091</v>
      </c>
      <c r="I142" s="10">
        <f t="shared" si="33"/>
        <v>9.5380892947584187E-2</v>
      </c>
      <c r="J142">
        <v>550</v>
      </c>
      <c r="K142" s="1">
        <f t="shared" si="34"/>
        <v>208.62206394721807</v>
      </c>
      <c r="L142" s="10">
        <f t="shared" si="35"/>
        <v>9.586713706878125E-2</v>
      </c>
      <c r="M142" s="1">
        <f t="shared" si="36"/>
        <v>211.29573868938746</v>
      </c>
      <c r="N142" s="10">
        <f t="shared" si="37"/>
        <v>9.4654062235494191E-2</v>
      </c>
      <c r="O142" s="1">
        <f t="shared" si="38"/>
        <v>213.35809684102071</v>
      </c>
      <c r="P142" s="10">
        <f t="shared" si="39"/>
        <v>9.3739118862231782E-2</v>
      </c>
      <c r="Q142" s="1">
        <f t="shared" si="40"/>
        <v>215.04369871262247</v>
      </c>
      <c r="R142" s="10">
        <f t="shared" si="41"/>
        <v>9.3004352695436845E-2</v>
      </c>
      <c r="S142" s="1">
        <f t="shared" si="42"/>
        <v>216.47925481972584</v>
      </c>
      <c r="T142" s="10">
        <f t="shared" si="43"/>
        <v>9.2387605531324926E-2</v>
      </c>
    </row>
    <row r="143" spans="1:20" x14ac:dyDescent="0.45">
      <c r="A143">
        <v>650</v>
      </c>
      <c r="B143" s="1">
        <f t="shared" si="28"/>
        <v>211.63117470504443</v>
      </c>
      <c r="C143" s="10">
        <f t="shared" si="29"/>
        <v>9.4504035276818221E-2</v>
      </c>
      <c r="D143">
        <v>625</v>
      </c>
      <c r="E143" s="1">
        <f t="shared" si="30"/>
        <v>221.72312689828016</v>
      </c>
      <c r="F143" s="10">
        <f t="shared" si="31"/>
        <v>9.0202588605812845E-2</v>
      </c>
      <c r="G143">
        <v>615</v>
      </c>
      <c r="H143" s="1">
        <f t="shared" si="32"/>
        <v>226.04693194950823</v>
      </c>
      <c r="I143" s="10">
        <f t="shared" si="33"/>
        <v>8.847720173644015E-2</v>
      </c>
      <c r="J143">
        <v>600</v>
      </c>
      <c r="K143" s="1">
        <f t="shared" si="34"/>
        <v>225.41838938455055</v>
      </c>
      <c r="L143" s="10">
        <f t="shared" si="35"/>
        <v>8.8723906042470976E-2</v>
      </c>
      <c r="M143" s="1">
        <f t="shared" si="36"/>
        <v>228.31640638640988</v>
      </c>
      <c r="N143" s="10">
        <f t="shared" si="37"/>
        <v>8.7597734724991119E-2</v>
      </c>
      <c r="O143" s="1">
        <f t="shared" si="38"/>
        <v>230.48061515356619</v>
      </c>
      <c r="P143" s="10">
        <f t="shared" si="39"/>
        <v>8.6775193595670791E-2</v>
      </c>
      <c r="Q143" s="1">
        <f t="shared" si="40"/>
        <v>232.20134208851653</v>
      </c>
      <c r="R143" s="10">
        <f t="shared" si="41"/>
        <v>8.6132146438567453E-2</v>
      </c>
      <c r="S143" s="1">
        <f t="shared" si="42"/>
        <v>233.63206291590848</v>
      </c>
      <c r="T143" s="10">
        <f t="shared" si="43"/>
        <v>8.56046886304241E-2</v>
      </c>
    </row>
    <row r="144" spans="1:20" x14ac:dyDescent="0.45">
      <c r="A144">
        <v>700</v>
      </c>
      <c r="B144" s="1">
        <f t="shared" si="28"/>
        <v>224.44569554038105</v>
      </c>
      <c r="C144" s="10">
        <f t="shared" si="29"/>
        <v>8.9108414183874191E-2</v>
      </c>
      <c r="D144">
        <v>675</v>
      </c>
      <c r="E144" s="1">
        <f t="shared" si="30"/>
        <v>237.03616702932578</v>
      </c>
      <c r="F144" s="10">
        <f t="shared" si="31"/>
        <v>8.4375309686498715E-2</v>
      </c>
      <c r="G144">
        <v>665</v>
      </c>
      <c r="H144" s="1">
        <f t="shared" si="32"/>
        <v>242.41093210888016</v>
      </c>
      <c r="I144" s="10">
        <f t="shared" si="33"/>
        <v>8.2504529915411962E-2</v>
      </c>
      <c r="J144">
        <v>650</v>
      </c>
      <c r="K144" s="1">
        <f t="shared" si="34"/>
        <v>242.31760728021607</v>
      </c>
      <c r="L144" s="10">
        <f t="shared" si="35"/>
        <v>8.2536305242037158E-2</v>
      </c>
      <c r="M144" s="1">
        <f t="shared" si="36"/>
        <v>245.49503933746576</v>
      </c>
      <c r="N144" s="10">
        <f t="shared" si="37"/>
        <v>8.1468041284970025E-2</v>
      </c>
      <c r="O144" s="1">
        <f t="shared" si="38"/>
        <v>247.79659370792217</v>
      </c>
      <c r="P144" s="10">
        <f t="shared" si="39"/>
        <v>8.0711359670964641E-2</v>
      </c>
      <c r="Q144" s="1">
        <f t="shared" si="40"/>
        <v>249.57565841592987</v>
      </c>
      <c r="R144" s="10">
        <f t="shared" si="41"/>
        <v>8.013602018298209E-2</v>
      </c>
      <c r="S144" s="1">
        <f t="shared" si="42"/>
        <v>251.0165450190284</v>
      </c>
      <c r="T144" s="10">
        <f t="shared" si="43"/>
        <v>7.9676022942965344E-2</v>
      </c>
    </row>
    <row r="145" spans="1:20" x14ac:dyDescent="0.45">
      <c r="A145">
        <v>750</v>
      </c>
      <c r="B145" s="1">
        <f t="shared" si="28"/>
        <v>236.88089727422653</v>
      </c>
      <c r="C145" s="10">
        <f t="shared" si="29"/>
        <v>8.4430615681292717E-2</v>
      </c>
      <c r="D145">
        <v>725</v>
      </c>
      <c r="E145" s="1">
        <f t="shared" si="30"/>
        <v>252.17215694048258</v>
      </c>
      <c r="F145" s="10">
        <f t="shared" si="31"/>
        <v>7.9310897137309169E-2</v>
      </c>
      <c r="G145">
        <v>715</v>
      </c>
      <c r="H145" s="1">
        <f t="shared" si="32"/>
        <v>258.72816880515097</v>
      </c>
      <c r="I145" s="10">
        <f t="shared" si="33"/>
        <v>7.7301208029892043E-2</v>
      </c>
      <c r="J145">
        <v>700</v>
      </c>
      <c r="K145" s="1">
        <f t="shared" si="34"/>
        <v>259.26489159689152</v>
      </c>
      <c r="L145" s="10">
        <f t="shared" si="35"/>
        <v>7.7141181271455236E-2</v>
      </c>
      <c r="M145" s="1">
        <f t="shared" si="36"/>
        <v>262.77608079259335</v>
      </c>
      <c r="N145" s="10">
        <f t="shared" si="37"/>
        <v>7.6110428086435339E-2</v>
      </c>
      <c r="O145" s="1">
        <f t="shared" si="38"/>
        <v>265.25125490759899</v>
      </c>
      <c r="P145" s="10">
        <f t="shared" si="39"/>
        <v>7.540020878305384E-2</v>
      </c>
      <c r="Q145" s="1">
        <f t="shared" si="40"/>
        <v>267.11341516896368</v>
      </c>
      <c r="R145" s="10">
        <f t="shared" si="41"/>
        <v>7.4874562130654937E-2</v>
      </c>
      <c r="S145" s="1">
        <f t="shared" si="42"/>
        <v>268.58143777205657</v>
      </c>
      <c r="T145" s="10">
        <f t="shared" si="43"/>
        <v>7.4465309910857938E-2</v>
      </c>
    </row>
    <row r="146" spans="1:20" x14ac:dyDescent="0.45">
      <c r="A146">
        <v>800</v>
      </c>
      <c r="B146" s="1">
        <f t="shared" si="28"/>
        <v>248.92364098090636</v>
      </c>
      <c r="C146" s="10">
        <f t="shared" si="29"/>
        <v>8.0345924240816075E-2</v>
      </c>
      <c r="D146">
        <v>775</v>
      </c>
      <c r="E146" s="1">
        <f t="shared" si="30"/>
        <v>267.0966207754384</v>
      </c>
      <c r="F146" s="10">
        <f t="shared" si="31"/>
        <v>7.4879270063154452E-2</v>
      </c>
      <c r="G146">
        <v>765</v>
      </c>
      <c r="H146" s="1">
        <f t="shared" si="32"/>
        <v>274.95526453426078</v>
      </c>
      <c r="I146" s="10">
        <f t="shared" si="33"/>
        <v>7.2739105519137648E-2</v>
      </c>
      <c r="J146">
        <v>750</v>
      </c>
      <c r="K146" s="1">
        <f t="shared" si="34"/>
        <v>276.21155300664248</v>
      </c>
      <c r="L146" s="10">
        <f t="shared" si="35"/>
        <v>7.2408267439555765E-2</v>
      </c>
      <c r="M146" s="1">
        <f t="shared" si="36"/>
        <v>280.10985805256803</v>
      </c>
      <c r="N146" s="10">
        <f t="shared" si="37"/>
        <v>7.1400557406468043E-2</v>
      </c>
      <c r="O146" s="1">
        <f t="shared" si="38"/>
        <v>282.79544800392284</v>
      </c>
      <c r="P146" s="10">
        <f t="shared" si="39"/>
        <v>7.0722496211192781E-2</v>
      </c>
      <c r="Q146" s="1">
        <f t="shared" si="40"/>
        <v>284.76676343856491</v>
      </c>
      <c r="R146" s="10">
        <f t="shared" si="41"/>
        <v>7.0232915381344227E-2</v>
      </c>
      <c r="S146" s="1">
        <f t="shared" si="42"/>
        <v>286.2806327658792</v>
      </c>
      <c r="T146" s="10">
        <f t="shared" si="43"/>
        <v>6.9861519470498151E-2</v>
      </c>
    </row>
    <row r="147" spans="1:20" x14ac:dyDescent="0.45">
      <c r="A147">
        <v>850</v>
      </c>
      <c r="B147" s="1">
        <f t="shared" si="28"/>
        <v>260.56497084832188</v>
      </c>
      <c r="C147" s="10">
        <f t="shared" si="29"/>
        <v>7.6756288210521786E-2</v>
      </c>
      <c r="D147">
        <v>825</v>
      </c>
      <c r="E147" s="1">
        <f t="shared" si="30"/>
        <v>281.78023609451986</v>
      </c>
      <c r="F147" s="10">
        <f t="shared" si="31"/>
        <v>7.0977298753100757E-2</v>
      </c>
      <c r="G147">
        <v>815</v>
      </c>
      <c r="H147" s="1">
        <f t="shared" si="32"/>
        <v>291.05410501711134</v>
      </c>
      <c r="I147" s="10">
        <f t="shared" si="33"/>
        <v>6.8715746162811148E-2</v>
      </c>
      <c r="J147">
        <v>800</v>
      </c>
      <c r="K147" s="1">
        <f t="shared" si="34"/>
        <v>293.11423083318209</v>
      </c>
      <c r="L147" s="10">
        <f t="shared" si="35"/>
        <v>6.823278400079609E-2</v>
      </c>
      <c r="M147" s="1">
        <f t="shared" si="36"/>
        <v>297.45180586488925</v>
      </c>
      <c r="N147" s="10">
        <f t="shared" si="37"/>
        <v>6.7237783081688693E-2</v>
      </c>
      <c r="O147" s="1">
        <f t="shared" si="38"/>
        <v>300.38489498274078</v>
      </c>
      <c r="P147" s="10">
        <f t="shared" si="39"/>
        <v>6.6581244044075991E-2</v>
      </c>
      <c r="Q147" s="1">
        <f t="shared" si="40"/>
        <v>302.49250072813572</v>
      </c>
      <c r="R147" s="10">
        <f t="shared" si="41"/>
        <v>6.6117341593122478E-2</v>
      </c>
      <c r="S147" s="1">
        <f t="shared" si="42"/>
        <v>304.07245325496888</v>
      </c>
      <c r="T147" s="10">
        <f t="shared" si="43"/>
        <v>6.5773797612734511E-2</v>
      </c>
    </row>
    <row r="148" spans="1:20" x14ac:dyDescent="0.45">
      <c r="A148">
        <v>900</v>
      </c>
      <c r="B148" s="1">
        <f t="shared" si="28"/>
        <v>271.79946037263886</v>
      </c>
      <c r="C148" s="10">
        <f t="shared" si="29"/>
        <v>7.3583663383951781E-2</v>
      </c>
      <c r="D148">
        <v>875</v>
      </c>
      <c r="E148" s="1">
        <f t="shared" si="30"/>
        <v>296.19817025236193</v>
      </c>
      <c r="F148" s="10">
        <f t="shared" si="31"/>
        <v>6.7522361745043613E-2</v>
      </c>
      <c r="G148">
        <v>865</v>
      </c>
      <c r="H148" s="1">
        <f t="shared" si="32"/>
        <v>306.99119977961885</v>
      </c>
      <c r="I148" s="10">
        <f t="shared" si="33"/>
        <v>6.5148447298676609E-2</v>
      </c>
      <c r="J148">
        <v>850</v>
      </c>
      <c r="K148" s="1">
        <f t="shared" si="34"/>
        <v>309.93424923738485</v>
      </c>
      <c r="L148" s="10">
        <f t="shared" si="35"/>
        <v>6.4529815756765876E-2</v>
      </c>
      <c r="M148" s="1">
        <f t="shared" si="36"/>
        <v>314.76185049507092</v>
      </c>
      <c r="N148" s="10">
        <f t="shared" si="37"/>
        <v>6.3540101726251588E-2</v>
      </c>
      <c r="O148" s="1">
        <f t="shared" si="38"/>
        <v>317.97959488097729</v>
      </c>
      <c r="P148" s="10">
        <f t="shared" si="39"/>
        <v>6.2897117682932407E-2</v>
      </c>
      <c r="Q148" s="1">
        <f t="shared" si="40"/>
        <v>320.25149063307128</v>
      </c>
      <c r="R148" s="10">
        <f t="shared" si="41"/>
        <v>6.2450919308647448E-2</v>
      </c>
      <c r="S148" s="1">
        <f t="shared" si="42"/>
        <v>321.91908649581819</v>
      </c>
      <c r="T148" s="10">
        <f t="shared" si="43"/>
        <v>6.212741287789348E-2</v>
      </c>
    </row>
    <row r="149" spans="1:20" x14ac:dyDescent="0.45">
      <c r="A149">
        <v>950</v>
      </c>
      <c r="B149" s="1">
        <f t="shared" si="28"/>
        <v>282.62466835391774</v>
      </c>
      <c r="C149" s="10">
        <f t="shared" si="29"/>
        <v>7.0765231203933437E-2</v>
      </c>
      <c r="D149">
        <v>925</v>
      </c>
      <c r="E149" s="1">
        <f t="shared" si="30"/>
        <v>310.329530282093</v>
      </c>
      <c r="F149" s="10">
        <f t="shared" si="31"/>
        <v>6.4447621152327259E-2</v>
      </c>
      <c r="G149">
        <v>915</v>
      </c>
      <c r="H149" s="1">
        <f t="shared" si="32"/>
        <v>322.73715621465709</v>
      </c>
      <c r="I149" s="10">
        <f t="shared" si="33"/>
        <v>6.1969933163498886E-2</v>
      </c>
      <c r="J149">
        <v>900</v>
      </c>
      <c r="K149" s="1">
        <f t="shared" si="34"/>
        <v>326.63709313989875</v>
      </c>
      <c r="L149" s="10">
        <f t="shared" si="35"/>
        <v>6.1230033024553016E-2</v>
      </c>
      <c r="M149" s="1">
        <f t="shared" si="36"/>
        <v>332.00391072462867</v>
      </c>
      <c r="N149" s="10">
        <f t="shared" si="37"/>
        <v>6.0240254267933724E-2</v>
      </c>
      <c r="O149" s="1">
        <f t="shared" si="38"/>
        <v>335.54334330457368</v>
      </c>
      <c r="P149" s="10">
        <f t="shared" si="39"/>
        <v>5.9604818271855688E-2</v>
      </c>
      <c r="Q149" s="1">
        <f t="shared" si="40"/>
        <v>338.00819655545831</v>
      </c>
      <c r="R149" s="10">
        <f t="shared" si="41"/>
        <v>5.9170162746980969E-2</v>
      </c>
      <c r="S149" s="1">
        <f t="shared" si="42"/>
        <v>339.78612917489568</v>
      </c>
      <c r="T149" s="10">
        <f t="shared" si="43"/>
        <v>5.8860554574626391E-2</v>
      </c>
    </row>
    <row r="150" spans="1:20" x14ac:dyDescent="0.45">
      <c r="A150">
        <v>1000</v>
      </c>
      <c r="B150" s="1">
        <f t="shared" si="28"/>
        <v>293.04068098281186</v>
      </c>
      <c r="C150" s="10">
        <f t="shared" si="29"/>
        <v>6.8249909647094653E-2</v>
      </c>
      <c r="D150">
        <v>975</v>
      </c>
      <c r="E150" s="1">
        <f t="shared" si="30"/>
        <v>324.15689947414364</v>
      </c>
      <c r="F150" s="10">
        <f t="shared" si="31"/>
        <v>6.1698517083685581E-2</v>
      </c>
      <c r="G150">
        <v>965</v>
      </c>
      <c r="H150" s="1">
        <f t="shared" si="32"/>
        <v>338.26623920317792</v>
      </c>
      <c r="I150" s="10">
        <f t="shared" si="33"/>
        <v>5.9125025444786115E-2</v>
      </c>
      <c r="J150">
        <v>950</v>
      </c>
      <c r="K150" s="1">
        <f t="shared" si="34"/>
        <v>343.19197343789108</v>
      </c>
      <c r="L150" s="10">
        <f t="shared" si="35"/>
        <v>5.8276421210123337E-2</v>
      </c>
      <c r="M150" s="1">
        <f t="shared" si="36"/>
        <v>349.14548584523311</v>
      </c>
      <c r="N150" s="10">
        <f t="shared" si="37"/>
        <v>5.7282711107041112E-2</v>
      </c>
      <c r="O150" s="1">
        <f t="shared" si="38"/>
        <v>353.04333756520475</v>
      </c>
      <c r="P150" s="10">
        <f t="shared" si="39"/>
        <v>5.6650268881808692E-2</v>
      </c>
      <c r="Q150" s="1">
        <f t="shared" si="40"/>
        <v>355.73030012664378</v>
      </c>
      <c r="R150" s="10">
        <f t="shared" si="41"/>
        <v>5.6222368442833758E-2</v>
      </c>
      <c r="S150" s="1">
        <f t="shared" si="42"/>
        <v>357.64221681542824</v>
      </c>
      <c r="T150" s="10">
        <f t="shared" si="43"/>
        <v>5.5921809729530862E-2</v>
      </c>
    </row>
    <row r="151" spans="1:20" x14ac:dyDescent="0.45">
      <c r="A151">
        <v>1050</v>
      </c>
      <c r="B151" s="1">
        <f t="shared" si="28"/>
        <v>303.04972272862778</v>
      </c>
      <c r="C151" s="10">
        <f t="shared" si="29"/>
        <v>6.5995770660742095E-2</v>
      </c>
      <c r="D151">
        <v>1025</v>
      </c>
      <c r="E151" s="1">
        <f t="shared" si="30"/>
        <v>337.66594157003016</v>
      </c>
      <c r="F151" s="10">
        <f t="shared" si="31"/>
        <v>5.9230137060927432E-2</v>
      </c>
      <c r="G151">
        <v>1015</v>
      </c>
      <c r="H151" s="1">
        <f t="shared" si="32"/>
        <v>353.55599657843129</v>
      </c>
      <c r="I151" s="10">
        <f t="shared" si="33"/>
        <v>5.6568125540371904E-2</v>
      </c>
      <c r="J151">
        <v>1000</v>
      </c>
      <c r="K151" s="1">
        <f t="shared" si="34"/>
        <v>359.57146018124729</v>
      </c>
      <c r="L151" s="10">
        <f t="shared" si="35"/>
        <v>5.5621767061041792E-2</v>
      </c>
      <c r="M151" s="1">
        <f t="shared" si="36"/>
        <v>366.15730967173363</v>
      </c>
      <c r="N151" s="10">
        <f t="shared" si="37"/>
        <v>5.4621332066073856E-2</v>
      </c>
      <c r="O151" s="1">
        <f t="shared" si="38"/>
        <v>370.4498466959717</v>
      </c>
      <c r="P151" s="10">
        <f t="shared" si="39"/>
        <v>5.3988414837741874E-2</v>
      </c>
      <c r="Q151" s="1">
        <f t="shared" si="40"/>
        <v>373.38838377178172</v>
      </c>
      <c r="R151" s="10">
        <f t="shared" si="41"/>
        <v>5.3563530279035612E-2</v>
      </c>
      <c r="S151" s="1">
        <f t="shared" si="42"/>
        <v>375.45871674711293</v>
      </c>
      <c r="T151" s="10">
        <f t="shared" si="43"/>
        <v>5.3268173324820776E-2</v>
      </c>
    </row>
    <row r="152" spans="1:20" x14ac:dyDescent="0.45">
      <c r="A152">
        <v>1100</v>
      </c>
      <c r="B152" s="1">
        <f t="shared" si="28"/>
        <v>312.65582313887381</v>
      </c>
      <c r="C152" s="10">
        <f t="shared" si="29"/>
        <v>6.3968103325926243E-2</v>
      </c>
      <c r="D152">
        <v>1075</v>
      </c>
      <c r="E152" s="1">
        <f t="shared" si="30"/>
        <v>350.84505870029528</v>
      </c>
      <c r="F152" s="10">
        <f t="shared" si="31"/>
        <v>5.7005220692262146E-2</v>
      </c>
      <c r="G152">
        <v>1065</v>
      </c>
      <c r="H152" s="1">
        <f t="shared" si="32"/>
        <v>368.58693621789092</v>
      </c>
      <c r="I152" s="10">
        <f t="shared" si="33"/>
        <v>5.4261282847466299E-2</v>
      </c>
      <c r="J152">
        <v>1050</v>
      </c>
      <c r="K152" s="1">
        <f t="shared" si="34"/>
        <v>375.75116843580599</v>
      </c>
      <c r="L152" s="10">
        <f t="shared" si="35"/>
        <v>5.322671405988412E-2</v>
      </c>
      <c r="M152" s="1">
        <f t="shared" si="36"/>
        <v>383.01305555820659</v>
      </c>
      <c r="N152" s="10">
        <f t="shared" si="37"/>
        <v>5.2217541177158634E-2</v>
      </c>
      <c r="O152" s="1">
        <f t="shared" si="38"/>
        <v>387.73593149529961</v>
      </c>
      <c r="P152" s="10">
        <f t="shared" si="39"/>
        <v>5.1581497548783287E-2</v>
      </c>
      <c r="Q152" s="1">
        <f t="shared" si="40"/>
        <v>390.95566268509413</v>
      </c>
      <c r="R152" s="10">
        <f t="shared" si="41"/>
        <v>5.1156696037191161E-2</v>
      </c>
      <c r="S152" s="1">
        <f t="shared" si="42"/>
        <v>393.20947001194986</v>
      </c>
      <c r="T152" s="10">
        <f t="shared" si="43"/>
        <v>5.0863474878649763E-2</v>
      </c>
    </row>
    <row r="153" spans="1:20" x14ac:dyDescent="0.45">
      <c r="A153">
        <v>1150</v>
      </c>
      <c r="B153" s="1">
        <f t="shared" si="28"/>
        <v>321.86452974548058</v>
      </c>
      <c r="C153" s="10">
        <f t="shared" si="29"/>
        <v>6.2137943611914347E-2</v>
      </c>
      <c r="D153">
        <v>1125</v>
      </c>
      <c r="E153" s="1">
        <f t="shared" si="30"/>
        <v>363.68509278585503</v>
      </c>
      <c r="F153" s="10">
        <f t="shared" si="31"/>
        <v>5.499263070366317E-2</v>
      </c>
      <c r="G153">
        <v>1115</v>
      </c>
      <c r="H153" s="1">
        <f t="shared" si="32"/>
        <v>383.34224432054214</v>
      </c>
      <c r="I153" s="10">
        <f t="shared" si="33"/>
        <v>5.2172700234092782E-2</v>
      </c>
      <c r="J153">
        <v>1100</v>
      </c>
      <c r="K153" s="1">
        <f t="shared" si="34"/>
        <v>391.70948569360417</v>
      </c>
      <c r="L153" s="10">
        <f t="shared" si="35"/>
        <v>5.1058247835346106E-2</v>
      </c>
      <c r="M153" s="1">
        <f t="shared" si="36"/>
        <v>399.68908146659419</v>
      </c>
      <c r="N153" s="10">
        <f t="shared" si="37"/>
        <v>5.0038895049655217E-2</v>
      </c>
      <c r="O153" s="1">
        <f t="shared" si="38"/>
        <v>404.87720376523123</v>
      </c>
      <c r="P153" s="10">
        <f t="shared" si="39"/>
        <v>4.9397693458674043E-2</v>
      </c>
      <c r="Q153" s="1">
        <f t="shared" si="40"/>
        <v>408.40775546460281</v>
      </c>
      <c r="R153" s="10">
        <f t="shared" si="41"/>
        <v>4.8970666527250663E-2</v>
      </c>
      <c r="S153" s="1">
        <f t="shared" si="42"/>
        <v>410.87057152779857</v>
      </c>
      <c r="T153" s="10">
        <f t="shared" si="43"/>
        <v>4.8677129456196268E-2</v>
      </c>
    </row>
    <row r="154" spans="1:20" x14ac:dyDescent="0.45">
      <c r="A154">
        <v>1200</v>
      </c>
      <c r="B154" s="1">
        <f t="shared" si="28"/>
        <v>330.68265948131187</v>
      </c>
      <c r="C154" s="10">
        <f t="shared" si="29"/>
        <v>6.0480945784610385E-2</v>
      </c>
      <c r="D154">
        <v>1175</v>
      </c>
      <c r="E154" s="1">
        <f t="shared" si="30"/>
        <v>376.17906264727333</v>
      </c>
      <c r="F154" s="10">
        <f t="shared" si="31"/>
        <v>5.3166170012904537E-2</v>
      </c>
      <c r="G154">
        <v>1165</v>
      </c>
      <c r="H154" s="1">
        <f t="shared" si="32"/>
        <v>397.80753706870104</v>
      </c>
      <c r="I154" s="10">
        <f t="shared" si="33"/>
        <v>5.0275568299617247E-2</v>
      </c>
      <c r="J154">
        <v>1150</v>
      </c>
      <c r="K154" s="1">
        <f t="shared" si="34"/>
        <v>407.42733256701877</v>
      </c>
      <c r="L154" s="10">
        <f t="shared" si="35"/>
        <v>4.9088508308926838E-2</v>
      </c>
      <c r="M154" s="1">
        <f t="shared" si="36"/>
        <v>416.1642069689525</v>
      </c>
      <c r="N154" s="10">
        <f t="shared" si="37"/>
        <v>4.8057953243182391E-2</v>
      </c>
      <c r="O154" s="1">
        <f t="shared" si="38"/>
        <v>421.85161670888476</v>
      </c>
      <c r="P154" s="10">
        <f t="shared" si="39"/>
        <v>4.7410035206293361E-2</v>
      </c>
      <c r="Q154" s="1">
        <f t="shared" si="40"/>
        <v>425.72248542831426</v>
      </c>
      <c r="R154" s="10">
        <f t="shared" si="41"/>
        <v>4.6978960906606193E-2</v>
      </c>
      <c r="S154" s="1">
        <f t="shared" si="42"/>
        <v>428.42018058231088</v>
      </c>
      <c r="T154" s="10">
        <f t="shared" si="43"/>
        <v>4.6683141706387168E-2</v>
      </c>
    </row>
    <row r="155" spans="1:20" x14ac:dyDescent="0.45">
      <c r="A155">
        <v>1250</v>
      </c>
      <c r="B155" s="1">
        <f t="shared" si="28"/>
        <v>339.11808262169427</v>
      </c>
      <c r="C155" s="10">
        <f t="shared" si="29"/>
        <v>5.8976507077952406E-2</v>
      </c>
      <c r="D155">
        <v>1225</v>
      </c>
      <c r="E155" s="1">
        <f t="shared" si="30"/>
        <v>388.32193087547751</v>
      </c>
      <c r="F155" s="10">
        <f t="shared" si="31"/>
        <v>5.1503658201610465E-2</v>
      </c>
      <c r="G155">
        <v>1215</v>
      </c>
      <c r="H155" s="1">
        <f t="shared" si="32"/>
        <v>411.97063975675383</v>
      </c>
      <c r="I155" s="10">
        <f t="shared" si="33"/>
        <v>4.854714892257591E-2</v>
      </c>
      <c r="J155">
        <v>1200</v>
      </c>
      <c r="K155" s="1">
        <f t="shared" si="34"/>
        <v>422.88795054429255</v>
      </c>
      <c r="L155" s="10">
        <f t="shared" si="35"/>
        <v>4.7293851655641428E-2</v>
      </c>
      <c r="M155" s="1">
        <f t="shared" si="36"/>
        <v>432.4195160736333</v>
      </c>
      <c r="N155" s="10">
        <f t="shared" si="37"/>
        <v>4.6251381486200907E-2</v>
      </c>
      <c r="O155" s="1">
        <f t="shared" si="38"/>
        <v>438.63928043862848</v>
      </c>
      <c r="P155" s="10">
        <f t="shared" si="39"/>
        <v>4.5595551725327685E-2</v>
      </c>
      <c r="Q155" s="1">
        <f t="shared" si="40"/>
        <v>442.87970660301846</v>
      </c>
      <c r="R155" s="10">
        <f t="shared" si="41"/>
        <v>4.515898945427925E-2</v>
      </c>
      <c r="S155" s="1">
        <f t="shared" si="42"/>
        <v>445.83835568341271</v>
      </c>
      <c r="T155" s="10">
        <f t="shared" si="43"/>
        <v>4.4859307740229254E-2</v>
      </c>
    </row>
    <row r="156" spans="1:20" x14ac:dyDescent="0.45">
      <c r="A156">
        <v>1300</v>
      </c>
      <c r="B156" s="1">
        <f t="shared" si="28"/>
        <v>347.17953446172788</v>
      </c>
      <c r="C156" s="10">
        <f t="shared" si="29"/>
        <v>5.7607082257910988E-2</v>
      </c>
      <c r="D156">
        <v>1275</v>
      </c>
      <c r="E156" s="1">
        <f t="shared" si="30"/>
        <v>400.11039583481022</v>
      </c>
      <c r="F156" s="10">
        <f t="shared" si="31"/>
        <v>4.998620432811051E-2</v>
      </c>
      <c r="G156">
        <v>1265</v>
      </c>
      <c r="H156" s="1">
        <f t="shared" si="32"/>
        <v>425.82138883392366</v>
      </c>
      <c r="I156" s="10">
        <f t="shared" si="33"/>
        <v>4.6968049338170476E-2</v>
      </c>
      <c r="J156">
        <v>1250</v>
      </c>
      <c r="K156" s="1">
        <f t="shared" si="34"/>
        <v>438.07671205577998</v>
      </c>
      <c r="L156" s="10">
        <f t="shared" si="35"/>
        <v>4.5654104520062723E-2</v>
      </c>
      <c r="M156" s="1">
        <f t="shared" si="36"/>
        <v>448.438181215665</v>
      </c>
      <c r="N156" s="10">
        <f t="shared" si="37"/>
        <v>4.4599235385761021E-2</v>
      </c>
      <c r="O156" s="1">
        <f t="shared" si="38"/>
        <v>455.22229798088233</v>
      </c>
      <c r="P156" s="10">
        <f t="shared" si="39"/>
        <v>4.393457897099743E-2</v>
      </c>
      <c r="Q156" s="1">
        <f t="shared" si="40"/>
        <v>459.86114979901708</v>
      </c>
      <c r="R156" s="10">
        <f t="shared" si="41"/>
        <v>4.3491388669690899E-2</v>
      </c>
      <c r="S156" s="1">
        <f t="shared" si="42"/>
        <v>463.10690920357365</v>
      </c>
      <c r="T156" s="10">
        <f t="shared" si="43"/>
        <v>4.3186572263400093E-2</v>
      </c>
    </row>
    <row r="157" spans="1:20" x14ac:dyDescent="0.45">
      <c r="A157">
        <v>1350</v>
      </c>
      <c r="B157" s="1">
        <f t="shared" si="28"/>
        <v>354.87645084251113</v>
      </c>
      <c r="C157" s="10">
        <f t="shared" si="29"/>
        <v>5.6357642082245973E-2</v>
      </c>
      <c r="D157">
        <v>1325</v>
      </c>
      <c r="E157" s="1">
        <f t="shared" si="30"/>
        <v>411.54270514325088</v>
      </c>
      <c r="F157" s="10">
        <f t="shared" si="31"/>
        <v>4.8597629723599031E-2</v>
      </c>
      <c r="G157">
        <v>1315</v>
      </c>
      <c r="H157" s="1">
        <f t="shared" si="32"/>
        <v>439.35145331174442</v>
      </c>
      <c r="I157" s="10">
        <f t="shared" si="33"/>
        <v>4.5521642979086452E-2</v>
      </c>
      <c r="J157">
        <v>1300</v>
      </c>
      <c r="K157" s="1">
        <f t="shared" si="34"/>
        <v>452.98094917777877</v>
      </c>
      <c r="L157" s="10">
        <f t="shared" si="35"/>
        <v>4.4151967177212828E-2</v>
      </c>
      <c r="M157" s="1">
        <f t="shared" si="36"/>
        <v>464.20530481366978</v>
      </c>
      <c r="N157" s="10">
        <f t="shared" si="37"/>
        <v>4.3084384845683575E-2</v>
      </c>
      <c r="O157" s="1">
        <f t="shared" si="38"/>
        <v>471.58461821474305</v>
      </c>
      <c r="P157" s="10">
        <f t="shared" si="39"/>
        <v>4.2410204293161877E-2</v>
      </c>
      <c r="Q157" s="1">
        <f t="shared" si="40"/>
        <v>476.65028522688499</v>
      </c>
      <c r="R157" s="10">
        <f t="shared" si="41"/>
        <v>4.195948396523045E-2</v>
      </c>
      <c r="S157" s="1">
        <f t="shared" si="42"/>
        <v>480.20927828996741</v>
      </c>
      <c r="T157" s="10">
        <f t="shared" si="43"/>
        <v>4.1648508065525731E-2</v>
      </c>
    </row>
    <row r="158" spans="1:20" x14ac:dyDescent="0.45">
      <c r="A158">
        <v>1400</v>
      </c>
      <c r="B158" s="1">
        <f t="shared" si="28"/>
        <v>362.21882433063928</v>
      </c>
      <c r="C158" s="10">
        <f t="shared" si="29"/>
        <v>5.5215241883021716E-2</v>
      </c>
      <c r="D158">
        <v>1375</v>
      </c>
      <c r="E158" s="1">
        <f t="shared" si="30"/>
        <v>422.61848770459301</v>
      </c>
      <c r="F158" s="10">
        <f t="shared" si="31"/>
        <v>4.7324006360033741E-2</v>
      </c>
      <c r="G158">
        <v>1365</v>
      </c>
      <c r="H158" s="1">
        <f t="shared" si="32"/>
        <v>452.55417273482283</v>
      </c>
      <c r="I158" s="10">
        <f t="shared" si="33"/>
        <v>4.419360422452482E-2</v>
      </c>
      <c r="J158">
        <v>1350</v>
      </c>
      <c r="K158" s="1">
        <f t="shared" si="34"/>
        <v>467.58979810046742</v>
      </c>
      <c r="L158" s="10">
        <f t="shared" si="35"/>
        <v>4.2772532850904404E-2</v>
      </c>
      <c r="M158" s="1">
        <f t="shared" si="36"/>
        <v>479.70777558418507</v>
      </c>
      <c r="N158" s="10">
        <f t="shared" si="37"/>
        <v>4.16920488221066E-2</v>
      </c>
      <c r="O158" s="1">
        <f t="shared" si="38"/>
        <v>487.71190296272744</v>
      </c>
      <c r="P158" s="10">
        <f t="shared" si="39"/>
        <v>4.1007816045712679E-2</v>
      </c>
      <c r="Q158" s="1">
        <f t="shared" si="40"/>
        <v>493.23219888760741</v>
      </c>
      <c r="R158" s="10">
        <f t="shared" si="41"/>
        <v>4.0548853146867223E-2</v>
      </c>
      <c r="S158" s="1">
        <f t="shared" si="42"/>
        <v>497.13040928233431</v>
      </c>
      <c r="T158" s="10">
        <f t="shared" si="43"/>
        <v>4.0230892390735726E-2</v>
      </c>
    </row>
    <row r="159" spans="1:20" x14ac:dyDescent="0.45">
      <c r="A159">
        <v>1450</v>
      </c>
      <c r="B159" s="1">
        <f t="shared" si="28"/>
        <v>369.21707839236751</v>
      </c>
      <c r="C159" s="10">
        <f t="shared" si="29"/>
        <v>5.4168675206150596E-2</v>
      </c>
      <c r="D159">
        <v>1425</v>
      </c>
      <c r="E159" s="1">
        <f t="shared" si="30"/>
        <v>433.33860192149024</v>
      </c>
      <c r="F159" s="10">
        <f t="shared" si="31"/>
        <v>4.6153285009267381E-2</v>
      </c>
      <c r="G159">
        <v>1415</v>
      </c>
      <c r="H159" s="1">
        <f t="shared" si="32"/>
        <v>465.42440947759547</v>
      </c>
      <c r="I159" s="10">
        <f t="shared" si="33"/>
        <v>4.2971532203153084E-2</v>
      </c>
      <c r="J159">
        <v>1400</v>
      </c>
      <c r="K159" s="1">
        <f t="shared" si="34"/>
        <v>481.89405708708529</v>
      </c>
      <c r="L159" s="10">
        <f t="shared" si="35"/>
        <v>4.1502898211474952E-2</v>
      </c>
      <c r="M159" s="1">
        <f t="shared" si="36"/>
        <v>494.93413739690243</v>
      </c>
      <c r="N159" s="10">
        <f t="shared" si="37"/>
        <v>4.040941710990003E-2</v>
      </c>
      <c r="O159" s="1">
        <f t="shared" si="38"/>
        <v>503.59140603943706</v>
      </c>
      <c r="P159" s="10">
        <f t="shared" si="39"/>
        <v>3.9714736510880345E-2</v>
      </c>
      <c r="Q159" s="1">
        <f t="shared" si="40"/>
        <v>509.59348055095995</v>
      </c>
      <c r="R159" s="10">
        <f t="shared" si="41"/>
        <v>3.9246969914875071E-2</v>
      </c>
      <c r="S159" s="1">
        <f t="shared" si="42"/>
        <v>513.85665345995244</v>
      </c>
      <c r="T159" s="10">
        <f t="shared" si="43"/>
        <v>3.8921360393669995E-2</v>
      </c>
    </row>
    <row r="160" spans="1:20" x14ac:dyDescent="0.45">
      <c r="A160">
        <v>1500</v>
      </c>
      <c r="B160" s="1">
        <f t="shared" si="28"/>
        <v>375.88195732672381</v>
      </c>
      <c r="C160" s="10">
        <f t="shared" si="29"/>
        <v>5.320819371655984E-2</v>
      </c>
      <c r="D160">
        <v>1475</v>
      </c>
      <c r="E160" s="1">
        <f t="shared" si="30"/>
        <v>443.70499814395623</v>
      </c>
      <c r="F160" s="10">
        <f t="shared" si="31"/>
        <v>4.5074993709020995E-2</v>
      </c>
      <c r="G160">
        <v>1465</v>
      </c>
      <c r="H160" s="1">
        <f t="shared" si="32"/>
        <v>477.95841356007958</v>
      </c>
      <c r="I160" s="10">
        <f t="shared" si="33"/>
        <v>4.1844644706701017E-2</v>
      </c>
      <c r="J160">
        <v>1450</v>
      </c>
      <c r="K160" s="1">
        <f t="shared" si="34"/>
        <v>495.88605610770713</v>
      </c>
      <c r="L160" s="10">
        <f t="shared" si="35"/>
        <v>4.0331845902228741E-2</v>
      </c>
      <c r="M160" s="1">
        <f t="shared" si="36"/>
        <v>509.87446890468755</v>
      </c>
      <c r="N160" s="10">
        <f t="shared" si="37"/>
        <v>3.9225341176552742E-2</v>
      </c>
      <c r="O160" s="1">
        <f t="shared" si="38"/>
        <v>519.21186251083884</v>
      </c>
      <c r="P160" s="10">
        <f t="shared" si="39"/>
        <v>3.8519921142176311E-2</v>
      </c>
      <c r="Q160" s="1">
        <f t="shared" si="40"/>
        <v>525.7221215812466</v>
      </c>
      <c r="R160" s="10">
        <f t="shared" si="41"/>
        <v>3.8042911224364644E-2</v>
      </c>
      <c r="S160" s="1">
        <f t="shared" si="42"/>
        <v>530.37567238069994</v>
      </c>
      <c r="T160" s="10">
        <f t="shared" si="43"/>
        <v>3.7709120235899771E-2</v>
      </c>
    </row>
    <row r="161" spans="1:20" x14ac:dyDescent="0.45">
      <c r="A161">
        <v>1550</v>
      </c>
      <c r="B161" s="1">
        <f t="shared" si="28"/>
        <v>382.22443005911316</v>
      </c>
      <c r="C161" s="10">
        <f t="shared" si="29"/>
        <v>5.2325279147925965E-2</v>
      </c>
      <c r="D161">
        <v>1525</v>
      </c>
      <c r="E161" s="1">
        <f t="shared" si="30"/>
        <v>453.72059373855836</v>
      </c>
      <c r="F161" s="10">
        <f t="shared" si="31"/>
        <v>4.407999168652315E-2</v>
      </c>
      <c r="G161">
        <v>1515</v>
      </c>
      <c r="H161" s="1">
        <f t="shared" si="32"/>
        <v>490.15369850716542</v>
      </c>
      <c r="I161" s="10">
        <f t="shared" si="33"/>
        <v>4.0803527670836552E-2</v>
      </c>
      <c r="J161">
        <v>1500</v>
      </c>
      <c r="K161" s="1">
        <f t="shared" si="34"/>
        <v>509.55953668094742</v>
      </c>
      <c r="L161" s="10">
        <f t="shared" si="35"/>
        <v>3.9249584318000276E-2</v>
      </c>
      <c r="M161" s="1">
        <f t="shared" si="36"/>
        <v>524.52027252789844</v>
      </c>
      <c r="N161" s="10">
        <f t="shared" si="37"/>
        <v>3.8130080089394884E-2</v>
      </c>
      <c r="O161" s="1">
        <f t="shared" si="38"/>
        <v>534.56338676023461</v>
      </c>
      <c r="P161" s="10">
        <f t="shared" si="39"/>
        <v>3.7413710881344951E-2</v>
      </c>
      <c r="Q161" s="1">
        <f t="shared" si="40"/>
        <v>541.60742121120438</v>
      </c>
      <c r="R161" s="10">
        <f t="shared" si="41"/>
        <v>3.6927115871628412E-2</v>
      </c>
      <c r="S161" s="1">
        <f t="shared" si="42"/>
        <v>546.676351415113</v>
      </c>
      <c r="T161" s="10">
        <f t="shared" si="43"/>
        <v>3.6584717718680333E-2</v>
      </c>
    </row>
    <row r="162" spans="1:20" x14ac:dyDescent="0.45">
      <c r="A162">
        <v>1600</v>
      </c>
      <c r="B162" s="1">
        <f t="shared" si="28"/>
        <v>388.2556061691505</v>
      </c>
      <c r="C162" s="10">
        <f t="shared" si="29"/>
        <v>5.1512456439036305E-2</v>
      </c>
      <c r="D162">
        <v>1575</v>
      </c>
      <c r="E162" s="1">
        <f t="shared" si="30"/>
        <v>463.3891594231099</v>
      </c>
      <c r="F162" s="10">
        <f t="shared" si="31"/>
        <v>4.3160267333182178E-2</v>
      </c>
      <c r="G162">
        <v>1565</v>
      </c>
      <c r="H162" s="1">
        <f t="shared" si="32"/>
        <v>502.00892703392941</v>
      </c>
      <c r="I162" s="10">
        <f t="shared" si="33"/>
        <v>3.9839928979287363E-2</v>
      </c>
      <c r="J162">
        <v>1550</v>
      </c>
      <c r="K162" s="1">
        <f t="shared" si="34"/>
        <v>522.9095407279608</v>
      </c>
      <c r="L162" s="10">
        <f t="shared" si="35"/>
        <v>3.8247533162537622E-2</v>
      </c>
      <c r="M162" s="1">
        <f t="shared" si="36"/>
        <v>538.86437164032463</v>
      </c>
      <c r="N162" s="10">
        <f t="shared" si="37"/>
        <v>3.7115090647242464E-2</v>
      </c>
      <c r="O162" s="1">
        <f t="shared" si="38"/>
        <v>549.63737822331609</v>
      </c>
      <c r="P162" s="10">
        <f t="shared" si="39"/>
        <v>3.6387627174573375E-2</v>
      </c>
      <c r="Q162" s="1">
        <f t="shared" si="40"/>
        <v>557.23990013024275</v>
      </c>
      <c r="R162" s="10">
        <f t="shared" si="41"/>
        <v>3.5891184380955912E-2</v>
      </c>
      <c r="S162" s="1">
        <f t="shared" si="42"/>
        <v>562.74872034254236</v>
      </c>
      <c r="T162" s="10">
        <f t="shared" si="43"/>
        <v>3.5539840921941325E-2</v>
      </c>
    </row>
    <row r="163" spans="1:20" x14ac:dyDescent="0.45">
      <c r="A163">
        <v>1650</v>
      </c>
      <c r="B163" s="1">
        <f t="shared" si="28"/>
        <v>393.98666274868509</v>
      </c>
      <c r="C163" s="10">
        <f t="shared" si="29"/>
        <v>5.0763139697339282E-2</v>
      </c>
      <c r="D163">
        <v>1625</v>
      </c>
      <c r="E163" s="1">
        <f t="shared" si="30"/>
        <v>472.71521571752817</v>
      </c>
      <c r="F163" s="10">
        <f t="shared" si="31"/>
        <v>4.230877140191535E-2</v>
      </c>
      <c r="G163">
        <v>1615</v>
      </c>
      <c r="H163" s="1">
        <f t="shared" si="32"/>
        <v>513.5238055418672</v>
      </c>
      <c r="I163" s="10">
        <f t="shared" si="33"/>
        <v>3.8946587839089802E-2</v>
      </c>
      <c r="J163">
        <v>1600</v>
      </c>
      <c r="K163" s="1">
        <f t="shared" si="34"/>
        <v>535.93230745470396</v>
      </c>
      <c r="L163" s="10">
        <f t="shared" si="35"/>
        <v>3.7318145821411158E-2</v>
      </c>
      <c r="M163" s="1">
        <f t="shared" si="36"/>
        <v>552.90081501320196</v>
      </c>
      <c r="N163" s="10">
        <f t="shared" si="37"/>
        <v>3.6172853171725652E-2</v>
      </c>
      <c r="O163" s="1">
        <f t="shared" si="38"/>
        <v>564.42643386298857</v>
      </c>
      <c r="P163" s="10">
        <f t="shared" si="39"/>
        <v>3.5434201518731299E-2</v>
      </c>
      <c r="Q163" s="1">
        <f t="shared" si="40"/>
        <v>572.61122046098603</v>
      </c>
      <c r="R163" s="10">
        <f t="shared" si="41"/>
        <v>3.4927712355861298E-2</v>
      </c>
      <c r="S163" s="1">
        <f t="shared" si="42"/>
        <v>578.58388008369104</v>
      </c>
      <c r="T163" s="10">
        <f t="shared" si="43"/>
        <v>3.4567157310202004E-2</v>
      </c>
    </row>
    <row r="164" spans="1:20" x14ac:dyDescent="0.45">
      <c r="A164">
        <v>1700</v>
      </c>
      <c r="B164" s="1">
        <f t="shared" si="28"/>
        <v>399.4287808693262</v>
      </c>
      <c r="C164" s="10">
        <f t="shared" si="29"/>
        <v>5.0071504503184594E-2</v>
      </c>
      <c r="D164">
        <v>1675</v>
      </c>
      <c r="E164" s="1">
        <f t="shared" si="30"/>
        <v>481.70393852635402</v>
      </c>
      <c r="F164" s="10">
        <f t="shared" si="31"/>
        <v>4.1519278545209155E-2</v>
      </c>
      <c r="G164">
        <v>1665</v>
      </c>
      <c r="H164" s="1">
        <f t="shared" si="32"/>
        <v>524.69898657117096</v>
      </c>
      <c r="I164" s="10">
        <f t="shared" si="33"/>
        <v>3.8117092870136829E-2</v>
      </c>
      <c r="J164">
        <v>1650</v>
      </c>
      <c r="K164" s="1">
        <f t="shared" si="34"/>
        <v>548.62517744502441</v>
      </c>
      <c r="L164" s="10">
        <f t="shared" si="35"/>
        <v>3.6454761506099713E-2</v>
      </c>
      <c r="M164" s="1">
        <f t="shared" si="36"/>
        <v>566.62478773843611</v>
      </c>
      <c r="N164" s="10">
        <f t="shared" si="37"/>
        <v>3.529672621599525E-2</v>
      </c>
      <c r="O164" s="1">
        <f t="shared" si="38"/>
        <v>578.92426661886952</v>
      </c>
      <c r="P164" s="10">
        <f t="shared" si="39"/>
        <v>3.4546833071633622E-2</v>
      </c>
      <c r="Q164" s="1">
        <f t="shared" si="40"/>
        <v>587.7141113621791</v>
      </c>
      <c r="R164" s="10">
        <f t="shared" si="41"/>
        <v>3.4030151077442804E-2</v>
      </c>
      <c r="S164" s="1">
        <f t="shared" si="42"/>
        <v>594.1739348076095</v>
      </c>
      <c r="T164" s="10">
        <f t="shared" si="43"/>
        <v>3.3660177312348612E-2</v>
      </c>
    </row>
    <row r="165" spans="1:20" x14ac:dyDescent="0.45">
      <c r="A165">
        <v>1750</v>
      </c>
      <c r="B165" s="1">
        <f t="shared" si="28"/>
        <v>404.59309059162854</v>
      </c>
      <c r="C165" s="10">
        <f t="shared" si="29"/>
        <v>4.9432381484207734E-2</v>
      </c>
      <c r="D165">
        <v>1725</v>
      </c>
      <c r="E165" s="1">
        <f t="shared" si="30"/>
        <v>490.3610730016735</v>
      </c>
      <c r="F165" s="10">
        <f t="shared" si="31"/>
        <v>4.0786271792687234E-2</v>
      </c>
      <c r="G165">
        <v>1715</v>
      </c>
      <c r="H165" s="1">
        <f t="shared" si="32"/>
        <v>535.53597848197433</v>
      </c>
      <c r="I165" s="10">
        <f t="shared" si="33"/>
        <v>3.7345763503493876E-2</v>
      </c>
      <c r="J165">
        <v>1700</v>
      </c>
      <c r="K165" s="1">
        <f t="shared" si="34"/>
        <v>560.98650327916835</v>
      </c>
      <c r="L165" s="10">
        <f t="shared" si="35"/>
        <v>3.5651481600881288E-2</v>
      </c>
      <c r="M165" s="1">
        <f t="shared" si="36"/>
        <v>580.03252798265601</v>
      </c>
      <c r="N165" s="10">
        <f t="shared" si="37"/>
        <v>3.4480824841944098E-2</v>
      </c>
      <c r="O165" s="1">
        <f t="shared" si="38"/>
        <v>593.12562919668267</v>
      </c>
      <c r="P165" s="10">
        <f t="shared" si="39"/>
        <v>3.3719669182206126E-2</v>
      </c>
      <c r="Q165" s="1">
        <f t="shared" si="40"/>
        <v>602.54229962648935</v>
      </c>
      <c r="R165" s="10">
        <f t="shared" si="41"/>
        <v>3.3192690392687491E-2</v>
      </c>
      <c r="S165" s="1">
        <f t="shared" si="42"/>
        <v>609.51192878164056</v>
      </c>
      <c r="T165" s="10">
        <f t="shared" si="43"/>
        <v>3.281313958855276E-2</v>
      </c>
    </row>
    <row r="166" spans="1:20" x14ac:dyDescent="0.45">
      <c r="A166">
        <v>1800</v>
      </c>
      <c r="B166" s="1">
        <f t="shared" si="28"/>
        <v>409.49062357670084</v>
      </c>
      <c r="C166" s="10">
        <f t="shared" si="29"/>
        <v>4.8841167168395108E-2</v>
      </c>
      <c r="D166">
        <v>1775</v>
      </c>
      <c r="E166" s="1">
        <f t="shared" si="30"/>
        <v>498.69285494389896</v>
      </c>
      <c r="F166" s="10">
        <f t="shared" si="31"/>
        <v>4.0104845701569004E-2</v>
      </c>
      <c r="G166">
        <v>1765</v>
      </c>
      <c r="H166" s="1">
        <f t="shared" si="32"/>
        <v>546.03706174026945</v>
      </c>
      <c r="I166" s="10">
        <f t="shared" si="33"/>
        <v>3.6627550401539033E-2</v>
      </c>
      <c r="J166">
        <v>1750</v>
      </c>
      <c r="K166" s="1">
        <f t="shared" si="34"/>
        <v>573.01556609774912</v>
      </c>
      <c r="L166" s="10">
        <f t="shared" si="35"/>
        <v>3.4903065786153979E-2</v>
      </c>
      <c r="M166" s="1">
        <f t="shared" si="36"/>
        <v>593.12124902790038</v>
      </c>
      <c r="N166" s="10">
        <f t="shared" si="37"/>
        <v>3.3719918200164165E-2</v>
      </c>
      <c r="O166" s="1">
        <f t="shared" si="38"/>
        <v>607.02624266699308</v>
      </c>
      <c r="P166" s="10">
        <f t="shared" si="39"/>
        <v>3.2947504727520893E-2</v>
      </c>
      <c r="Q166" s="1">
        <f t="shared" si="40"/>
        <v>617.0904447462342</v>
      </c>
      <c r="R166" s="10">
        <f t="shared" si="41"/>
        <v>3.2410159921086756E-2</v>
      </c>
      <c r="S166" s="1">
        <f t="shared" si="42"/>
        <v>624.59178743748896</v>
      </c>
      <c r="T166" s="10">
        <f t="shared" si="43"/>
        <v>3.2020914143066057E-2</v>
      </c>
    </row>
    <row r="167" spans="1:20" x14ac:dyDescent="0.45">
      <c r="A167">
        <v>1850</v>
      </c>
      <c r="B167" s="1">
        <f t="shared" si="28"/>
        <v>414.1322724701979</v>
      </c>
      <c r="C167" s="10">
        <f t="shared" si="29"/>
        <v>4.8293748952973121E-2</v>
      </c>
      <c r="D167">
        <v>1825</v>
      </c>
      <c r="E167" s="1">
        <f t="shared" si="30"/>
        <v>506.70593908735543</v>
      </c>
      <c r="F167" s="10">
        <f t="shared" si="31"/>
        <v>3.9470624788852195E-2</v>
      </c>
      <c r="G167">
        <v>1815</v>
      </c>
      <c r="H167" s="1">
        <f t="shared" si="32"/>
        <v>556.20521126739573</v>
      </c>
      <c r="I167" s="10">
        <f t="shared" si="33"/>
        <v>3.5957951480582222E-2</v>
      </c>
      <c r="J167">
        <v>1800</v>
      </c>
      <c r="K167" s="1">
        <f t="shared" si="34"/>
        <v>584.71249761587399</v>
      </c>
      <c r="L167" s="10">
        <f t="shared" si="35"/>
        <v>3.4204844400536435E-2</v>
      </c>
      <c r="M167" s="1">
        <f t="shared" si="36"/>
        <v>605.88906613832273</v>
      </c>
      <c r="N167" s="10">
        <f t="shared" si="37"/>
        <v>3.3009342993217269E-2</v>
      </c>
      <c r="O167" s="1">
        <f t="shared" si="38"/>
        <v>620.62272942644711</v>
      </c>
      <c r="P167" s="10">
        <f t="shared" si="39"/>
        <v>3.2225696951968134E-2</v>
      </c>
      <c r="Q167" s="1">
        <f t="shared" si="40"/>
        <v>631.3540780042249</v>
      </c>
      <c r="R167" s="10">
        <f t="shared" si="41"/>
        <v>3.1677945382442216E-2</v>
      </c>
      <c r="S167" s="1">
        <f t="shared" si="42"/>
        <v>639.40826221099564</v>
      </c>
      <c r="T167" s="10">
        <f t="shared" si="43"/>
        <v>3.1278920186052092E-2</v>
      </c>
    </row>
    <row r="168" spans="1:20" x14ac:dyDescent="0.45">
      <c r="A168">
        <v>1900</v>
      </c>
      <c r="B168" s="1">
        <f t="shared" si="28"/>
        <v>418.52875632212397</v>
      </c>
      <c r="C168" s="10">
        <f t="shared" si="29"/>
        <v>4.7786441667121295E-2</v>
      </c>
      <c r="D168">
        <v>1875</v>
      </c>
      <c r="E168" s="1">
        <f t="shared" si="30"/>
        <v>514.40733369196482</v>
      </c>
      <c r="F168" s="10">
        <f t="shared" si="31"/>
        <v>3.887969453401361E-2</v>
      </c>
      <c r="G168">
        <v>1865</v>
      </c>
      <c r="H168" s="1">
        <f t="shared" si="32"/>
        <v>566.04402437992849</v>
      </c>
      <c r="I168" s="10">
        <f t="shared" si="33"/>
        <v>3.5332940793622813E-2</v>
      </c>
      <c r="J168">
        <v>1850</v>
      </c>
      <c r="K168" s="1">
        <f t="shared" si="34"/>
        <v>596.07820716064566</v>
      </c>
      <c r="L168" s="10">
        <f t="shared" si="35"/>
        <v>3.3552644199605693E-2</v>
      </c>
      <c r="M168" s="1">
        <f t="shared" si="36"/>
        <v>618.33492785983083</v>
      </c>
      <c r="N168" s="10">
        <f t="shared" si="37"/>
        <v>3.2344930067631179E-2</v>
      </c>
      <c r="O168" s="1">
        <f t="shared" si="38"/>
        <v>633.91255014243393</v>
      </c>
      <c r="P168" s="10">
        <f t="shared" si="39"/>
        <v>3.1550093140617262E-2</v>
      </c>
      <c r="Q168" s="1">
        <f t="shared" si="40"/>
        <v>645.32954521514853</v>
      </c>
      <c r="R168" s="10">
        <f t="shared" si="41"/>
        <v>3.099191746029873E-2</v>
      </c>
      <c r="S168" s="1">
        <f t="shared" si="42"/>
        <v>653.95687878183185</v>
      </c>
      <c r="T168" s="10">
        <f t="shared" si="43"/>
        <v>3.0583056236452938E-2</v>
      </c>
    </row>
    <row r="169" spans="1:20" x14ac:dyDescent="0.45">
      <c r="A169">
        <v>1950</v>
      </c>
      <c r="B169" s="1">
        <f t="shared" si="28"/>
        <v>422.69059138649925</v>
      </c>
      <c r="C169" s="10">
        <f t="shared" si="29"/>
        <v>4.7315933705542143E-2</v>
      </c>
      <c r="D169">
        <v>1925</v>
      </c>
      <c r="E169" s="1">
        <f t="shared" si="30"/>
        <v>521.80434092459984</v>
      </c>
      <c r="F169" s="10">
        <f t="shared" si="31"/>
        <v>3.8328542772490995E-2</v>
      </c>
      <c r="G169">
        <v>1915</v>
      </c>
      <c r="H169" s="1">
        <f t="shared" si="32"/>
        <v>575.55765390259285</v>
      </c>
      <c r="I169" s="10">
        <f t="shared" si="33"/>
        <v>3.4748908062275187E-2</v>
      </c>
      <c r="J169">
        <v>1900</v>
      </c>
      <c r="K169" s="1">
        <f t="shared" si="34"/>
        <v>607.11431336091027</v>
      </c>
      <c r="L169" s="10">
        <f t="shared" si="35"/>
        <v>3.2942725216413456E-2</v>
      </c>
      <c r="M169" s="1">
        <f t="shared" si="36"/>
        <v>630.45855141435402</v>
      </c>
      <c r="N169" s="10">
        <f t="shared" si="37"/>
        <v>3.1722941904955573E-2</v>
      </c>
      <c r="O169" s="1">
        <f t="shared" si="38"/>
        <v>646.89394435713893</v>
      </c>
      <c r="P169" s="10">
        <f t="shared" si="39"/>
        <v>3.0916968962934589E-2</v>
      </c>
      <c r="Q169" s="1">
        <f t="shared" si="40"/>
        <v>659.01395279849612</v>
      </c>
      <c r="R169" s="10">
        <f t="shared" si="41"/>
        <v>3.0348371100596887E-2</v>
      </c>
      <c r="S169" s="1">
        <f t="shared" si="42"/>
        <v>668.23388839531071</v>
      </c>
      <c r="T169" s="10">
        <f t="shared" si="43"/>
        <v>2.9929640425791295E-2</v>
      </c>
    </row>
    <row r="170" spans="1:20" x14ac:dyDescent="0.45">
      <c r="A170">
        <v>2000</v>
      </c>
      <c r="B170" s="1">
        <f t="shared" si="28"/>
        <v>426.62806671498345</v>
      </c>
      <c r="C170" s="10">
        <f t="shared" si="29"/>
        <v>4.6879241101034641E-2</v>
      </c>
      <c r="D170">
        <v>1975</v>
      </c>
      <c r="E170" s="1">
        <f t="shared" si="30"/>
        <v>528.90450256634301</v>
      </c>
      <c r="F170" s="10">
        <f t="shared" si="31"/>
        <v>3.7814009718117887E-2</v>
      </c>
      <c r="G170">
        <v>1965</v>
      </c>
      <c r="H170" s="1">
        <f t="shared" si="32"/>
        <v>584.75074608302248</v>
      </c>
      <c r="I170" s="10">
        <f t="shared" si="33"/>
        <v>3.4202607066294216E-2</v>
      </c>
      <c r="J170">
        <v>1950</v>
      </c>
      <c r="K170" s="1">
        <f t="shared" si="34"/>
        <v>617.82308016370212</v>
      </c>
      <c r="L170" s="10">
        <f t="shared" si="35"/>
        <v>3.2371726861839929E-2</v>
      </c>
      <c r="M170" s="1">
        <f t="shared" si="36"/>
        <v>642.26036189516572</v>
      </c>
      <c r="N170" s="10">
        <f t="shared" si="37"/>
        <v>3.1140019198731966E-2</v>
      </c>
      <c r="O170" s="1">
        <f t="shared" si="38"/>
        <v>659.5658744719226</v>
      </c>
      <c r="P170" s="10">
        <f t="shared" si="39"/>
        <v>3.0322975724013736E-2</v>
      </c>
      <c r="Q170" s="1">
        <f t="shared" si="40"/>
        <v>672.40511690953826</v>
      </c>
      <c r="R170" s="10">
        <f t="shared" si="41"/>
        <v>2.9743973531793769E-2</v>
      </c>
      <c r="S170" s="1">
        <f t="shared" si="42"/>
        <v>682.23622199449778</v>
      </c>
      <c r="T170" s="10">
        <f t="shared" si="43"/>
        <v>2.9315359336287629E-2</v>
      </c>
    </row>
    <row r="171" spans="1:20" x14ac:dyDescent="0.45">
      <c r="A171">
        <v>2050</v>
      </c>
      <c r="B171" s="1">
        <f t="shared" si="28"/>
        <v>430.35122401977236</v>
      </c>
      <c r="C171" s="10">
        <f t="shared" si="29"/>
        <v>4.6473668212643697E-2</v>
      </c>
      <c r="D171">
        <v>2025</v>
      </c>
      <c r="E171" s="1">
        <f t="shared" si="30"/>
        <v>535.71555062675475</v>
      </c>
      <c r="F171" s="10">
        <f t="shared" si="31"/>
        <v>3.7333245183196966E-2</v>
      </c>
      <c r="G171">
        <v>2015</v>
      </c>
      <c r="H171" s="1">
        <f t="shared" si="32"/>
        <v>593.62838297571523</v>
      </c>
      <c r="I171" s="10">
        <f t="shared" si="33"/>
        <v>3.369111143194476E-2</v>
      </c>
      <c r="J171">
        <v>2000</v>
      </c>
      <c r="K171" s="1">
        <f t="shared" si="34"/>
        <v>628.20735688933371</v>
      </c>
      <c r="L171" s="10">
        <f t="shared" si="35"/>
        <v>3.1836621747050375E-2</v>
      </c>
      <c r="M171" s="1">
        <f t="shared" si="36"/>
        <v>653.74143500634887</v>
      </c>
      <c r="N171" s="10">
        <f t="shared" si="37"/>
        <v>3.0593135036340122E-2</v>
      </c>
      <c r="O171" s="1">
        <f t="shared" si="38"/>
        <v>671.92797286990458</v>
      </c>
      <c r="P171" s="10">
        <f t="shared" si="39"/>
        <v>2.9765095080916213E-2</v>
      </c>
      <c r="Q171" s="1">
        <f t="shared" si="40"/>
        <v>685.50151539233411</v>
      </c>
      <c r="R171" s="10">
        <f t="shared" si="41"/>
        <v>2.9175719602243869E-2</v>
      </c>
      <c r="S171" s="1">
        <f t="shared" si="42"/>
        <v>695.96144692874623</v>
      </c>
      <c r="T171" s="10">
        <f t="shared" si="43"/>
        <v>2.873722400609877E-2</v>
      </c>
    </row>
    <row r="172" spans="1:20" x14ac:dyDescent="0.45">
      <c r="A172">
        <v>2100</v>
      </c>
      <c r="B172" s="1">
        <f t="shared" si="28"/>
        <v>433.8698413349203</v>
      </c>
      <c r="C172" s="10">
        <f t="shared" si="29"/>
        <v>4.6096773950603437E-2</v>
      </c>
      <c r="D172">
        <v>2075</v>
      </c>
      <c r="E172" s="1">
        <f t="shared" si="30"/>
        <v>542.24536248485651</v>
      </c>
      <c r="F172" s="10">
        <f t="shared" si="31"/>
        <v>3.6883671827730106E-2</v>
      </c>
      <c r="G172">
        <v>2065</v>
      </c>
      <c r="H172" s="1">
        <f t="shared" si="32"/>
        <v>602.1960289949111</v>
      </c>
      <c r="I172" s="10">
        <f t="shared" si="33"/>
        <v>3.3211776625928252E-2</v>
      </c>
      <c r="J172">
        <v>2050</v>
      </c>
      <c r="K172" s="1">
        <f t="shared" si="34"/>
        <v>638.27052206810265</v>
      </c>
      <c r="L172" s="10">
        <f t="shared" si="35"/>
        <v>3.1334675985343445E-2</v>
      </c>
      <c r="M172" s="1">
        <f t="shared" si="36"/>
        <v>664.90344311969852</v>
      </c>
      <c r="N172" s="10">
        <f t="shared" si="37"/>
        <v>3.0079555470732496E-2</v>
      </c>
      <c r="O172" s="1">
        <f t="shared" si="38"/>
        <v>683.98049196503848</v>
      </c>
      <c r="P172" s="10">
        <f t="shared" si="39"/>
        <v>2.9240600038958852E-2</v>
      </c>
      <c r="Q172" s="1">
        <f t="shared" si="40"/>
        <v>698.3022423496916</v>
      </c>
      <c r="R172" s="10">
        <f t="shared" si="41"/>
        <v>2.8640893279538577E-2</v>
      </c>
      <c r="S172" s="1">
        <f t="shared" si="42"/>
        <v>709.40772603620235</v>
      </c>
      <c r="T172" s="10">
        <f t="shared" si="43"/>
        <v>2.8192531975581223E-2</v>
      </c>
    </row>
    <row r="173" spans="1:20" x14ac:dyDescent="0.45">
      <c r="A173">
        <v>2150</v>
      </c>
      <c r="B173" s="1">
        <f t="shared" si="28"/>
        <v>437.19342005283568</v>
      </c>
      <c r="C173" s="10">
        <f t="shared" si="29"/>
        <v>4.57463426544319E-2</v>
      </c>
      <c r="D173">
        <v>2125</v>
      </c>
      <c r="E173" s="1">
        <f t="shared" si="30"/>
        <v>548.50192020994689</v>
      </c>
      <c r="F173" s="10">
        <f t="shared" si="31"/>
        <v>3.646295347944218E-2</v>
      </c>
      <c r="G173">
        <v>2015</v>
      </c>
      <c r="H173" s="1">
        <f t="shared" si="32"/>
        <v>593.62838297571523</v>
      </c>
      <c r="I173" s="10">
        <f t="shared" si="33"/>
        <v>3.369111143194476E-2</v>
      </c>
      <c r="J173">
        <v>2100</v>
      </c>
      <c r="K173" s="1">
        <f t="shared" si="34"/>
        <v>648.01643082745363</v>
      </c>
      <c r="L173" s="10">
        <f t="shared" si="35"/>
        <v>3.0863414951472688E-2</v>
      </c>
      <c r="M173" s="1">
        <f t="shared" si="36"/>
        <v>675.7486044473942</v>
      </c>
      <c r="N173" s="10">
        <f t="shared" si="37"/>
        <v>2.959680548116761E-2</v>
      </c>
      <c r="O173" s="1">
        <f t="shared" si="38"/>
        <v>695.72425699119674</v>
      </c>
      <c r="P173" s="10">
        <f t="shared" si="39"/>
        <v>2.8747021250192038E-2</v>
      </c>
      <c r="Q173" s="1">
        <f t="shared" si="40"/>
        <v>710.80696515070485</v>
      </c>
      <c r="R173" s="10">
        <f t="shared" si="41"/>
        <v>2.8137034357506068E-2</v>
      </c>
      <c r="S173" s="1">
        <f t="shared" si="42"/>
        <v>722.57377892399074</v>
      </c>
      <c r="T173" s="10">
        <f t="shared" si="43"/>
        <v>2.7678834443428991E-2</v>
      </c>
    </row>
    <row r="174" spans="1:20" x14ac:dyDescent="0.45">
      <c r="A174">
        <v>2200</v>
      </c>
      <c r="B174" s="1">
        <f t="shared" si="28"/>
        <v>440.33117495495929</v>
      </c>
      <c r="C174" s="10">
        <f t="shared" si="29"/>
        <v>4.5420358897018287E-2</v>
      </c>
      <c r="D174">
        <v>2175</v>
      </c>
      <c r="E174" s="1">
        <f t="shared" si="30"/>
        <v>554.49327374460609</v>
      </c>
      <c r="F174" s="10">
        <f t="shared" si="31"/>
        <v>3.6068967735056412E-2</v>
      </c>
      <c r="G174">
        <v>2165</v>
      </c>
      <c r="H174" s="1">
        <f t="shared" si="32"/>
        <v>618.42482420851059</v>
      </c>
      <c r="I174" s="10">
        <f t="shared" si="33"/>
        <v>3.2340228297913089E-2</v>
      </c>
      <c r="J174">
        <v>2150</v>
      </c>
      <c r="K174" s="1">
        <f t="shared" si="34"/>
        <v>657.44936562007763</v>
      </c>
      <c r="L174" s="10">
        <f t="shared" si="35"/>
        <v>3.0420593654595544E-2</v>
      </c>
      <c r="M174" s="1">
        <f t="shared" si="36"/>
        <v>686.27963514957776</v>
      </c>
      <c r="N174" s="10">
        <f t="shared" si="37"/>
        <v>2.9142639495110343E-2</v>
      </c>
      <c r="O174" s="1">
        <f t="shared" si="38"/>
        <v>707.1606213657401</v>
      </c>
      <c r="P174" s="10">
        <f t="shared" si="39"/>
        <v>2.8282117804260619E-2</v>
      </c>
      <c r="Q174" s="1">
        <f t="shared" si="40"/>
        <v>723.01588371790001</v>
      </c>
      <c r="R174" s="10">
        <f t="shared" si="41"/>
        <v>2.766190957957353E-2</v>
      </c>
      <c r="S174" s="1">
        <f t="shared" si="42"/>
        <v>735.45884529167006</v>
      </c>
      <c r="T174" s="10">
        <f t="shared" si="43"/>
        <v>2.7193907759812654E-2</v>
      </c>
    </row>
    <row r="175" spans="1:20" x14ac:dyDescent="0.45">
      <c r="A175">
        <v>2250</v>
      </c>
      <c r="B175" s="1">
        <f t="shared" si="28"/>
        <v>443.29202689332021</v>
      </c>
      <c r="C175" s="10">
        <f t="shared" si="29"/>
        <v>4.5116985613668774E-2</v>
      </c>
      <c r="D175">
        <v>2225</v>
      </c>
      <c r="E175" s="1">
        <f t="shared" si="30"/>
        <v>560.22750765793944</v>
      </c>
      <c r="F175" s="10">
        <f t="shared" si="31"/>
        <v>3.5699782189580538E-2</v>
      </c>
      <c r="G175">
        <v>2215</v>
      </c>
      <c r="H175" s="1">
        <f t="shared" si="32"/>
        <v>626.09838607364577</v>
      </c>
      <c r="I175" s="10">
        <f t="shared" si="33"/>
        <v>3.1943861292189096E-2</v>
      </c>
      <c r="J175">
        <v>2200</v>
      </c>
      <c r="K175" s="1">
        <f t="shared" si="34"/>
        <v>666.57399010171321</v>
      </c>
      <c r="L175" s="10">
        <f t="shared" si="35"/>
        <v>3.0004171025257344E-2</v>
      </c>
      <c r="M175" s="1">
        <f t="shared" si="36"/>
        <v>696.49970421340061</v>
      </c>
      <c r="N175" s="10">
        <f t="shared" si="37"/>
        <v>2.871501578394382E-2</v>
      </c>
      <c r="O175" s="1">
        <f t="shared" si="38"/>
        <v>718.29142447956178</v>
      </c>
      <c r="P175" s="10">
        <f t="shared" si="39"/>
        <v>2.7843851838396935E-2</v>
      </c>
      <c r="Q175" s="1">
        <f t="shared" si="40"/>
        <v>734.92969195396086</v>
      </c>
      <c r="R175" s="10">
        <f t="shared" si="41"/>
        <v>2.7213487519909436E-2</v>
      </c>
      <c r="S175" s="1">
        <f t="shared" si="42"/>
        <v>748.0626501618982</v>
      </c>
      <c r="T175" s="10">
        <f t="shared" si="43"/>
        <v>2.673572861266571E-2</v>
      </c>
    </row>
    <row r="176" spans="1:20" x14ac:dyDescent="0.45">
      <c r="A176">
        <v>2300</v>
      </c>
      <c r="B176" s="1">
        <f t="shared" si="28"/>
        <v>446.08459781341105</v>
      </c>
      <c r="C176" s="10">
        <f t="shared" si="29"/>
        <v>4.4834545057226186E-2</v>
      </c>
      <c r="D176">
        <v>2275</v>
      </c>
      <c r="E176" s="1">
        <f t="shared" si="30"/>
        <v>565.71271119991525</v>
      </c>
      <c r="F176" s="10">
        <f t="shared" si="31"/>
        <v>3.5353633750916852E-2</v>
      </c>
      <c r="G176">
        <v>2265</v>
      </c>
      <c r="H176" s="1">
        <f t="shared" si="32"/>
        <v>633.48670063711529</v>
      </c>
      <c r="I176" s="10">
        <f t="shared" si="33"/>
        <v>3.1571302096611409E-2</v>
      </c>
      <c r="J176">
        <v>2250</v>
      </c>
      <c r="K176" s="1">
        <f t="shared" si="34"/>
        <v>675.39530598292527</v>
      </c>
      <c r="L176" s="10">
        <f t="shared" si="35"/>
        <v>2.9612287534177238E-2</v>
      </c>
      <c r="M176" s="1">
        <f t="shared" si="36"/>
        <v>706.4123909547352</v>
      </c>
      <c r="N176" s="10">
        <f t="shared" si="37"/>
        <v>2.8312074159641321E-2</v>
      </c>
      <c r="O176" s="1">
        <f t="shared" si="38"/>
        <v>729.11895178027817</v>
      </c>
      <c r="P176" s="10">
        <f t="shared" si="39"/>
        <v>2.743036640477705E-2</v>
      </c>
      <c r="Q176" s="1">
        <f t="shared" si="40"/>
        <v>746.54954118303885</v>
      </c>
      <c r="R176" s="10">
        <f t="shared" si="41"/>
        <v>2.6789916672249892E-2</v>
      </c>
      <c r="S176" s="1">
        <f t="shared" si="42"/>
        <v>760.38537089769795</v>
      </c>
      <c r="T176" s="10">
        <f t="shared" si="43"/>
        <v>2.630245236884074E-2</v>
      </c>
    </row>
    <row r="177" spans="1:20" x14ac:dyDescent="0.45">
      <c r="A177">
        <v>2350</v>
      </c>
      <c r="B177" s="1">
        <f t="shared" si="28"/>
        <v>448.71720783911132</v>
      </c>
      <c r="C177" s="10">
        <f t="shared" si="29"/>
        <v>4.4571502163498596E-2</v>
      </c>
      <c r="D177">
        <v>2325</v>
      </c>
      <c r="E177" s="1">
        <f t="shared" si="30"/>
        <v>570.95695140801354</v>
      </c>
      <c r="F177" s="10">
        <f t="shared" si="31"/>
        <v>3.5028910587179683E-2</v>
      </c>
      <c r="G177">
        <v>2315</v>
      </c>
      <c r="H177" s="1">
        <f t="shared" si="32"/>
        <v>640.5964704377925</v>
      </c>
      <c r="I177" s="10">
        <f t="shared" si="33"/>
        <v>3.1220902585260456E-2</v>
      </c>
      <c r="J177">
        <v>2300</v>
      </c>
      <c r="K177" s="1">
        <f t="shared" si="34"/>
        <v>683.91861269239712</v>
      </c>
      <c r="L177" s="10">
        <f t="shared" si="35"/>
        <v>2.9243245656475951E-2</v>
      </c>
      <c r="M177" s="1">
        <f t="shared" si="36"/>
        <v>716.02164500612025</v>
      </c>
      <c r="N177" s="10">
        <f t="shared" si="37"/>
        <v>2.793211649325077E-2</v>
      </c>
      <c r="O177" s="1">
        <f t="shared" si="38"/>
        <v>739.64589702762305</v>
      </c>
      <c r="P177" s="10">
        <f t="shared" si="39"/>
        <v>2.7039966124834832E-2</v>
      </c>
      <c r="Q177" s="1">
        <f t="shared" si="40"/>
        <v>757.8770054943833</v>
      </c>
      <c r="R177" s="10">
        <f t="shared" si="41"/>
        <v>2.6389506285328539E-2</v>
      </c>
      <c r="S177" s="1">
        <f t="shared" si="42"/>
        <v>772.42760589879663</v>
      </c>
      <c r="T177" s="10">
        <f t="shared" si="43"/>
        <v>2.5892394118576335E-2</v>
      </c>
    </row>
    <row r="178" spans="1:20" x14ac:dyDescent="0.45">
      <c r="A178">
        <v>2400</v>
      </c>
      <c r="B178" s="1">
        <f t="shared" si="28"/>
        <v>451.19787416767247</v>
      </c>
      <c r="C178" s="10">
        <f t="shared" si="29"/>
        <v>4.4326449979167397E-2</v>
      </c>
      <c r="D178">
        <v>2375</v>
      </c>
      <c r="E178" s="1">
        <f t="shared" si="30"/>
        <v>575.96824903568825</v>
      </c>
      <c r="F178" s="10">
        <f t="shared" si="31"/>
        <v>3.4724136327800866E-2</v>
      </c>
      <c r="G178">
        <v>2365</v>
      </c>
      <c r="H178" s="1">
        <f t="shared" si="32"/>
        <v>647.4345334264915</v>
      </c>
      <c r="I178" s="10">
        <f t="shared" si="33"/>
        <v>3.0891154189986936E-2</v>
      </c>
      <c r="J178">
        <v>2350</v>
      </c>
      <c r="K178" s="1">
        <f t="shared" si="34"/>
        <v>692.14946970071969</v>
      </c>
      <c r="L178" s="10">
        <f t="shared" si="35"/>
        <v>2.8895492773617023E-2</v>
      </c>
      <c r="M178" s="1">
        <f t="shared" si="36"/>
        <v>725.33174866504794</v>
      </c>
      <c r="N178" s="10">
        <f t="shared" si="37"/>
        <v>2.7573589653023488E-2</v>
      </c>
      <c r="O178" s="1">
        <f t="shared" si="38"/>
        <v>749.87532661057639</v>
      </c>
      <c r="P178" s="10">
        <f t="shared" si="39"/>
        <v>2.6671100235287987E-2</v>
      </c>
      <c r="Q178" s="1">
        <f t="shared" si="40"/>
        <v>768.91404888675015</v>
      </c>
      <c r="R178" s="10">
        <f t="shared" si="41"/>
        <v>2.6010709557142853E-2</v>
      </c>
      <c r="S178" s="1">
        <f t="shared" si="42"/>
        <v>784.19034488061368</v>
      </c>
      <c r="T178" s="10">
        <f t="shared" si="43"/>
        <v>2.5504012043204675E-2</v>
      </c>
    </row>
    <row r="179" spans="1:20" x14ac:dyDescent="0.45">
      <c r="A179">
        <v>2450</v>
      </c>
      <c r="B179" s="1">
        <f t="shared" si="28"/>
        <v>453.53431154740389</v>
      </c>
      <c r="C179" s="10">
        <f t="shared" si="29"/>
        <v>4.4098096860108411E-2</v>
      </c>
      <c r="D179">
        <v>2425</v>
      </c>
      <c r="E179" s="1">
        <f t="shared" si="30"/>
        <v>580.75455708869174</v>
      </c>
      <c r="F179" s="10">
        <f t="shared" si="31"/>
        <v>3.4437956200050336E-2</v>
      </c>
      <c r="G179">
        <v>2415</v>
      </c>
      <c r="H179" s="1">
        <f t="shared" si="32"/>
        <v>654.00783217088792</v>
      </c>
      <c r="I179" s="10">
        <f t="shared" si="33"/>
        <v>3.0580673527429762E-2</v>
      </c>
      <c r="J179">
        <v>2400</v>
      </c>
      <c r="K179" s="1">
        <f t="shared" si="34"/>
        <v>700.09366136357539</v>
      </c>
      <c r="L179" s="10">
        <f t="shared" si="35"/>
        <v>2.8567606170074322E-2</v>
      </c>
      <c r="M179" s="1">
        <f t="shared" si="36"/>
        <v>734.34728148569081</v>
      </c>
      <c r="N179" s="10">
        <f t="shared" si="37"/>
        <v>2.7235070523495514E-2</v>
      </c>
      <c r="O179" s="1">
        <f t="shared" si="38"/>
        <v>759.8106458246699</v>
      </c>
      <c r="P179" s="10">
        <f t="shared" si="39"/>
        <v>2.6322347692684343E-2</v>
      </c>
      <c r="Q179" s="1">
        <f t="shared" si="40"/>
        <v>779.6629941212193</v>
      </c>
      <c r="R179" s="10">
        <f t="shared" si="41"/>
        <v>2.5652108860883642E-2</v>
      </c>
      <c r="S179" s="1">
        <f t="shared" si="42"/>
        <v>795.67494064890366</v>
      </c>
      <c r="T179" s="10">
        <f t="shared" si="43"/>
        <v>2.5135892785173336E-2</v>
      </c>
    </row>
    <row r="180" spans="1:20" x14ac:dyDescent="0.45">
      <c r="A180">
        <v>2500</v>
      </c>
      <c r="B180" s="1">
        <f t="shared" si="28"/>
        <v>455.73393413297379</v>
      </c>
      <c r="C180" s="10">
        <f t="shared" si="29"/>
        <v>4.3885255194019437E-2</v>
      </c>
      <c r="D180">
        <v>2475</v>
      </c>
      <c r="E180" s="1">
        <f t="shared" si="30"/>
        <v>585.32374177035013</v>
      </c>
      <c r="F180" s="10">
        <f t="shared" si="31"/>
        <v>3.4169124832539144E-2</v>
      </c>
      <c r="G180">
        <v>2465</v>
      </c>
      <c r="H180" s="1">
        <f t="shared" si="32"/>
        <v>660.32338555331785</v>
      </c>
      <c r="I180" s="10">
        <f t="shared" si="33"/>
        <v>3.0288189753026849E-2</v>
      </c>
      <c r="J180">
        <v>2450</v>
      </c>
      <c r="K180" s="1">
        <f t="shared" si="34"/>
        <v>707.75716415191334</v>
      </c>
      <c r="L180" s="10">
        <f t="shared" si="35"/>
        <v>2.825827983523907E-2</v>
      </c>
      <c r="M180" s="1">
        <f t="shared" si="36"/>
        <v>743.0730870049274</v>
      </c>
      <c r="N180" s="10">
        <f t="shared" si="37"/>
        <v>2.6915252819360119E-2</v>
      </c>
      <c r="O180" s="1">
        <f t="shared" si="38"/>
        <v>769.45556701551891</v>
      </c>
      <c r="P180" s="10">
        <f t="shared" si="39"/>
        <v>2.5992404054692643E-2</v>
      </c>
      <c r="Q180" s="1">
        <f t="shared" si="40"/>
        <v>790.12649319782577</v>
      </c>
      <c r="R180" s="10">
        <f t="shared" si="41"/>
        <v>2.5312402725613397E-2</v>
      </c>
      <c r="S180" s="1">
        <f t="shared" si="42"/>
        <v>806.88308229116342</v>
      </c>
      <c r="T180" s="10">
        <f t="shared" si="43"/>
        <v>2.4786738548550964E-2</v>
      </c>
    </row>
    <row r="181" spans="1:20" x14ac:dyDescent="0.45">
      <c r="A181">
        <v>2550</v>
      </c>
      <c r="B181" s="1">
        <f t="shared" si="28"/>
        <v>457.80385853342068</v>
      </c>
      <c r="C181" s="10">
        <f t="shared" si="29"/>
        <v>4.3686831439276645E-2</v>
      </c>
      <c r="D181">
        <v>2525</v>
      </c>
      <c r="E181" s="1">
        <f t="shared" si="30"/>
        <v>589.6835656506147</v>
      </c>
      <c r="F181" s="10">
        <f t="shared" si="31"/>
        <v>3.3916495498621246E-2</v>
      </c>
      <c r="G181">
        <v>2515</v>
      </c>
      <c r="H181" s="1">
        <f t="shared" si="32"/>
        <v>666.38826281029424</v>
      </c>
      <c r="I181" s="10">
        <f t="shared" si="33"/>
        <v>3.0012533407560257E-2</v>
      </c>
      <c r="J181">
        <v>2500</v>
      </c>
      <c r="K181" s="1">
        <f t="shared" si="34"/>
        <v>715.14611614438456</v>
      </c>
      <c r="L181" s="10">
        <f t="shared" si="35"/>
        <v>2.796631282545076E-2</v>
      </c>
      <c r="M181" s="1">
        <f t="shared" si="36"/>
        <v>751.51424150026446</v>
      </c>
      <c r="N181" s="10">
        <f t="shared" si="37"/>
        <v>2.6612935451593784E-2</v>
      </c>
      <c r="O181" s="1">
        <f t="shared" si="38"/>
        <v>778.81407950119728</v>
      </c>
      <c r="P181" s="10">
        <f t="shared" si="39"/>
        <v>2.5680069899107743E-2</v>
      </c>
      <c r="Q181" s="1">
        <f t="shared" si="40"/>
        <v>800.30749937813789</v>
      </c>
      <c r="R181" s="10">
        <f t="shared" si="41"/>
        <v>2.4990394336602592E-2</v>
      </c>
      <c r="S181" s="1">
        <f t="shared" si="42"/>
        <v>817.81676971282866</v>
      </c>
      <c r="T181" s="10">
        <f t="shared" si="43"/>
        <v>2.4455355699080219E-2</v>
      </c>
    </row>
    <row r="182" spans="1:20" x14ac:dyDescent="0.45">
      <c r="A182">
        <v>2600</v>
      </c>
      <c r="B182" s="1">
        <f t="shared" si="28"/>
        <v>459.75090788628916</v>
      </c>
      <c r="C182" s="10">
        <f t="shared" si="29"/>
        <v>4.3501817303526952E-2</v>
      </c>
      <c r="D182">
        <v>2575</v>
      </c>
      <c r="E182" s="1">
        <f t="shared" si="30"/>
        <v>593.84167288633091</v>
      </c>
      <c r="F182" s="10">
        <f t="shared" si="31"/>
        <v>3.3679010606970761E-2</v>
      </c>
      <c r="G182">
        <v>2565</v>
      </c>
      <c r="H182" s="1">
        <f t="shared" si="32"/>
        <v>672.20955977129995</v>
      </c>
      <c r="I182" s="10">
        <f t="shared" si="33"/>
        <v>2.9752626557117735E-2</v>
      </c>
      <c r="J182">
        <v>2550</v>
      </c>
      <c r="K182" s="1">
        <f t="shared" si="34"/>
        <v>722.26678866413374</v>
      </c>
      <c r="L182" s="10">
        <f t="shared" si="35"/>
        <v>2.7690598977963443E-2</v>
      </c>
      <c r="M182" s="1">
        <f t="shared" si="36"/>
        <v>759.6760246831235</v>
      </c>
      <c r="N182" s="10">
        <f t="shared" si="37"/>
        <v>2.6327012239648357E-2</v>
      </c>
      <c r="O182" s="1">
        <f t="shared" si="38"/>
        <v>787.89042119170426</v>
      </c>
      <c r="P182" s="10">
        <f t="shared" si="39"/>
        <v>2.5384240577197896E-2</v>
      </c>
      <c r="Q182" s="1">
        <f t="shared" si="40"/>
        <v>810.20924068163606</v>
      </c>
      <c r="R182" s="10">
        <f t="shared" si="41"/>
        <v>2.4684981355154411E-2</v>
      </c>
      <c r="S182" s="1">
        <f t="shared" si="42"/>
        <v>828.47828945226343</v>
      </c>
      <c r="T182" s="10">
        <f t="shared" si="43"/>
        <v>2.4140644667010783E-2</v>
      </c>
    </row>
    <row r="183" spans="1:20" x14ac:dyDescent="0.45">
      <c r="A183">
        <v>2650</v>
      </c>
      <c r="B183" s="1">
        <f t="shared" si="28"/>
        <v>461.58161680793177</v>
      </c>
      <c r="C183" s="10">
        <f t="shared" si="29"/>
        <v>4.3329281911853472E-2</v>
      </c>
      <c r="D183">
        <v>2625</v>
      </c>
      <c r="E183" s="1">
        <f t="shared" si="30"/>
        <v>597.80557633180513</v>
      </c>
      <c r="F183" s="10">
        <f t="shared" si="31"/>
        <v>3.345569327526518E-2</v>
      </c>
      <c r="G183">
        <v>2615</v>
      </c>
      <c r="H183" s="1">
        <f t="shared" si="32"/>
        <v>677.79437716241773</v>
      </c>
      <c r="I183" s="10">
        <f t="shared" si="33"/>
        <v>2.9507474056851703E-2</v>
      </c>
      <c r="J183">
        <v>2600</v>
      </c>
      <c r="K183" s="1">
        <f t="shared" si="34"/>
        <v>729.12555994818445</v>
      </c>
      <c r="L183" s="10">
        <f t="shared" si="35"/>
        <v>2.7430117799493007E-2</v>
      </c>
      <c r="M183" s="1">
        <f t="shared" si="36"/>
        <v>767.56389223614269</v>
      </c>
      <c r="N183" s="10">
        <f t="shared" si="37"/>
        <v>2.6056462793910266E-2</v>
      </c>
      <c r="O183" s="1">
        <f t="shared" si="38"/>
        <v>796.6890518287239</v>
      </c>
      <c r="P183" s="10">
        <f t="shared" si="39"/>
        <v>2.5103897127859237E-2</v>
      </c>
      <c r="Q183" s="1">
        <f t="shared" si="40"/>
        <v>819.83519478877054</v>
      </c>
      <c r="R183" s="10">
        <f t="shared" si="41"/>
        <v>2.4395146886994738E-2</v>
      </c>
      <c r="S183" s="1">
        <f t="shared" si="42"/>
        <v>838.87019171371844</v>
      </c>
      <c r="T183" s="10">
        <f t="shared" si="43"/>
        <v>2.3841590984586335E-2</v>
      </c>
    </row>
    <row r="184" spans="1:20" x14ac:dyDescent="0.45">
      <c r="A184">
        <v>2700</v>
      </c>
      <c r="B184" s="1">
        <f t="shared" si="28"/>
        <v>463.30223708515211</v>
      </c>
      <c r="C184" s="10">
        <f t="shared" si="29"/>
        <v>4.3168364836373804E-2</v>
      </c>
      <c r="D184">
        <v>2675</v>
      </c>
      <c r="E184" s="1">
        <f t="shared" si="30"/>
        <v>601.58264638950038</v>
      </c>
      <c r="F184" s="10">
        <f t="shared" si="31"/>
        <v>3.3245639846882835E-2</v>
      </c>
      <c r="G184">
        <v>2665</v>
      </c>
      <c r="H184" s="1">
        <f t="shared" si="32"/>
        <v>683.14980084769968</v>
      </c>
      <c r="I184" s="10">
        <f t="shared" si="33"/>
        <v>2.9276155793623318E-2</v>
      </c>
      <c r="J184">
        <v>2650</v>
      </c>
      <c r="K184" s="1">
        <f t="shared" si="34"/>
        <v>735.72889074320312</v>
      </c>
      <c r="L184" s="10">
        <f t="shared" si="35"/>
        <v>2.7183926377822163E-2</v>
      </c>
      <c r="M184" s="1">
        <f t="shared" si="36"/>
        <v>775.18345010775658</v>
      </c>
      <c r="N184" s="10">
        <f t="shared" si="37"/>
        <v>2.5800344418111406E-2</v>
      </c>
      <c r="O184" s="1">
        <f t="shared" si="38"/>
        <v>805.21462777315912</v>
      </c>
      <c r="P184" s="10">
        <f t="shared" si="39"/>
        <v>2.4838098204090619E-2</v>
      </c>
      <c r="Q184" s="1">
        <f t="shared" si="40"/>
        <v>829.18906528789148</v>
      </c>
      <c r="R184" s="10">
        <f t="shared" si="41"/>
        <v>2.4119951452876518E-2</v>
      </c>
      <c r="S184" s="1">
        <f t="shared" si="42"/>
        <v>848.99526856189993</v>
      </c>
      <c r="T184" s="10">
        <f t="shared" si="43"/>
        <v>2.3557257314139917E-2</v>
      </c>
    </row>
    <row r="185" spans="1:20" x14ac:dyDescent="0.45">
      <c r="A185">
        <v>2750</v>
      </c>
      <c r="B185" s="1">
        <f t="shared" si="28"/>
        <v>464.9187439871211</v>
      </c>
      <c r="C185" s="10">
        <f t="shared" si="29"/>
        <v>4.3018269877615492E-2</v>
      </c>
      <c r="D185">
        <v>2725</v>
      </c>
      <c r="E185" s="1">
        <f t="shared" si="30"/>
        <v>605.18010146068571</v>
      </c>
      <c r="F185" s="10">
        <f t="shared" si="31"/>
        <v>3.3048013230651901E-2</v>
      </c>
      <c r="G185">
        <v>2715</v>
      </c>
      <c r="H185" s="1">
        <f t="shared" si="32"/>
        <v>688.28288388798399</v>
      </c>
      <c r="I185" s="10">
        <f t="shared" si="33"/>
        <v>2.9057819783376949E-2</v>
      </c>
      <c r="J185">
        <v>2700</v>
      </c>
      <c r="K185" s="1">
        <f t="shared" si="34"/>
        <v>742.08330172650471</v>
      </c>
      <c r="L185" s="10">
        <f t="shared" si="35"/>
        <v>2.6951152186646309E-2</v>
      </c>
      <c r="M185" s="1">
        <f t="shared" si="36"/>
        <v>782.54043048143433</v>
      </c>
      <c r="N185" s="10">
        <f t="shared" si="37"/>
        <v>2.5557784902814039E-2</v>
      </c>
      <c r="O185" s="1">
        <f t="shared" si="38"/>
        <v>813.47197827175398</v>
      </c>
      <c r="P185" s="10">
        <f t="shared" si="39"/>
        <v>2.4585972884389466E-2</v>
      </c>
      <c r="Q185" s="1">
        <f t="shared" si="40"/>
        <v>838.27475920703932</v>
      </c>
      <c r="R185" s="10">
        <f t="shared" si="41"/>
        <v>2.3858525835752077E-2</v>
      </c>
      <c r="S185" s="1">
        <f t="shared" si="42"/>
        <v>858.8565332257167</v>
      </c>
      <c r="T185" s="10">
        <f t="shared" si="43"/>
        <v>2.3286776343056339E-2</v>
      </c>
    </row>
    <row r="186" spans="1:20" x14ac:dyDescent="0.45">
      <c r="A186">
        <v>2800</v>
      </c>
      <c r="B186" s="1">
        <f t="shared" ref="B186:B249" si="44">$Y$195 - $Z$195*EXP(-$AA$195*A186^$AB$195)</f>
        <v>466.43684308902311</v>
      </c>
      <c r="C186" s="10">
        <f t="shared" ref="C186:C249" si="45">20/B186</f>
        <v>4.2878259503576231E-2</v>
      </c>
      <c r="D186">
        <v>2775</v>
      </c>
      <c r="E186" s="1">
        <f t="shared" si="30"/>
        <v>608.60499986516118</v>
      </c>
      <c r="F186" s="10">
        <f t="shared" si="31"/>
        <v>3.2862036960641265E-2</v>
      </c>
      <c r="G186">
        <v>2765</v>
      </c>
      <c r="H186" s="1">
        <f t="shared" si="32"/>
        <v>693.20063030321796</v>
      </c>
      <c r="I186" s="10">
        <f t="shared" si="33"/>
        <v>2.8851676016583616E-2</v>
      </c>
      <c r="J186">
        <v>2750</v>
      </c>
      <c r="K186" s="1">
        <f t="shared" si="34"/>
        <v>748.19535265582738</v>
      </c>
      <c r="L186" s="10">
        <f t="shared" si="35"/>
        <v>2.6730986672139988E-2</v>
      </c>
      <c r="M186" s="1">
        <f t="shared" si="36"/>
        <v>789.64066934067375</v>
      </c>
      <c r="N186" s="10">
        <f t="shared" si="37"/>
        <v>2.5327976099178629E-2</v>
      </c>
      <c r="O186" s="1">
        <f t="shared" si="38"/>
        <v>821.46608313746754</v>
      </c>
      <c r="P186" s="10">
        <f t="shared" si="39"/>
        <v>2.4346714259477365E-2</v>
      </c>
      <c r="Q186" s="1">
        <f t="shared" si="40"/>
        <v>847.0963657749237</v>
      </c>
      <c r="R186" s="10">
        <f t="shared" si="41"/>
        <v>2.3610064696363089E-2</v>
      </c>
      <c r="S186" s="1">
        <f t="shared" si="42"/>
        <v>868.45720046218412</v>
      </c>
      <c r="T186" s="10">
        <f t="shared" si="43"/>
        <v>2.3029344439030736E-2</v>
      </c>
    </row>
    <row r="187" spans="1:20" x14ac:dyDescent="0.45">
      <c r="A187">
        <v>2850</v>
      </c>
      <c r="B187" s="1">
        <f t="shared" si="44"/>
        <v>467.86197751029482</v>
      </c>
      <c r="C187" s="10">
        <f t="shared" si="45"/>
        <v>4.2747649865520265E-2</v>
      </c>
      <c r="D187">
        <v>2825</v>
      </c>
      <c r="E187" s="1">
        <f t="shared" si="30"/>
        <v>611.86423310785892</v>
      </c>
      <c r="F187" s="10">
        <f t="shared" si="31"/>
        <v>3.2686989887304653E-2</v>
      </c>
      <c r="G187">
        <v>2815</v>
      </c>
      <c r="H187" s="1">
        <f t="shared" si="32"/>
        <v>697.90998043026957</v>
      </c>
      <c r="I187" s="10">
        <f t="shared" si="33"/>
        <v>2.8656990959879624E-2</v>
      </c>
      <c r="J187">
        <v>2800</v>
      </c>
      <c r="K187" s="1">
        <f t="shared" si="34"/>
        <v>754.07162315572941</v>
      </c>
      <c r="L187" s="10">
        <f t="shared" si="35"/>
        <v>2.6522679525190988E-2</v>
      </c>
      <c r="M187" s="1">
        <f t="shared" si="36"/>
        <v>796.49008555426553</v>
      </c>
      <c r="N187" s="10">
        <f t="shared" si="37"/>
        <v>2.5110168177526402E-2</v>
      </c>
      <c r="O187" s="1">
        <f t="shared" si="38"/>
        <v>829.20205178129402</v>
      </c>
      <c r="P187" s="10">
        <f t="shared" si="39"/>
        <v>2.4119573699843057E-2</v>
      </c>
      <c r="Q187" s="1">
        <f t="shared" si="40"/>
        <v>855.65813635836378</v>
      </c>
      <c r="R187" s="10">
        <f t="shared" si="41"/>
        <v>2.3373820863924644E-2</v>
      </c>
      <c r="S187" s="1">
        <f t="shared" si="42"/>
        <v>877.8006679344669</v>
      </c>
      <c r="T187" s="10">
        <f t="shared" si="43"/>
        <v>2.2784215973612271E-2</v>
      </c>
    </row>
    <row r="188" spans="1:20" x14ac:dyDescent="0.45">
      <c r="A188">
        <v>2900</v>
      </c>
      <c r="B188" s="1">
        <f t="shared" si="44"/>
        <v>469.19933548069685</v>
      </c>
      <c r="C188" s="10">
        <f t="shared" si="45"/>
        <v>4.2625806320697172E-2</v>
      </c>
      <c r="D188">
        <v>2875</v>
      </c>
      <c r="E188" s="1">
        <f t="shared" si="30"/>
        <v>614.96452037822849</v>
      </c>
      <c r="F188" s="10">
        <f t="shared" si="31"/>
        <v>3.2522201423423873E-2</v>
      </c>
      <c r="G188">
        <v>2865</v>
      </c>
      <c r="H188" s="1">
        <f t="shared" si="32"/>
        <v>702.41779777379224</v>
      </c>
      <c r="I188" s="10">
        <f t="shared" si="33"/>
        <v>2.847308263456165E-2</v>
      </c>
      <c r="J188">
        <v>2850</v>
      </c>
      <c r="K188" s="1">
        <f t="shared" si="34"/>
        <v>759.71869505251016</v>
      </c>
      <c r="L188" s="10">
        <f t="shared" si="35"/>
        <v>2.6325533556361465E-2</v>
      </c>
      <c r="M188" s="1">
        <f t="shared" si="36"/>
        <v>803.09466140944096</v>
      </c>
      <c r="N188" s="10">
        <f t="shared" si="37"/>
        <v>2.4903664488193405E-2</v>
      </c>
      <c r="O188" s="1">
        <f t="shared" si="38"/>
        <v>836.68510353596662</v>
      </c>
      <c r="P188" s="10">
        <f t="shared" si="39"/>
        <v>2.3903855722393962E-2</v>
      </c>
      <c r="Q188" s="1">
        <f t="shared" si="40"/>
        <v>863.9644655260845</v>
      </c>
      <c r="R188" s="10">
        <f t="shared" si="41"/>
        <v>2.3149100221178213E-2</v>
      </c>
      <c r="S188" s="1">
        <f t="shared" si="42"/>
        <v>886.89049856073552</v>
      </c>
      <c r="T188" s="10">
        <f t="shared" si="43"/>
        <v>2.2550698234400323E-2</v>
      </c>
    </row>
    <row r="189" spans="1:20" x14ac:dyDescent="0.45">
      <c r="A189">
        <v>2950</v>
      </c>
      <c r="B189" s="1">
        <f t="shared" si="44"/>
        <v>470.45385815691401</v>
      </c>
      <c r="C189" s="10">
        <f t="shared" si="45"/>
        <v>4.2512139401627035E-2</v>
      </c>
      <c r="D189">
        <v>2925</v>
      </c>
      <c r="E189" s="1">
        <f t="shared" si="30"/>
        <v>617.91240417592007</v>
      </c>
      <c r="F189" s="10">
        <f t="shared" si="31"/>
        <v>3.2367047278607453E-2</v>
      </c>
      <c r="G189">
        <v>2915</v>
      </c>
      <c r="H189" s="1">
        <f t="shared" si="32"/>
        <v>706.73085725296278</v>
      </c>
      <c r="I189" s="10">
        <f t="shared" si="33"/>
        <v>2.8299316203256323E-2</v>
      </c>
      <c r="J189">
        <v>2900</v>
      </c>
      <c r="K189" s="1">
        <f t="shared" si="34"/>
        <v>765.14313617334585</v>
      </c>
      <c r="L189" s="10">
        <f t="shared" si="35"/>
        <v>2.6138900101782957E-2</v>
      </c>
      <c r="M189" s="1">
        <f t="shared" si="36"/>
        <v>809.46042452341999</v>
      </c>
      <c r="N189" s="10">
        <f t="shared" si="37"/>
        <v>2.4707816953219486E-2</v>
      </c>
      <c r="O189" s="1">
        <f t="shared" si="38"/>
        <v>843.92054921443173</v>
      </c>
      <c r="P189" s="10">
        <f t="shared" si="39"/>
        <v>2.369891338540946E-2</v>
      </c>
      <c r="Q189" s="1">
        <f t="shared" si="40"/>
        <v>872.01987319112845</v>
      </c>
      <c r="R189" s="10">
        <f t="shared" si="41"/>
        <v>2.2935257113820866E-2</v>
      </c>
      <c r="S189" s="1">
        <f t="shared" si="42"/>
        <v>895.73040379283111</v>
      </c>
      <c r="T189" s="10">
        <f t="shared" si="43"/>
        <v>2.2328146856814404E-2</v>
      </c>
    </row>
    <row r="190" spans="1:20" x14ac:dyDescent="0.45">
      <c r="A190">
        <v>3000</v>
      </c>
      <c r="B190" s="1">
        <f t="shared" si="44"/>
        <v>471.63024762097842</v>
      </c>
      <c r="C190" s="10">
        <f t="shared" si="45"/>
        <v>4.2406101179652982E-2</v>
      </c>
      <c r="D190">
        <v>2975</v>
      </c>
      <c r="E190" s="1">
        <f t="shared" si="30"/>
        <v>620.71424696340296</v>
      </c>
      <c r="F190" s="10">
        <f t="shared" si="31"/>
        <v>3.2220945624886213E-2</v>
      </c>
      <c r="G190">
        <v>2965</v>
      </c>
      <c r="H190" s="1">
        <f t="shared" si="32"/>
        <v>710.85583475189276</v>
      </c>
      <c r="I190" s="10">
        <f t="shared" si="33"/>
        <v>2.8135100005165635E-2</v>
      </c>
      <c r="J190">
        <v>2950</v>
      </c>
      <c r="K190" s="1">
        <f t="shared" si="34"/>
        <v>770.35148552891746</v>
      </c>
      <c r="L190" s="10">
        <f t="shared" si="35"/>
        <v>2.5962174897693813E-2</v>
      </c>
      <c r="M190" s="1">
        <f t="shared" si="36"/>
        <v>815.59343106656888</v>
      </c>
      <c r="N190" s="10">
        <f t="shared" si="37"/>
        <v>2.4522021926838687E-2</v>
      </c>
      <c r="O190" s="1">
        <f t="shared" si="38"/>
        <v>850.91377384827342</v>
      </c>
      <c r="P190" s="10">
        <f t="shared" si="39"/>
        <v>2.3504144150293428E-2</v>
      </c>
      <c r="Q190" s="1">
        <f t="shared" si="40"/>
        <v>879.8289877862419</v>
      </c>
      <c r="R190" s="10">
        <f t="shared" si="41"/>
        <v>2.2731690223485888E-2</v>
      </c>
      <c r="S190" s="1">
        <f t="shared" si="42"/>
        <v>904.32422778587261</v>
      </c>
      <c r="T190" s="10">
        <f t="shared" si="43"/>
        <v>2.2115961715376747E-2</v>
      </c>
    </row>
    <row r="191" spans="1:20" x14ac:dyDescent="0.45">
      <c r="A191">
        <v>3050</v>
      </c>
      <c r="B191" s="1">
        <f t="shared" si="44"/>
        <v>472.73297499963428</v>
      </c>
      <c r="C191" s="10">
        <f t="shared" si="45"/>
        <v>4.2307181977342435E-2</v>
      </c>
      <c r="D191">
        <v>3025</v>
      </c>
      <c r="E191" s="1">
        <f t="shared" ref="E191:E251" si="46">$AC$195 - $AD$195*EXP(-$AE$195*D191^$AF$195)</f>
        <v>623.37622875285263</v>
      </c>
      <c r="F191" s="10">
        <f t="shared" ref="F191:F251" si="47">20/E191</f>
        <v>3.2083353643453279E-2</v>
      </c>
      <c r="G191">
        <v>3015</v>
      </c>
      <c r="H191" s="1">
        <f t="shared" si="32"/>
        <v>714.79929788624509</v>
      </c>
      <c r="I191" s="10">
        <f t="shared" si="33"/>
        <v>2.797988198805261E-2</v>
      </c>
      <c r="J191">
        <v>3000</v>
      </c>
      <c r="K191" s="1">
        <f t="shared" si="34"/>
        <v>775.35023980222684</v>
      </c>
      <c r="L191" s="10">
        <f t="shared" si="35"/>
        <v>2.5794794369447177E-2</v>
      </c>
      <c r="M191" s="1">
        <f t="shared" si="36"/>
        <v>821.49975023292257</v>
      </c>
      <c r="N191" s="10">
        <f t="shared" si="37"/>
        <v>2.4345716470795437E-2</v>
      </c>
      <c r="O191" s="1">
        <f t="shared" si="38"/>
        <v>857.67022055336872</v>
      </c>
      <c r="P191" s="10">
        <f t="shared" si="39"/>
        <v>2.3318986156585921E-2</v>
      </c>
      <c r="Q191" s="1">
        <f t="shared" si="40"/>
        <v>887.39653042854525</v>
      </c>
      <c r="R191" s="10">
        <f t="shared" si="41"/>
        <v>2.2537838851298547E-2</v>
      </c>
      <c r="S191" s="1">
        <f t="shared" si="42"/>
        <v>912.67593242182693</v>
      </c>
      <c r="T191" s="10">
        <f t="shared" si="43"/>
        <v>2.1913583222172951E-2</v>
      </c>
    </row>
    <row r="192" spans="1:20" x14ac:dyDescent="0.45">
      <c r="A192">
        <v>3100</v>
      </c>
      <c r="B192" s="1">
        <f t="shared" si="44"/>
        <v>473.76628865087883</v>
      </c>
      <c r="C192" s="10">
        <f t="shared" si="45"/>
        <v>4.2214907390209264E-2</v>
      </c>
      <c r="D192">
        <v>3075</v>
      </c>
      <c r="E192" s="1">
        <f t="shared" si="46"/>
        <v>625.90434554093156</v>
      </c>
      <c r="F192" s="10">
        <f t="shared" si="47"/>
        <v>3.195376440902515E-2</v>
      </c>
      <c r="G192">
        <v>3065</v>
      </c>
      <c r="H192" s="1">
        <f t="shared" si="32"/>
        <v>718.56769790307476</v>
      </c>
      <c r="I192" s="10">
        <f t="shared" si="33"/>
        <v>2.7833146491783624E-2</v>
      </c>
      <c r="J192">
        <v>3050</v>
      </c>
      <c r="K192" s="1">
        <f t="shared" si="34"/>
        <v>780.14584106952861</v>
      </c>
      <c r="L192" s="10">
        <f t="shared" si="35"/>
        <v>2.5636232287774958E-2</v>
      </c>
      <c r="M192" s="1">
        <f t="shared" si="36"/>
        <v>827.1854498962166</v>
      </c>
      <c r="N192" s="10">
        <f t="shared" si="37"/>
        <v>2.4178374997419639E-2</v>
      </c>
      <c r="O192" s="1">
        <f t="shared" si="38"/>
        <v>864.19537547198559</v>
      </c>
      <c r="P192" s="10">
        <f t="shared" si="39"/>
        <v>2.3142914863524787E-2</v>
      </c>
      <c r="Q192" s="1">
        <f t="shared" si="40"/>
        <v>894.72730003153947</v>
      </c>
      <c r="R192" s="10">
        <f t="shared" si="41"/>
        <v>2.2353179565768242E-2</v>
      </c>
      <c r="S192" s="1">
        <f t="shared" si="42"/>
        <v>920.78958315177249</v>
      </c>
      <c r="T192" s="10">
        <f t="shared" si="43"/>
        <v>2.1720488986791055E-2</v>
      </c>
    </row>
    <row r="193" spans="1:56" x14ac:dyDescent="0.45">
      <c r="A193">
        <v>3150</v>
      </c>
      <c r="B193" s="1">
        <f t="shared" si="44"/>
        <v>474.7342223703763</v>
      </c>
      <c r="C193" s="10">
        <f t="shared" si="45"/>
        <v>4.2128835583284487E-2</v>
      </c>
      <c r="D193">
        <v>3125</v>
      </c>
      <c r="E193" s="1">
        <f t="shared" si="46"/>
        <v>628.30440851100991</v>
      </c>
      <c r="F193" s="10">
        <f t="shared" si="47"/>
        <v>3.1831704073821625E-2</v>
      </c>
      <c r="G193">
        <v>3115</v>
      </c>
      <c r="H193" s="1">
        <f t="shared" ref="H193:H251" si="48">$AG$195 - $AH$195*EXP(-$AI$195*G193^$AJ$195)</f>
        <v>722.16736263520602</v>
      </c>
      <c r="I193" s="10">
        <f t="shared" ref="I193:I251" si="49">20/H193</f>
        <v>2.7694411343957059E-2</v>
      </c>
      <c r="J193">
        <v>3100</v>
      </c>
      <c r="K193" s="1">
        <f t="shared" si="34"/>
        <v>784.74466568243656</v>
      </c>
      <c r="L193" s="10">
        <f t="shared" si="35"/>
        <v>2.5485996751067334E-2</v>
      </c>
      <c r="M193" s="1">
        <f t="shared" si="36"/>
        <v>832.65658339186439</v>
      </c>
      <c r="N193" s="10">
        <f t="shared" si="37"/>
        <v>2.4019506239329896E-2</v>
      </c>
      <c r="O193" s="1">
        <f t="shared" si="38"/>
        <v>870.49475374239353</v>
      </c>
      <c r="P193" s="10">
        <f t="shared" si="39"/>
        <v>2.2975440017319878E-2</v>
      </c>
      <c r="Q193" s="1">
        <f t="shared" si="40"/>
        <v>901.82615932412807</v>
      </c>
      <c r="R193" s="10">
        <f t="shared" si="41"/>
        <v>2.2177223174573869E-2</v>
      </c>
      <c r="S193" s="1">
        <f t="shared" si="42"/>
        <v>928.66933562313238</v>
      </c>
      <c r="T193" s="10">
        <f t="shared" si="43"/>
        <v>2.1536190797750529E-2</v>
      </c>
    </row>
    <row r="194" spans="1:56" x14ac:dyDescent="0.45">
      <c r="A194">
        <v>3200</v>
      </c>
      <c r="B194" s="1">
        <f t="shared" si="44"/>
        <v>475.64060357630746</v>
      </c>
      <c r="C194" s="10">
        <f t="shared" si="45"/>
        <v>4.2048554832412204E-2</v>
      </c>
      <c r="D194">
        <v>3175</v>
      </c>
      <c r="E194" s="1">
        <f t="shared" si="46"/>
        <v>630.58204392794016</v>
      </c>
      <c r="F194" s="10">
        <f t="shared" si="47"/>
        <v>3.1716729317914895E-2</v>
      </c>
      <c r="G194">
        <v>3165</v>
      </c>
      <c r="H194" s="1">
        <f t="shared" si="48"/>
        <v>725.60449043555047</v>
      </c>
      <c r="I194" s="10">
        <f t="shared" si="49"/>
        <v>2.7563225233067156E-2</v>
      </c>
      <c r="J194">
        <v>3150</v>
      </c>
      <c r="K194" s="1">
        <f t="shared" si="34"/>
        <v>789.15301424323457</v>
      </c>
      <c r="L194" s="10">
        <f t="shared" si="35"/>
        <v>2.5343627457571308E-2</v>
      </c>
      <c r="M194" s="1">
        <f t="shared" si="36"/>
        <v>837.91917736751009</v>
      </c>
      <c r="N194" s="10">
        <f t="shared" si="37"/>
        <v>2.3868650509747232E-2</v>
      </c>
      <c r="O194" s="1">
        <f t="shared" si="38"/>
        <v>876.57388644876721</v>
      </c>
      <c r="P194" s="10">
        <f t="shared" si="39"/>
        <v>2.2816102908364395E-2</v>
      </c>
      <c r="Q194" s="1">
        <f t="shared" si="40"/>
        <v>908.69802173784967</v>
      </c>
      <c r="R194" s="10">
        <f t="shared" si="41"/>
        <v>2.200951198479642E-2</v>
      </c>
      <c r="S194" s="1">
        <f t="shared" si="42"/>
        <v>936.31942305958819</v>
      </c>
      <c r="T194" s="10">
        <f t="shared" si="43"/>
        <v>2.1360231890359047E-2</v>
      </c>
    </row>
    <row r="195" spans="1:56" x14ac:dyDescent="0.45">
      <c r="A195">
        <v>3250</v>
      </c>
      <c r="B195" s="1">
        <f t="shared" si="44"/>
        <v>476.48906143653915</v>
      </c>
      <c r="C195" s="10">
        <f t="shared" si="45"/>
        <v>4.1973681283895926E-2</v>
      </c>
      <c r="D195">
        <v>3225</v>
      </c>
      <c r="E195" s="1">
        <f t="shared" si="46"/>
        <v>632.74269365574037</v>
      </c>
      <c r="F195" s="10">
        <f t="shared" si="47"/>
        <v>3.1608425036799406E-2</v>
      </c>
      <c r="G195">
        <v>3215</v>
      </c>
      <c r="H195" s="1">
        <f t="shared" si="48"/>
        <v>728.88514502067767</v>
      </c>
      <c r="I195" s="10">
        <f t="shared" si="49"/>
        <v>2.7439165328897768E-2</v>
      </c>
      <c r="J195">
        <v>3200</v>
      </c>
      <c r="K195" s="1">
        <f t="shared" si="34"/>
        <v>793.37710260831841</v>
      </c>
      <c r="L195" s="10">
        <f t="shared" si="35"/>
        <v>2.5208693235849258E-2</v>
      </c>
      <c r="M195" s="1">
        <f t="shared" si="36"/>
        <v>842.97922064687566</v>
      </c>
      <c r="N195" s="10">
        <f t="shared" si="37"/>
        <v>2.3725377221816488E-2</v>
      </c>
      <c r="O195" s="1">
        <f t="shared" si="38"/>
        <v>882.43830850580684</v>
      </c>
      <c r="P195" s="10">
        <f t="shared" si="39"/>
        <v>2.2664473886979251E-2</v>
      </c>
      <c r="Q195" s="1">
        <f t="shared" si="40"/>
        <v>915.3478391248957</v>
      </c>
      <c r="R195" s="10">
        <f t="shared" si="41"/>
        <v>2.1849617320472067E-2</v>
      </c>
      <c r="S195" s="1">
        <f t="shared" si="42"/>
        <v>943.74414436267102</v>
      </c>
      <c r="T195" s="10">
        <f t="shared" si="43"/>
        <v>2.1192184470194931E-2</v>
      </c>
      <c r="Y195" s="8">
        <v>488.17799405033799</v>
      </c>
      <c r="Z195" s="8">
        <v>451.00772554563702</v>
      </c>
      <c r="AA195" s="8">
        <v>1.4969389951777901E-4</v>
      </c>
      <c r="AB195" s="8">
        <v>1.2493087997079599</v>
      </c>
      <c r="AC195" s="8">
        <v>668.99410404495495</v>
      </c>
      <c r="AD195" s="8">
        <v>619.74752826284896</v>
      </c>
      <c r="AE195" s="8">
        <v>6.7091101410318699E-5</v>
      </c>
      <c r="AF195" s="8">
        <v>1.31863641779147</v>
      </c>
      <c r="AG195" s="8">
        <v>789.85529525965399</v>
      </c>
      <c r="AH195" s="8">
        <v>733.31642859936403</v>
      </c>
      <c r="AI195" s="8">
        <v>4.26987025710665E-5</v>
      </c>
      <c r="AJ195" s="8">
        <v>1.3587250901284</v>
      </c>
      <c r="AK195" s="8">
        <v>877.61945103632399</v>
      </c>
      <c r="AL195" s="8">
        <v>816.17157095407595</v>
      </c>
      <c r="AM195" s="8">
        <v>3.2257573488785797E-5</v>
      </c>
      <c r="AN195" s="8">
        <v>1.38298545826897</v>
      </c>
      <c r="AO195" s="8">
        <v>951.30646993671598</v>
      </c>
      <c r="AP195" s="8">
        <v>886.30048112866405</v>
      </c>
      <c r="AQ195" s="8">
        <v>2.7235608495523801E-5</v>
      </c>
      <c r="AR195" s="8">
        <v>1.3943696715157201</v>
      </c>
      <c r="AS195" s="8">
        <v>1017.86140317464</v>
      </c>
      <c r="AT195" s="8">
        <v>950.20382969433103</v>
      </c>
      <c r="AU195" s="8">
        <v>2.4726609782082301E-5</v>
      </c>
      <c r="AV195" s="8">
        <v>1.3969402677331799</v>
      </c>
      <c r="AW195" s="8">
        <v>1081.5684353361701</v>
      </c>
      <c r="AX195" s="8">
        <v>1011.8647183386799</v>
      </c>
      <c r="AY195" s="8">
        <v>2.3434276080975799E-5</v>
      </c>
      <c r="AZ195" s="8">
        <v>1.39421211326559</v>
      </c>
      <c r="BA195" s="8">
        <v>1145.3149235476801</v>
      </c>
      <c r="BB195" s="8">
        <v>1073.9946769455501</v>
      </c>
      <c r="BC195" s="8">
        <v>2.2826714506517301E-5</v>
      </c>
      <c r="BD195" s="8">
        <v>1.3879726961180801</v>
      </c>
    </row>
    <row r="196" spans="1:56" x14ac:dyDescent="0.45">
      <c r="A196">
        <v>3300</v>
      </c>
      <c r="B196" s="1">
        <f t="shared" si="44"/>
        <v>477.28303490681742</v>
      </c>
      <c r="C196" s="10">
        <f t="shared" si="45"/>
        <v>4.1903856909359265E-2</v>
      </c>
      <c r="D196">
        <v>3275</v>
      </c>
      <c r="E196" s="1">
        <f t="shared" si="46"/>
        <v>634.79161623348909</v>
      </c>
      <c r="F196" s="10">
        <f t="shared" si="47"/>
        <v>3.1506402240579684E-2</v>
      </c>
      <c r="G196">
        <v>3265</v>
      </c>
      <c r="H196" s="1">
        <f t="shared" si="48"/>
        <v>732.01525115670211</v>
      </c>
      <c r="I196" s="10">
        <f t="shared" si="49"/>
        <v>2.7321835123512488E-2</v>
      </c>
      <c r="J196">
        <v>3250</v>
      </c>
      <c r="K196" s="1">
        <f t="shared" ref="K196:K251" si="50">$AK$195 - $AL$195*EXP(-$AM$195*J196^$AN$195)</f>
        <v>797.42305385745158</v>
      </c>
      <c r="L196" s="10">
        <f t="shared" ref="L196:L251" si="51">20/K196</f>
        <v>2.508078980567726E-2</v>
      </c>
      <c r="M196" s="1">
        <f t="shared" ref="M196:M251" si="52">$AO$195 - $AP$195*EXP(-$AQ$195*J196^$AR$195)</f>
        <v>847.84265405364863</v>
      </c>
      <c r="N196" s="10">
        <f t="shared" ref="N196:N251" si="53">20/M196</f>
        <v>2.3589282639151658E-2</v>
      </c>
      <c r="O196" s="1">
        <f t="shared" ref="O196:O251" si="54">$AS$195 - $AT$195*EXP(-$AU$195*J196^$AV$195)</f>
        <v>888.09354743405765</v>
      </c>
      <c r="P196" s="10">
        <f t="shared" ref="P196:P251" si="55">20/O196</f>
        <v>2.2520150110070507E-2</v>
      </c>
      <c r="Q196" s="1">
        <f t="shared" ref="Q196:Q251" si="56">$AW$195 - $AX$195*EXP(-$AY$195*J196^$AZ$195)</f>
        <v>921.78059027082043</v>
      </c>
      <c r="R196" s="10">
        <f t="shared" ref="R196:R251" si="57">20/Q196</f>
        <v>2.1697137270078524E-2</v>
      </c>
      <c r="S196" s="1">
        <f t="shared" ref="S196:S251" si="58">$BA$195 - $BB$195*EXP(-$BC$195*J196^$BD$195)</f>
        <v>950.947852905226</v>
      </c>
      <c r="T196" s="10">
        <f t="shared" ref="T196:T251" si="59">20/S196</f>
        <v>2.1031647465103696E-2</v>
      </c>
    </row>
    <row r="197" spans="1:56" x14ac:dyDescent="0.45">
      <c r="A197">
        <v>3350</v>
      </c>
      <c r="B197" s="1">
        <f t="shared" si="44"/>
        <v>478.02578065304368</v>
      </c>
      <c r="C197" s="10">
        <f t="shared" si="45"/>
        <v>4.1838747635488345E-2</v>
      </c>
      <c r="D197">
        <v>3325</v>
      </c>
      <c r="E197" s="1">
        <f t="shared" si="46"/>
        <v>636.73388844936733</v>
      </c>
      <c r="F197" s="10">
        <f t="shared" si="47"/>
        <v>3.1410296142248426E-2</v>
      </c>
      <c r="G197">
        <v>3315</v>
      </c>
      <c r="H197" s="1">
        <f t="shared" si="48"/>
        <v>735.00059112413498</v>
      </c>
      <c r="I197" s="10">
        <f t="shared" si="49"/>
        <v>2.7210862469391101E-2</v>
      </c>
      <c r="J197">
        <v>3300</v>
      </c>
      <c r="K197" s="1">
        <f t="shared" si="50"/>
        <v>801.29689116922975</v>
      </c>
      <c r="L197" s="10">
        <f t="shared" si="51"/>
        <v>2.4959537744888249E-2</v>
      </c>
      <c r="M197" s="1">
        <f t="shared" si="52"/>
        <v>852.51536114414455</v>
      </c>
      <c r="N197" s="10">
        <f t="shared" si="53"/>
        <v>2.3459987833132277E-2</v>
      </c>
      <c r="O197" s="1">
        <f t="shared" si="54"/>
        <v>893.54511298343857</v>
      </c>
      <c r="P197" s="10">
        <f t="shared" si="55"/>
        <v>2.2382753494361834E-2</v>
      </c>
      <c r="Q197" s="1">
        <f t="shared" si="56"/>
        <v>928.00127016710201</v>
      </c>
      <c r="R197" s="10">
        <f t="shared" si="57"/>
        <v>2.1551694639813011E-2</v>
      </c>
      <c r="S197" s="1">
        <f t="shared" si="58"/>
        <v>957.93494598809684</v>
      </c>
      <c r="T197" s="10">
        <f t="shared" si="59"/>
        <v>2.0878244481800663E-2</v>
      </c>
    </row>
    <row r="198" spans="1:56" x14ac:dyDescent="0.45">
      <c r="A198">
        <v>3400</v>
      </c>
      <c r="B198" s="1">
        <f t="shared" si="44"/>
        <v>478.72038083463792</v>
      </c>
      <c r="C198" s="10">
        <f t="shared" si="45"/>
        <v>4.177804163075418E-2</v>
      </c>
      <c r="D198">
        <v>3375</v>
      </c>
      <c r="E198" s="1">
        <f t="shared" si="46"/>
        <v>638.5744073571733</v>
      </c>
      <c r="F198" s="10">
        <f t="shared" si="47"/>
        <v>3.1319764415195891E-2</v>
      </c>
      <c r="G198">
        <v>3365</v>
      </c>
      <c r="H198" s="1">
        <f t="shared" si="48"/>
        <v>737.84680190177062</v>
      </c>
      <c r="I198" s="10">
        <f t="shared" si="49"/>
        <v>2.7105897794028246E-2</v>
      </c>
      <c r="J198">
        <v>3350</v>
      </c>
      <c r="K198" s="1">
        <f t="shared" si="50"/>
        <v>805.00453154571892</v>
      </c>
      <c r="L198" s="10">
        <f t="shared" si="51"/>
        <v>2.4844580640555228E-2</v>
      </c>
      <c r="M198" s="1">
        <f t="shared" si="52"/>
        <v>857.003159799331</v>
      </c>
      <c r="N198" s="10">
        <f t="shared" si="53"/>
        <v>2.3337136825356677E-2</v>
      </c>
      <c r="O198" s="1">
        <f t="shared" si="54"/>
        <v>898.79848756388253</v>
      </c>
      <c r="P198" s="10">
        <f t="shared" si="55"/>
        <v>2.2251928854718384E-2</v>
      </c>
      <c r="Q198" s="1">
        <f t="shared" si="56"/>
        <v>934.01488000985614</v>
      </c>
      <c r="R198" s="10">
        <f t="shared" si="57"/>
        <v>2.1412935091343462E-2</v>
      </c>
      <c r="S198" s="1">
        <f t="shared" si="58"/>
        <v>964.70985493236151</v>
      </c>
      <c r="T198" s="10">
        <f t="shared" si="59"/>
        <v>2.0731621945960378E-2</v>
      </c>
    </row>
    <row r="199" spans="1:56" x14ac:dyDescent="0.45">
      <c r="A199">
        <v>3450</v>
      </c>
      <c r="B199" s="1">
        <f t="shared" si="44"/>
        <v>479.36975072953754</v>
      </c>
      <c r="C199" s="10">
        <f t="shared" si="45"/>
        <v>4.1721447733326179E-2</v>
      </c>
      <c r="D199">
        <v>3425</v>
      </c>
      <c r="E199" s="1">
        <f t="shared" si="46"/>
        <v>640.3178926837486</v>
      </c>
      <c r="F199" s="10">
        <f t="shared" si="47"/>
        <v>3.1234485602416158E-2</v>
      </c>
      <c r="G199">
        <v>3415</v>
      </c>
      <c r="H199" s="1">
        <f t="shared" si="48"/>
        <v>740.55937301299082</v>
      </c>
      <c r="I199" s="10">
        <f t="shared" si="49"/>
        <v>2.7006612472716841E-2</v>
      </c>
      <c r="J199">
        <v>3400</v>
      </c>
      <c r="K199" s="1">
        <f t="shared" si="50"/>
        <v>808.55178033178083</v>
      </c>
      <c r="L199" s="10">
        <f t="shared" si="51"/>
        <v>2.4735583405422975E-2</v>
      </c>
      <c r="M199" s="1">
        <f t="shared" si="52"/>
        <v>861.31179462871125</v>
      </c>
      <c r="N199" s="10">
        <f t="shared" si="53"/>
        <v>2.3220394896161234E-2</v>
      </c>
      <c r="O199" s="1">
        <f t="shared" si="54"/>
        <v>903.85911744345867</v>
      </c>
      <c r="P199" s="10">
        <f t="shared" si="55"/>
        <v>2.2127342208561735E-2</v>
      </c>
      <c r="Q199" s="1">
        <f t="shared" si="56"/>
        <v>939.8264178921894</v>
      </c>
      <c r="R199" s="10">
        <f t="shared" si="57"/>
        <v>2.1280525445172435E-2</v>
      </c>
      <c r="S199" s="1">
        <f t="shared" si="58"/>
        <v>971.2770357804983</v>
      </c>
      <c r="T199" s="10">
        <f t="shared" si="59"/>
        <v>2.0591447407101941E-2</v>
      </c>
    </row>
    <row r="200" spans="1:56" x14ac:dyDescent="0.45">
      <c r="A200">
        <v>3500</v>
      </c>
      <c r="B200" s="1">
        <f t="shared" si="44"/>
        <v>479.97664618458271</v>
      </c>
      <c r="C200" s="10">
        <f t="shared" si="45"/>
        <v>4.1668694006226047E-2</v>
      </c>
      <c r="D200">
        <v>3475</v>
      </c>
      <c r="E200" s="1">
        <f t="shared" si="46"/>
        <v>641.96888957962619</v>
      </c>
      <c r="F200" s="10">
        <f t="shared" si="47"/>
        <v>3.1154157661902264E-2</v>
      </c>
      <c r="G200">
        <v>3465</v>
      </c>
      <c r="H200" s="1">
        <f t="shared" si="48"/>
        <v>743.14364498100895</v>
      </c>
      <c r="I200" s="10">
        <f t="shared" si="49"/>
        <v>2.6912697343339457E-2</v>
      </c>
      <c r="J200">
        <v>3450</v>
      </c>
      <c r="K200" s="1">
        <f t="shared" si="50"/>
        <v>811.94432647701092</v>
      </c>
      <c r="L200" s="10">
        <f t="shared" si="51"/>
        <v>2.4632230742690303E-2</v>
      </c>
      <c r="M200" s="1">
        <f t="shared" si="52"/>
        <v>865.44693014031463</v>
      </c>
      <c r="N200" s="10">
        <f t="shared" si="53"/>
        <v>2.310944704230149E-2</v>
      </c>
      <c r="O200" s="1">
        <f t="shared" si="54"/>
        <v>908.73240467563267</v>
      </c>
      <c r="P200" s="10">
        <f t="shared" si="55"/>
        <v>2.2008679229546014E-2</v>
      </c>
      <c r="Q200" s="1">
        <f t="shared" si="56"/>
        <v>945.44087015869172</v>
      </c>
      <c r="R200" s="10">
        <f t="shared" si="57"/>
        <v>2.1154152132901775E-2</v>
      </c>
      <c r="S200" s="1">
        <f t="shared" si="58"/>
        <v>977.64096058072198</v>
      </c>
      <c r="T200" s="10">
        <f t="shared" si="59"/>
        <v>2.0457407991702734E-2</v>
      </c>
    </row>
    <row r="201" spans="1:56" x14ac:dyDescent="0.45">
      <c r="A201">
        <v>3550</v>
      </c>
      <c r="B201" s="1">
        <f t="shared" si="44"/>
        <v>480.54367087791098</v>
      </c>
      <c r="C201" s="10">
        <f t="shared" si="45"/>
        <v>4.1619526407374714E-2</v>
      </c>
      <c r="D201">
        <v>3525</v>
      </c>
      <c r="E201" s="1">
        <f t="shared" si="46"/>
        <v>643.53177166886735</v>
      </c>
      <c r="F201" s="10">
        <f t="shared" si="47"/>
        <v>3.1078496634492671E-2</v>
      </c>
      <c r="G201">
        <v>3515</v>
      </c>
      <c r="H201" s="1">
        <f t="shared" si="48"/>
        <v>745.60480834260215</v>
      </c>
      <c r="I201" s="10">
        <f t="shared" si="49"/>
        <v>2.6823861348826077E-2</v>
      </c>
      <c r="J201">
        <v>3500</v>
      </c>
      <c r="K201" s="1">
        <f t="shared" si="50"/>
        <v>815.18773849061097</v>
      </c>
      <c r="L201" s="10">
        <f t="shared" si="51"/>
        <v>2.4534225744160101E-2</v>
      </c>
      <c r="M201" s="1">
        <f t="shared" si="52"/>
        <v>869.41414463283786</v>
      </c>
      <c r="N201" s="10">
        <f t="shared" si="53"/>
        <v>2.3003996568800013E-2</v>
      </c>
      <c r="O201" s="1">
        <f t="shared" si="54"/>
        <v>913.42369971869357</v>
      </c>
      <c r="P201" s="10">
        <f t="shared" si="55"/>
        <v>2.1895643835559978E-2</v>
      </c>
      <c r="Q201" s="1">
        <f t="shared" si="56"/>
        <v>950.86320339166605</v>
      </c>
      <c r="R201" s="10">
        <f t="shared" si="57"/>
        <v>2.1033519783562268E-2</v>
      </c>
      <c r="S201" s="1">
        <f t="shared" si="58"/>
        <v>983.80610922965639</v>
      </c>
      <c r="T201" s="10">
        <f t="shared" si="59"/>
        <v>2.0329208989828776E-2</v>
      </c>
    </row>
    <row r="202" spans="1:56" x14ac:dyDescent="0.45">
      <c r="A202">
        <v>3600</v>
      </c>
      <c r="B202" s="1">
        <f t="shared" si="44"/>
        <v>481.0732833825586</v>
      </c>
      <c r="C202" s="10">
        <f t="shared" si="45"/>
        <v>4.1573707563584694E-2</v>
      </c>
      <c r="D202">
        <v>3575</v>
      </c>
      <c r="E202" s="1">
        <f t="shared" si="46"/>
        <v>645.01074435746557</v>
      </c>
      <c r="F202" s="10">
        <f t="shared" si="47"/>
        <v>3.1007235421982336E-2</v>
      </c>
      <c r="G202">
        <v>3565</v>
      </c>
      <c r="H202" s="1">
        <f t="shared" si="48"/>
        <v>747.94790317277955</v>
      </c>
      <c r="I202" s="10">
        <f t="shared" si="49"/>
        <v>2.6739830294543795E-2</v>
      </c>
      <c r="J202">
        <v>3550</v>
      </c>
      <c r="K202" s="1">
        <f t="shared" si="50"/>
        <v>818.2874610417897</v>
      </c>
      <c r="L202" s="10">
        <f t="shared" si="51"/>
        <v>2.4441288608452238E-2</v>
      </c>
      <c r="M202" s="1">
        <f t="shared" si="52"/>
        <v>873.21892476766993</v>
      </c>
      <c r="N202" s="10">
        <f t="shared" si="53"/>
        <v>2.2903763801639127E-2</v>
      </c>
      <c r="O202" s="1">
        <f t="shared" si="54"/>
        <v>917.93829471162337</v>
      </c>
      <c r="P202" s="10">
        <f t="shared" si="55"/>
        <v>2.1787956897781607E-2</v>
      </c>
      <c r="Q202" s="1">
        <f t="shared" si="56"/>
        <v>956.09835699965458</v>
      </c>
      <c r="R202" s="10">
        <f t="shared" si="57"/>
        <v>2.0918349930819122E-2</v>
      </c>
      <c r="S202" s="1">
        <f t="shared" si="58"/>
        <v>989.7769618493088</v>
      </c>
      <c r="T202" s="10">
        <f t="shared" si="59"/>
        <v>2.0206572562198061E-2</v>
      </c>
    </row>
    <row r="203" spans="1:56" x14ac:dyDescent="0.45">
      <c r="A203">
        <v>3650</v>
      </c>
      <c r="B203" s="1">
        <f t="shared" si="44"/>
        <v>481.56780402277229</v>
      </c>
      <c r="C203" s="10">
        <f t="shared" si="45"/>
        <v>4.1531015638774399E-2</v>
      </c>
      <c r="D203">
        <v>3625</v>
      </c>
      <c r="E203" s="1">
        <f t="shared" si="46"/>
        <v>646.40984836293114</v>
      </c>
      <c r="F203" s="10">
        <f t="shared" si="47"/>
        <v>3.0940122664670274E-2</v>
      </c>
      <c r="G203">
        <v>3615</v>
      </c>
      <c r="H203" s="1">
        <f t="shared" si="48"/>
        <v>750.17781907560482</v>
      </c>
      <c r="I203" s="10">
        <f t="shared" si="49"/>
        <v>2.6660345709294226E-2</v>
      </c>
      <c r="J203">
        <v>3600</v>
      </c>
      <c r="K203" s="1">
        <f t="shared" si="50"/>
        <v>821.24881216053018</v>
      </c>
      <c r="L203" s="10">
        <f t="shared" si="51"/>
        <v>2.4353155467445087E-2</v>
      </c>
      <c r="M203" s="1">
        <f t="shared" si="52"/>
        <v>876.8666607802204</v>
      </c>
      <c r="N203" s="10">
        <f t="shared" si="53"/>
        <v>2.2808484909443764E-2</v>
      </c>
      <c r="O203" s="1">
        <f t="shared" si="54"/>
        <v>922.28141737196279</v>
      </c>
      <c r="P203" s="10">
        <f t="shared" si="55"/>
        <v>2.1685355058968792E-2</v>
      </c>
      <c r="Q203" s="1">
        <f t="shared" si="56"/>
        <v>961.15123637980832</v>
      </c>
      <c r="R203" s="10">
        <f t="shared" si="57"/>
        <v>2.0808379829307951E-2</v>
      </c>
      <c r="S203" s="1">
        <f t="shared" si="58"/>
        <v>995.55799167512873</v>
      </c>
      <c r="T203" s="10">
        <f t="shared" si="59"/>
        <v>2.0089236556022159E-2</v>
      </c>
    </row>
    <row r="204" spans="1:56" x14ac:dyDescent="0.45">
      <c r="A204">
        <v>3700</v>
      </c>
      <c r="B204" s="1">
        <f t="shared" si="44"/>
        <v>482.02942151658988</v>
      </c>
      <c r="C204" s="10">
        <f t="shared" si="45"/>
        <v>4.1491243287753679E-2</v>
      </c>
      <c r="D204">
        <v>3675</v>
      </c>
      <c r="E204" s="1">
        <f t="shared" si="46"/>
        <v>647.73296343067568</v>
      </c>
      <c r="F204" s="10">
        <f t="shared" si="47"/>
        <v>3.0876921708710477E-2</v>
      </c>
      <c r="G204">
        <v>3665</v>
      </c>
      <c r="H204" s="1">
        <f t="shared" si="48"/>
        <v>752.29929559904792</v>
      </c>
      <c r="I204" s="10">
        <f t="shared" si="49"/>
        <v>2.6585163799833434E-2</v>
      </c>
      <c r="J204">
        <v>3650</v>
      </c>
      <c r="K204" s="1">
        <f t="shared" si="50"/>
        <v>824.07698099571132</v>
      </c>
      <c r="L204" s="10">
        <f t="shared" si="51"/>
        <v>2.426957731040431E-2</v>
      </c>
      <c r="M204" s="1">
        <f t="shared" si="52"/>
        <v>880.36264229160975</v>
      </c>
      <c r="N204" s="10">
        <f t="shared" si="53"/>
        <v>2.2717910823589031E-2</v>
      </c>
      <c r="O204" s="1">
        <f t="shared" si="54"/>
        <v>926.45822548243154</v>
      </c>
      <c r="P204" s="10">
        <f t="shared" si="55"/>
        <v>2.1587589650451284E-2</v>
      </c>
      <c r="Q204" s="1">
        <f t="shared" si="56"/>
        <v>966.02670662659136</v>
      </c>
      <c r="R204" s="10">
        <f t="shared" si="57"/>
        <v>2.0703361369626E-2</v>
      </c>
      <c r="S204" s="1">
        <f t="shared" si="58"/>
        <v>1001.1536584326868</v>
      </c>
      <c r="T204" s="10">
        <f t="shared" si="59"/>
        <v>1.9976953419228515E-2</v>
      </c>
    </row>
    <row r="205" spans="1:56" x14ac:dyDescent="0.45">
      <c r="A205">
        <v>3750</v>
      </c>
      <c r="B205" s="1">
        <f t="shared" si="44"/>
        <v>482.46019940007722</v>
      </c>
      <c r="C205" s="10">
        <f t="shared" si="45"/>
        <v>4.1454196687870454E-2</v>
      </c>
      <c r="D205">
        <v>3725</v>
      </c>
      <c r="E205" s="1">
        <f t="shared" si="46"/>
        <v>648.98381220566603</v>
      </c>
      <c r="F205" s="10">
        <f t="shared" si="47"/>
        <v>3.0817409654683197E-2</v>
      </c>
      <c r="G205">
        <v>3715</v>
      </c>
      <c r="H205" s="1">
        <f t="shared" si="48"/>
        <v>754.31692303428281</v>
      </c>
      <c r="I205" s="10">
        <f t="shared" si="49"/>
        <v>2.6514054489920311E-2</v>
      </c>
      <c r="J205">
        <v>3700</v>
      </c>
      <c r="K205" s="1">
        <f t="shared" si="50"/>
        <v>826.77702608967127</v>
      </c>
      <c r="L205" s="10">
        <f t="shared" si="51"/>
        <v>2.4190318996395073E-2</v>
      </c>
      <c r="M205" s="1">
        <f t="shared" si="52"/>
        <v>883.71205468335825</v>
      </c>
      <c r="N205" s="10">
        <f t="shared" si="53"/>
        <v>2.2631806247303231E-2</v>
      </c>
      <c r="O205" s="1">
        <f t="shared" si="54"/>
        <v>930.47380193427125</v>
      </c>
      <c r="P205" s="10">
        <f t="shared" si="55"/>
        <v>2.1494425698417249E-2</v>
      </c>
      <c r="Q205" s="1">
        <f t="shared" si="56"/>
        <v>970.72958676022154</v>
      </c>
      <c r="R205" s="10">
        <f t="shared" si="57"/>
        <v>2.0603060082622339E-2</v>
      </c>
      <c r="S205" s="1">
        <f t="shared" si="58"/>
        <v>1006.5684021812557</v>
      </c>
      <c r="T205" s="10">
        <f t="shared" si="59"/>
        <v>1.9869489203773499E-2</v>
      </c>
    </row>
    <row r="206" spans="1:56" x14ac:dyDescent="0.45">
      <c r="A206">
        <v>3800</v>
      </c>
      <c r="B206" s="1">
        <f t="shared" si="44"/>
        <v>482.86208223022942</v>
      </c>
      <c r="C206" s="10">
        <f t="shared" si="45"/>
        <v>4.1419694641634683E-2</v>
      </c>
      <c r="D206">
        <v>3775</v>
      </c>
      <c r="E206" s="1">
        <f t="shared" si="46"/>
        <v>650.16596423046531</v>
      </c>
      <c r="F206" s="10">
        <f t="shared" si="47"/>
        <v>3.0761376479729981E-2</v>
      </c>
      <c r="G206">
        <v>3765</v>
      </c>
      <c r="H206" s="1">
        <f t="shared" si="48"/>
        <v>756.23514356227656</v>
      </c>
      <c r="I206" s="10">
        <f t="shared" si="49"/>
        <v>2.6446800535861348E-2</v>
      </c>
      <c r="J206">
        <v>3750</v>
      </c>
      <c r="K206" s="1">
        <f t="shared" si="50"/>
        <v>829.35387413032606</v>
      </c>
      <c r="L206" s="10">
        <f t="shared" si="51"/>
        <v>2.4115158346577115E-2</v>
      </c>
      <c r="M206" s="1">
        <f t="shared" si="52"/>
        <v>886.91997599930119</v>
      </c>
      <c r="N206" s="10">
        <f t="shared" si="53"/>
        <v>2.2549948745337268E-2</v>
      </c>
      <c r="O206" s="1">
        <f t="shared" si="54"/>
        <v>934.33315029645394</v>
      </c>
      <c r="P206" s="10">
        <f t="shared" si="55"/>
        <v>2.1405641011082839E-2</v>
      </c>
      <c r="Q206" s="1">
        <f t="shared" si="56"/>
        <v>975.26464444914268</v>
      </c>
      <c r="R206" s="10">
        <f t="shared" si="57"/>
        <v>2.050725422461774E-2</v>
      </c>
      <c r="S206" s="1">
        <f t="shared" si="58"/>
        <v>1011.8066376032751</v>
      </c>
      <c r="T206" s="10">
        <f t="shared" si="59"/>
        <v>1.9766622649733903E-2</v>
      </c>
    </row>
    <row r="207" spans="1:56" x14ac:dyDescent="0.45">
      <c r="A207">
        <v>3850</v>
      </c>
      <c r="B207" s="1">
        <f t="shared" si="44"/>
        <v>483.23690156497833</v>
      </c>
      <c r="C207" s="10">
        <f t="shared" si="45"/>
        <v>4.1387567744163065E-2</v>
      </c>
      <c r="D207">
        <v>3825</v>
      </c>
      <c r="E207" s="1">
        <f t="shared" si="46"/>
        <v>651.28284004327088</v>
      </c>
      <c r="F207" s="10">
        <f t="shared" si="47"/>
        <v>3.0708624226413229E-2</v>
      </c>
      <c r="G207">
        <v>3815</v>
      </c>
      <c r="H207" s="1">
        <f t="shared" si="48"/>
        <v>758.05825271283516</v>
      </c>
      <c r="I207" s="10">
        <f t="shared" si="49"/>
        <v>2.6383196711369787E-2</v>
      </c>
      <c r="J207">
        <v>3800</v>
      </c>
      <c r="K207" s="1">
        <f t="shared" si="50"/>
        <v>831.81231914391412</v>
      </c>
      <c r="L207" s="10">
        <f t="shared" si="51"/>
        <v>2.4043885308868269E-2</v>
      </c>
      <c r="M207" s="1">
        <f t="shared" si="52"/>
        <v>889.9913743404469</v>
      </c>
      <c r="N207" s="10">
        <f t="shared" si="53"/>
        <v>2.2472127906657029E-2</v>
      </c>
      <c r="O207" s="1">
        <f t="shared" si="54"/>
        <v>938.04119088102789</v>
      </c>
      <c r="P207" s="10">
        <f t="shared" si="55"/>
        <v>2.1321025339213071E-2</v>
      </c>
      <c r="Q207" s="1">
        <f t="shared" si="56"/>
        <v>979.63659120170735</v>
      </c>
      <c r="R207" s="10">
        <f t="shared" si="57"/>
        <v>2.0415733936057109E-2</v>
      </c>
      <c r="S207" s="1">
        <f t="shared" si="58"/>
        <v>1016.8727487193789</v>
      </c>
      <c r="T207" s="10">
        <f t="shared" si="59"/>
        <v>1.9668144342728663E-2</v>
      </c>
    </row>
    <row r="208" spans="1:56" x14ac:dyDescent="0.45">
      <c r="A208">
        <v>3900</v>
      </c>
      <c r="B208" s="1">
        <f t="shared" si="44"/>
        <v>483.58638172000695</v>
      </c>
      <c r="C208" s="10">
        <f t="shared" si="45"/>
        <v>4.1357657609928017E-2</v>
      </c>
      <c r="D208">
        <v>3875</v>
      </c>
      <c r="E208" s="1">
        <f t="shared" si="46"/>
        <v>652.33771535189169</v>
      </c>
      <c r="F208" s="10">
        <f t="shared" si="47"/>
        <v>3.0658966252183294E-2</v>
      </c>
      <c r="G208">
        <v>3865</v>
      </c>
      <c r="H208" s="1">
        <f t="shared" si="48"/>
        <v>759.79040110349752</v>
      </c>
      <c r="I208" s="10">
        <f t="shared" si="49"/>
        <v>2.6323049055308648E-2</v>
      </c>
      <c r="J208">
        <v>3850</v>
      </c>
      <c r="K208" s="1">
        <f t="shared" si="50"/>
        <v>834.15702209335188</v>
      </c>
      <c r="L208" s="10">
        <f t="shared" si="51"/>
        <v>2.3976301188245307E-2</v>
      </c>
      <c r="M208" s="1">
        <f t="shared" si="52"/>
        <v>892.93110572000478</v>
      </c>
      <c r="N208" s="10">
        <f t="shared" si="53"/>
        <v>2.2398144573397102E-2</v>
      </c>
      <c r="O208" s="1">
        <f t="shared" si="54"/>
        <v>941.60275727601913</v>
      </c>
      <c r="P208" s="10">
        <f t="shared" si="55"/>
        <v>2.1240379603239892E-2</v>
      </c>
      <c r="Q208" s="1">
        <f t="shared" si="56"/>
        <v>983.85007800308063</v>
      </c>
      <c r="R208" s="10">
        <f t="shared" si="57"/>
        <v>2.0328300466869887E-2</v>
      </c>
      <c r="S208" s="1">
        <f t="shared" si="58"/>
        <v>1021.7710840093171</v>
      </c>
      <c r="T208" s="10">
        <f t="shared" si="59"/>
        <v>1.95738559379878E-2</v>
      </c>
    </row>
    <row r="209" spans="1:20" x14ac:dyDescent="0.45">
      <c r="A209">
        <v>3950</v>
      </c>
      <c r="B209" s="1">
        <f t="shared" si="44"/>
        <v>483.91214530317581</v>
      </c>
      <c r="C209" s="10">
        <f t="shared" si="45"/>
        <v>4.13298161538595E-2</v>
      </c>
      <c r="D209">
        <v>3925</v>
      </c>
      <c r="E209" s="1">
        <f t="shared" si="46"/>
        <v>653.33372526178096</v>
      </c>
      <c r="F209" s="10">
        <f t="shared" si="47"/>
        <v>3.0612226533975884E-2</v>
      </c>
      <c r="G209">
        <v>3915</v>
      </c>
      <c r="H209" s="1">
        <f t="shared" si="48"/>
        <v>761.43559642777188</v>
      </c>
      <c r="I209" s="10">
        <f t="shared" si="49"/>
        <v>2.6266174176553823E-2</v>
      </c>
      <c r="J209">
        <v>3900</v>
      </c>
      <c r="K209" s="1">
        <f t="shared" si="50"/>
        <v>836.39251084900695</v>
      </c>
      <c r="L209" s="10">
        <f t="shared" si="51"/>
        <v>2.3912217936645989E-2</v>
      </c>
      <c r="M209" s="1">
        <f t="shared" si="52"/>
        <v>895.74391234724953</v>
      </c>
      <c r="N209" s="10">
        <f t="shared" si="53"/>
        <v>2.2327810130008095E-2</v>
      </c>
      <c r="O209" s="1">
        <f t="shared" si="54"/>
        <v>945.02259331838843</v>
      </c>
      <c r="P209" s="10">
        <f t="shared" si="55"/>
        <v>2.1163515180913545E-2</v>
      </c>
      <c r="Q209" s="1">
        <f t="shared" si="56"/>
        <v>987.90969137423087</v>
      </c>
      <c r="R209" s="10">
        <f t="shared" si="57"/>
        <v>2.0244765462497913E-2</v>
      </c>
      <c r="S209" s="1">
        <f t="shared" si="58"/>
        <v>1026.5059519197684</v>
      </c>
      <c r="T209" s="10">
        <f t="shared" si="59"/>
        <v>1.9483569445063673E-2</v>
      </c>
    </row>
    <row r="210" spans="1:20" x14ac:dyDescent="0.45">
      <c r="A210">
        <v>4000</v>
      </c>
      <c r="B210" s="1">
        <f t="shared" si="44"/>
        <v>484.21571852832716</v>
      </c>
      <c r="C210" s="10">
        <f t="shared" si="45"/>
        <v>4.1303904922347076E-2</v>
      </c>
      <c r="D210">
        <v>3975</v>
      </c>
      <c r="E210" s="1">
        <f t="shared" si="46"/>
        <v>654.27386853827716</v>
      </c>
      <c r="F210" s="10">
        <f t="shared" si="47"/>
        <v>3.0568239023029138E-2</v>
      </c>
      <c r="G210">
        <v>3965</v>
      </c>
      <c r="H210" s="1">
        <f t="shared" si="48"/>
        <v>762.99770566424002</v>
      </c>
      <c r="I210" s="10">
        <f t="shared" si="49"/>
        <v>2.6212398610804048E-2</v>
      </c>
      <c r="J210">
        <v>3950</v>
      </c>
      <c r="K210" s="1">
        <f t="shared" si="50"/>
        <v>838.52318050048052</v>
      </c>
      <c r="L210" s="10">
        <f t="shared" si="51"/>
        <v>2.3851457497051913E-2</v>
      </c>
      <c r="M210" s="1">
        <f t="shared" si="52"/>
        <v>898.43442131030304</v>
      </c>
      <c r="N210" s="10">
        <f t="shared" si="53"/>
        <v>2.226094584714532E-2</v>
      </c>
      <c r="O210" s="1">
        <f t="shared" si="54"/>
        <v>948.30535048063564</v>
      </c>
      <c r="P210" s="10">
        <f t="shared" si="55"/>
        <v>2.1090253250035204E-2</v>
      </c>
      <c r="Q210" s="1">
        <f t="shared" si="56"/>
        <v>991.81994983067716</v>
      </c>
      <c r="R210" s="10">
        <f t="shared" si="57"/>
        <v>2.0164950305158094E-2</v>
      </c>
      <c r="S210" s="1">
        <f t="shared" si="58"/>
        <v>1031.0816167406592</v>
      </c>
      <c r="T210" s="10">
        <f t="shared" si="59"/>
        <v>1.9397106567782461E-2</v>
      </c>
    </row>
    <row r="211" spans="1:20" x14ac:dyDescent="0.45">
      <c r="A211">
        <v>4050</v>
      </c>
      <c r="B211" s="1">
        <f t="shared" si="44"/>
        <v>484.4985363110664</v>
      </c>
      <c r="C211" s="10">
        <f t="shared" si="45"/>
        <v>4.1279794470130748E-2</v>
      </c>
      <c r="D211">
        <v>4025</v>
      </c>
      <c r="E211" s="1">
        <f t="shared" si="46"/>
        <v>655.16101188510413</v>
      </c>
      <c r="F211" s="10">
        <f t="shared" si="47"/>
        <v>3.052684704551285E-2</v>
      </c>
      <c r="G211">
        <v>4015</v>
      </c>
      <c r="H211" s="1">
        <f t="shared" si="48"/>
        <v>764.48045747996593</v>
      </c>
      <c r="I211" s="10">
        <f t="shared" si="49"/>
        <v>2.6161558224690292E-2</v>
      </c>
      <c r="J211">
        <v>4000</v>
      </c>
      <c r="K211" s="1">
        <f t="shared" si="50"/>
        <v>840.55329397969683</v>
      </c>
      <c r="L211" s="10">
        <f t="shared" si="51"/>
        <v>2.3793851196879719E-2</v>
      </c>
      <c r="M211" s="1">
        <f t="shared" si="52"/>
        <v>901.00714362928591</v>
      </c>
      <c r="N211" s="10">
        <f t="shared" si="53"/>
        <v>2.2197382275393904E-2</v>
      </c>
      <c r="O211" s="1">
        <f t="shared" si="54"/>
        <v>951.45558564567978</v>
      </c>
      <c r="P211" s="10">
        <f t="shared" si="55"/>
        <v>2.1020424181363691E-2</v>
      </c>
      <c r="Q211" s="1">
        <f t="shared" si="56"/>
        <v>995.58530071945654</v>
      </c>
      <c r="R211" s="10">
        <f t="shared" si="57"/>
        <v>2.0088685505447963E-2</v>
      </c>
      <c r="S211" s="1">
        <f t="shared" si="58"/>
        <v>1035.5022948322078</v>
      </c>
      <c r="T211" s="10">
        <f t="shared" si="59"/>
        <v>1.9314298094569447E-2</v>
      </c>
    </row>
    <row r="212" spans="1:20" x14ac:dyDescent="0.45">
      <c r="A212">
        <v>4100</v>
      </c>
      <c r="B212" s="1">
        <f t="shared" si="44"/>
        <v>484.76194714983359</v>
      </c>
      <c r="C212" s="10">
        <f t="shared" si="45"/>
        <v>4.1257363779459905E-2</v>
      </c>
      <c r="D212">
        <v>4075</v>
      </c>
      <c r="E212" s="1">
        <f t="shared" si="46"/>
        <v>655.99789422294737</v>
      </c>
      <c r="F212" s="10">
        <f t="shared" si="47"/>
        <v>3.0487902745009121E-2</v>
      </c>
      <c r="G212">
        <v>4065</v>
      </c>
      <c r="H212" s="1">
        <f t="shared" si="48"/>
        <v>765.88744480348259</v>
      </c>
      <c r="I212" s="10">
        <f t="shared" si="49"/>
        <v>2.61134976630042E-2</v>
      </c>
      <c r="J212">
        <v>4050</v>
      </c>
      <c r="K212" s="1">
        <f t="shared" si="50"/>
        <v>842.48698296725593</v>
      </c>
      <c r="L212" s="10">
        <f t="shared" si="51"/>
        <v>2.3739239186295322E-2</v>
      </c>
      <c r="M212" s="1">
        <f t="shared" si="52"/>
        <v>903.46647365263789</v>
      </c>
      <c r="N212" s="10">
        <f t="shared" si="53"/>
        <v>2.2136958684412168E-2</v>
      </c>
      <c r="O212" s="1">
        <f t="shared" si="54"/>
        <v>954.47775924569055</v>
      </c>
      <c r="P212" s="10">
        <f t="shared" si="55"/>
        <v>2.0953866977273205E-2</v>
      </c>
      <c r="Q212" s="1">
        <f t="shared" si="56"/>
        <v>999.2101174135687</v>
      </c>
      <c r="R212" s="10">
        <f t="shared" si="57"/>
        <v>2.0015810139882809E-2</v>
      </c>
      <c r="S212" s="1">
        <f t="shared" si="58"/>
        <v>1039.7721511855409</v>
      </c>
      <c r="T212" s="10">
        <f t="shared" si="59"/>
        <v>1.9234983334758621E-2</v>
      </c>
    </row>
    <row r="213" spans="1:20" x14ac:dyDescent="0.45">
      <c r="A213">
        <v>4150</v>
      </c>
      <c r="B213" s="1">
        <f t="shared" si="44"/>
        <v>485.00721779618925</v>
      </c>
      <c r="C213" s="10">
        <f t="shared" si="45"/>
        <v>4.123649971824634E-2</v>
      </c>
      <c r="D213">
        <v>4125</v>
      </c>
      <c r="E213" s="1">
        <f t="shared" si="46"/>
        <v>656.78713095357273</v>
      </c>
      <c r="F213" s="10">
        <f t="shared" si="47"/>
        <v>3.0451266563281322E-2</v>
      </c>
      <c r="G213">
        <v>4115</v>
      </c>
      <c r="H213" s="1">
        <f t="shared" si="48"/>
        <v>767.22212754436202</v>
      </c>
      <c r="I213" s="10">
        <f t="shared" si="49"/>
        <v>2.6068069835281919E-2</v>
      </c>
      <c r="J213">
        <v>4100</v>
      </c>
      <c r="K213" s="1">
        <f t="shared" si="50"/>
        <v>844.32824905559289</v>
      </c>
      <c r="L213" s="10">
        <f t="shared" si="51"/>
        <v>2.3687469917500231E-2</v>
      </c>
      <c r="M213" s="1">
        <f t="shared" si="52"/>
        <v>905.81668877070263</v>
      </c>
      <c r="N213" s="10">
        <f t="shared" si="53"/>
        <v>2.2079522543509658E-2</v>
      </c>
      <c r="O213" s="1">
        <f t="shared" si="54"/>
        <v>957.37623374154782</v>
      </c>
      <c r="P213" s="10">
        <f t="shared" si="55"/>
        <v>2.0890428752171404E-2</v>
      </c>
      <c r="Q213" s="1">
        <f t="shared" si="56"/>
        <v>1002.6986968439147</v>
      </c>
      <c r="R213" s="10">
        <f t="shared" si="57"/>
        <v>1.9946171330382515E-2</v>
      </c>
      <c r="S213" s="1">
        <f t="shared" si="58"/>
        <v>1043.8952963002841</v>
      </c>
      <c r="T213" s="10">
        <f t="shared" si="59"/>
        <v>1.9159009596923075E-2</v>
      </c>
    </row>
    <row r="214" spans="1:20" x14ac:dyDescent="0.45">
      <c r="A214">
        <v>4200</v>
      </c>
      <c r="B214" s="1">
        <f t="shared" si="44"/>
        <v>485.23553771875146</v>
      </c>
      <c r="C214" s="10">
        <f t="shared" si="45"/>
        <v>4.1217096534244879E-2</v>
      </c>
      <c r="D214">
        <v>4175</v>
      </c>
      <c r="E214" s="1">
        <f t="shared" si="46"/>
        <v>657.5312181964814</v>
      </c>
      <c r="F214" s="10">
        <f t="shared" si="47"/>
        <v>3.0416806756122208E-2</v>
      </c>
      <c r="G214">
        <v>4165</v>
      </c>
      <c r="H214" s="1">
        <f t="shared" si="48"/>
        <v>768.48783543803938</v>
      </c>
      <c r="I214" s="10">
        <f t="shared" si="49"/>
        <v>2.6025135438350777E-2</v>
      </c>
      <c r="J214">
        <v>4150</v>
      </c>
      <c r="K214" s="1">
        <f t="shared" si="50"/>
        <v>846.08096514402143</v>
      </c>
      <c r="L214" s="10">
        <f t="shared" si="51"/>
        <v>2.3638399661426685E-2</v>
      </c>
      <c r="M214" s="1">
        <f t="shared" si="52"/>
        <v>908.06194942193508</v>
      </c>
      <c r="N214" s="10">
        <f t="shared" si="53"/>
        <v>2.2024929040063663E-2</v>
      </c>
      <c r="O214" s="1">
        <f t="shared" si="54"/>
        <v>960.15527242058306</v>
      </c>
      <c r="P214" s="10">
        <f t="shared" si="55"/>
        <v>2.0829964251072999E-2</v>
      </c>
      <c r="Q214" s="1">
        <f t="shared" si="56"/>
        <v>1006.0552573494891</v>
      </c>
      <c r="R214" s="10">
        <f t="shared" si="57"/>
        <v>1.9879623762109409E-2</v>
      </c>
      <c r="S214" s="1">
        <f t="shared" si="58"/>
        <v>1047.8757833631073</v>
      </c>
      <c r="T214" s="10">
        <f t="shared" si="59"/>
        <v>1.9086231705642585E-2</v>
      </c>
    </row>
    <row r="215" spans="1:20" x14ac:dyDescent="0.45">
      <c r="A215">
        <v>4250</v>
      </c>
      <c r="B215" s="1">
        <f t="shared" si="44"/>
        <v>485.44802336565181</v>
      </c>
      <c r="C215" s="10">
        <f t="shared" si="45"/>
        <v>4.1199055382568711E-2</v>
      </c>
      <c r="D215">
        <v>4225</v>
      </c>
      <c r="E215" s="1">
        <f t="shared" si="46"/>
        <v>658.23253698651934</v>
      </c>
      <c r="F215" s="10">
        <f t="shared" si="47"/>
        <v>3.0384398941387489E-2</v>
      </c>
      <c r="G215">
        <v>4215</v>
      </c>
      <c r="H215" s="1">
        <f t="shared" si="48"/>
        <v>769.68777099611145</v>
      </c>
      <c r="I215" s="10">
        <f t="shared" si="49"/>
        <v>2.5984562511778612E-2</v>
      </c>
      <c r="J215">
        <v>4200</v>
      </c>
      <c r="K215" s="1">
        <f t="shared" si="50"/>
        <v>847.74887704220748</v>
      </c>
      <c r="L215" s="10">
        <f t="shared" si="51"/>
        <v>2.3591892058624626E-2</v>
      </c>
      <c r="M215" s="1">
        <f t="shared" si="52"/>
        <v>910.20629936832461</v>
      </c>
      <c r="N215" s="10">
        <f t="shared" si="53"/>
        <v>2.1973040632524549E-2</v>
      </c>
      <c r="O215" s="1">
        <f t="shared" si="54"/>
        <v>962.81903849123285</v>
      </c>
      <c r="P215" s="10">
        <f t="shared" si="55"/>
        <v>2.0772335403068699E-2</v>
      </c>
      <c r="Q215" s="1">
        <f t="shared" si="56"/>
        <v>1009.2839368273274</v>
      </c>
      <c r="R215" s="10">
        <f t="shared" si="57"/>
        <v>1.9816029236400783E-2</v>
      </c>
      <c r="S215" s="1">
        <f t="shared" si="58"/>
        <v>1051.7176057117763</v>
      </c>
      <c r="T215" s="10">
        <f t="shared" si="59"/>
        <v>1.9016511553464486E-2</v>
      </c>
    </row>
    <row r="216" spans="1:20" x14ac:dyDescent="0.45">
      <c r="A216">
        <v>4300</v>
      </c>
      <c r="B216" s="1">
        <f t="shared" si="44"/>
        <v>485.64572223072565</v>
      </c>
      <c r="C216" s="10">
        <f t="shared" si="45"/>
        <v>4.1182283884090697E-2</v>
      </c>
      <c r="D216">
        <v>4275</v>
      </c>
      <c r="E216" s="1">
        <f t="shared" si="46"/>
        <v>658.89335742217213</v>
      </c>
      <c r="F216" s="10">
        <f t="shared" si="47"/>
        <v>3.0353925676602958E-2</v>
      </c>
      <c r="G216">
        <v>4265</v>
      </c>
      <c r="H216" s="1">
        <f t="shared" si="48"/>
        <v>770.8250125438351</v>
      </c>
      <c r="I216" s="10">
        <f t="shared" si="49"/>
        <v>2.5946226023461642E-2</v>
      </c>
      <c r="J216">
        <v>4250</v>
      </c>
      <c r="K216" s="1">
        <f t="shared" si="50"/>
        <v>849.33560526004783</v>
      </c>
      <c r="L216" s="10">
        <f t="shared" si="51"/>
        <v>2.354781770143316E-2</v>
      </c>
      <c r="M216" s="1">
        <f t="shared" si="52"/>
        <v>912.25366621780825</v>
      </c>
      <c r="N216" s="10">
        <f t="shared" si="53"/>
        <v>2.1923726635070417E-2</v>
      </c>
      <c r="O216" s="1">
        <f t="shared" si="54"/>
        <v>965.37159445415909</v>
      </c>
      <c r="P216" s="10">
        <f t="shared" si="55"/>
        <v>2.0717410906738364E-2</v>
      </c>
      <c r="Q216" s="1">
        <f t="shared" si="56"/>
        <v>1012.388791164423</v>
      </c>
      <c r="R216" s="10">
        <f t="shared" si="57"/>
        <v>1.9755256255846655E-2</v>
      </c>
      <c r="S216" s="1">
        <f t="shared" si="58"/>
        <v>1055.4246945697867</v>
      </c>
      <c r="T216" s="10">
        <f t="shared" si="59"/>
        <v>1.8949717685118616E-2</v>
      </c>
    </row>
    <row r="217" spans="1:20" x14ac:dyDescent="0.45">
      <c r="A217">
        <v>4350</v>
      </c>
      <c r="B217" s="1">
        <f t="shared" si="44"/>
        <v>485.82961672893708</v>
      </c>
      <c r="C217" s="10">
        <f t="shared" si="45"/>
        <v>4.116669571249866E-2</v>
      </c>
      <c r="D217">
        <v>4325</v>
      </c>
      <c r="E217" s="1">
        <f t="shared" si="46"/>
        <v>659.51584275549988</v>
      </c>
      <c r="F217" s="10">
        <f t="shared" si="47"/>
        <v>3.0325276063784466E-2</v>
      </c>
      <c r="G217">
        <v>4315</v>
      </c>
      <c r="H217" s="1">
        <f t="shared" si="48"/>
        <v>771.90251732794752</v>
      </c>
      <c r="I217" s="10">
        <f t="shared" si="49"/>
        <v>2.5910007482852757E-2</v>
      </c>
      <c r="J217">
        <v>4300</v>
      </c>
      <c r="K217" s="1">
        <f t="shared" si="50"/>
        <v>850.84464696326563</v>
      </c>
      <c r="L217" s="10">
        <f t="shared" si="51"/>
        <v>2.3506053744807166E-2</v>
      </c>
      <c r="M217" s="1">
        <f t="shared" si="52"/>
        <v>914.20786217260752</v>
      </c>
      <c r="N217" s="10">
        <f t="shared" si="53"/>
        <v>2.1876862831249518E-2</v>
      </c>
      <c r="O217" s="1">
        <f t="shared" si="54"/>
        <v>967.81690173031006</v>
      </c>
      <c r="P217" s="10">
        <f t="shared" si="55"/>
        <v>2.0665065844833904E-2</v>
      </c>
      <c r="Q217" s="1">
        <f t="shared" si="56"/>
        <v>1015.3737929345298</v>
      </c>
      <c r="R217" s="10">
        <f t="shared" si="57"/>
        <v>1.9697179638838266E-2</v>
      </c>
      <c r="S217" s="1">
        <f t="shared" si="58"/>
        <v>1059.0009170372023</v>
      </c>
      <c r="T217" s="10">
        <f t="shared" si="59"/>
        <v>1.8885724911319797E-2</v>
      </c>
    </row>
    <row r="218" spans="1:20" x14ac:dyDescent="0.45">
      <c r="A218">
        <v>4400</v>
      </c>
      <c r="B218" s="1">
        <f t="shared" si="44"/>
        <v>486.000627886757</v>
      </c>
      <c r="C218" s="10">
        <f t="shared" si="45"/>
        <v>4.1152210207967464E-2</v>
      </c>
      <c r="D218">
        <v>4375</v>
      </c>
      <c r="E218" s="1">
        <f t="shared" si="46"/>
        <v>660.1020534157941</v>
      </c>
      <c r="F218" s="10">
        <f t="shared" si="47"/>
        <v>3.0298345379335043E-2</v>
      </c>
      <c r="G218">
        <v>4365</v>
      </c>
      <c r="H218" s="1">
        <f t="shared" si="48"/>
        <v>772.92312467926683</v>
      </c>
      <c r="I218" s="10">
        <f t="shared" si="49"/>
        <v>2.5875794579569896E-2</v>
      </c>
      <c r="J218">
        <v>4350</v>
      </c>
      <c r="K218" s="1">
        <f t="shared" si="50"/>
        <v>852.27937807536171</v>
      </c>
      <c r="L218" s="10">
        <f t="shared" si="51"/>
        <v>2.3466483543417998E-2</v>
      </c>
      <c r="M218" s="1">
        <f t="shared" si="52"/>
        <v>916.07258498353576</v>
      </c>
      <c r="N218" s="10">
        <f t="shared" si="53"/>
        <v>2.1832331114198175E-2</v>
      </c>
      <c r="O218" s="1">
        <f t="shared" si="54"/>
        <v>970.15882052729194</v>
      </c>
      <c r="P218" s="10">
        <f t="shared" si="55"/>
        <v>2.0615181325805792E-2</v>
      </c>
      <c r="Q218" s="1">
        <f t="shared" si="56"/>
        <v>1018.2428303434508</v>
      </c>
      <c r="R218" s="10">
        <f t="shared" si="57"/>
        <v>1.9641680161159643E-2</v>
      </c>
      <c r="S218" s="1">
        <f t="shared" si="58"/>
        <v>1062.4500743238357</v>
      </c>
      <c r="T218" s="10">
        <f t="shared" si="59"/>
        <v>1.8824413949736319E-2</v>
      </c>
    </row>
    <row r="219" spans="1:20" x14ac:dyDescent="0.45">
      <c r="A219">
        <v>4450</v>
      </c>
      <c r="B219" s="1">
        <f t="shared" si="44"/>
        <v>486.15961885337845</v>
      </c>
      <c r="C219" s="10">
        <f t="shared" si="45"/>
        <v>4.1138752015584056E-2</v>
      </c>
      <c r="D219">
        <v>4425</v>
      </c>
      <c r="E219" s="1">
        <f t="shared" si="46"/>
        <v>660.65395096007694</v>
      </c>
      <c r="F219" s="10">
        <f t="shared" si="47"/>
        <v>3.0273034727084515E-2</v>
      </c>
      <c r="G219">
        <v>4415</v>
      </c>
      <c r="H219" s="1">
        <f t="shared" si="48"/>
        <v>773.88955921579134</v>
      </c>
      <c r="I219" s="10">
        <f t="shared" si="49"/>
        <v>2.5843480845337521E-2</v>
      </c>
      <c r="J219">
        <v>4400</v>
      </c>
      <c r="K219" s="1">
        <f t="shared" si="50"/>
        <v>853.64305550778272</v>
      </c>
      <c r="L219" s="10">
        <f t="shared" si="51"/>
        <v>2.3428996312871264E-2</v>
      </c>
      <c r="M219" s="1">
        <f t="shared" si="52"/>
        <v>917.85141909140134</v>
      </c>
      <c r="N219" s="10">
        <f t="shared" si="53"/>
        <v>2.1790019151246051E-2</v>
      </c>
      <c r="O219" s="1">
        <f t="shared" si="54"/>
        <v>972.40110992627274</v>
      </c>
      <c r="P219" s="10">
        <f t="shared" si="55"/>
        <v>2.0567644149970577E-2</v>
      </c>
      <c r="Q219" s="1">
        <f t="shared" si="56"/>
        <v>1020.9997064070842</v>
      </c>
      <c r="R219" s="10">
        <f t="shared" si="57"/>
        <v>1.9588644222416428E-2</v>
      </c>
      <c r="S219" s="1">
        <f t="shared" si="58"/>
        <v>1065.775900211421</v>
      </c>
      <c r="T219" s="10">
        <f t="shared" si="59"/>
        <v>1.8765671090923093E-2</v>
      </c>
    </row>
    <row r="220" spans="1:20" x14ac:dyDescent="0.45">
      <c r="A220">
        <v>4500</v>
      </c>
      <c r="B220" s="1">
        <f t="shared" si="44"/>
        <v>486.30739823876741</v>
      </c>
      <c r="C220" s="10">
        <f t="shared" si="45"/>
        <v>4.1126250746817535E-2</v>
      </c>
      <c r="D220">
        <v>4475</v>
      </c>
      <c r="E220" s="1">
        <f t="shared" si="46"/>
        <v>661.17340194452368</v>
      </c>
      <c r="F220" s="10">
        <f t="shared" si="47"/>
        <v>3.0249250712717141E-2</v>
      </c>
      <c r="G220">
        <v>4465</v>
      </c>
      <c r="H220" s="1">
        <f t="shared" si="48"/>
        <v>774.80443407319831</v>
      </c>
      <c r="I220" s="10">
        <f t="shared" si="49"/>
        <v>2.5812965337406076E-2</v>
      </c>
      <c r="J220">
        <v>4450</v>
      </c>
      <c r="K220" s="1">
        <f t="shared" si="50"/>
        <v>854.93881950138314</v>
      </c>
      <c r="L220" s="10">
        <f t="shared" si="51"/>
        <v>2.3393486813084927E-2</v>
      </c>
      <c r="M220" s="1">
        <f t="shared" si="52"/>
        <v>919.54783693767388</v>
      </c>
      <c r="N220" s="10">
        <f t="shared" si="53"/>
        <v>2.1749820070922077E-2</v>
      </c>
      <c r="O220" s="1">
        <f t="shared" si="54"/>
        <v>974.54742817250042</v>
      </c>
      <c r="P220" s="10">
        <f t="shared" si="55"/>
        <v>2.0522346498317256E-2</v>
      </c>
      <c r="Q220" s="1">
        <f t="shared" si="56"/>
        <v>1023.6481383471551</v>
      </c>
      <c r="R220" s="10">
        <f t="shared" si="57"/>
        <v>1.9537963535295657E-2</v>
      </c>
      <c r="S220" s="1">
        <f t="shared" si="58"/>
        <v>1068.9820597319167</v>
      </c>
      <c r="T220" s="10">
        <f t="shared" si="59"/>
        <v>1.8709387887216437E-2</v>
      </c>
    </row>
    <row r="221" spans="1:20" x14ac:dyDescent="0.45">
      <c r="A221">
        <v>4550</v>
      </c>
      <c r="B221" s="1">
        <f t="shared" si="44"/>
        <v>486.44472328462172</v>
      </c>
      <c r="C221" s="10">
        <f t="shared" si="45"/>
        <v>4.1114640662466145E-2</v>
      </c>
      <c r="D221">
        <v>4525</v>
      </c>
      <c r="E221" s="1">
        <f t="shared" si="46"/>
        <v>661.66218171177275</v>
      </c>
      <c r="F221" s="10">
        <f t="shared" si="47"/>
        <v>3.0226905137994146E-2</v>
      </c>
      <c r="G221">
        <v>4515</v>
      </c>
      <c r="H221" s="1">
        <f t="shared" si="48"/>
        <v>775.67025415077501</v>
      </c>
      <c r="I221" s="10">
        <f t="shared" si="49"/>
        <v>2.5784152341766085E-2</v>
      </c>
      <c r="J221">
        <v>4500</v>
      </c>
      <c r="K221" s="1">
        <f t="shared" si="50"/>
        <v>856.16969606338114</v>
      </c>
      <c r="L221" s="10">
        <f t="shared" si="51"/>
        <v>2.3359855052052E-2</v>
      </c>
      <c r="M221" s="1">
        <f t="shared" si="52"/>
        <v>921.16520042758714</v>
      </c>
      <c r="N221" s="10">
        <f t="shared" si="53"/>
        <v>2.171163217055571E-2</v>
      </c>
      <c r="O221" s="1">
        <f t="shared" si="54"/>
        <v>976.60133315332337</v>
      </c>
      <c r="P221" s="10">
        <f t="shared" si="55"/>
        <v>2.0479185642131477E-2</v>
      </c>
      <c r="Q221" s="1">
        <f t="shared" si="56"/>
        <v>1026.1917571901902</v>
      </c>
      <c r="R221" s="10">
        <f t="shared" si="57"/>
        <v>1.9489534835830182E-2</v>
      </c>
      <c r="S221" s="1">
        <f t="shared" si="58"/>
        <v>1072.0721480495847</v>
      </c>
      <c r="T221" s="10">
        <f t="shared" si="59"/>
        <v>1.8655460862765528E-2</v>
      </c>
    </row>
    <row r="222" spans="1:20" x14ac:dyDescent="0.45">
      <c r="A222">
        <v>4600</v>
      </c>
      <c r="B222" s="1">
        <f t="shared" si="44"/>
        <v>486.57230287434248</v>
      </c>
      <c r="C222" s="10">
        <f t="shared" si="45"/>
        <v>4.1103860375638783E-2</v>
      </c>
      <c r="D222">
        <v>4575</v>
      </c>
      <c r="E222" s="1">
        <f t="shared" si="46"/>
        <v>662.12197808989595</v>
      </c>
      <c r="F222" s="10">
        <f t="shared" si="47"/>
        <v>3.0205914713322825E-2</v>
      </c>
      <c r="G222">
        <v>4565</v>
      </c>
      <c r="H222" s="1">
        <f t="shared" si="48"/>
        <v>776.48941936185633</v>
      </c>
      <c r="I222" s="10">
        <f t="shared" si="49"/>
        <v>2.5756951094628739E-2</v>
      </c>
      <c r="J222">
        <v>4550</v>
      </c>
      <c r="K222" s="1">
        <f t="shared" si="50"/>
        <v>857.33859948510428</v>
      </c>
      <c r="L222" s="10">
        <f t="shared" si="51"/>
        <v>2.3328006008374626E-2</v>
      </c>
      <c r="M222" s="1">
        <f t="shared" si="52"/>
        <v>922.70676252981798</v>
      </c>
      <c r="N222" s="10">
        <f t="shared" si="53"/>
        <v>2.1675358642831759E-2</v>
      </c>
      <c r="O222" s="1">
        <f t="shared" si="54"/>
        <v>978.56628304839955</v>
      </c>
      <c r="P222" s="10">
        <f t="shared" si="55"/>
        <v>2.0438063671779715E-2</v>
      </c>
      <c r="Q222" s="1">
        <f t="shared" si="56"/>
        <v>1028.634107555923</v>
      </c>
      <c r="R222" s="10">
        <f t="shared" si="57"/>
        <v>1.9443259613003524E-2</v>
      </c>
      <c r="S222" s="1">
        <f t="shared" si="58"/>
        <v>1075.0496895349336</v>
      </c>
      <c r="T222" s="10">
        <f t="shared" si="59"/>
        <v>1.8603791243037331E-2</v>
      </c>
    </row>
    <row r="223" spans="1:20" x14ac:dyDescent="0.45">
      <c r="A223">
        <v>4650</v>
      </c>
      <c r="B223" s="1">
        <f t="shared" si="44"/>
        <v>486.69080038812251</v>
      </c>
      <c r="C223" s="10">
        <f t="shared" si="45"/>
        <v>4.1093852573442009E-2</v>
      </c>
      <c r="D223">
        <v>4625</v>
      </c>
      <c r="E223" s="1">
        <f t="shared" si="46"/>
        <v>662.55439499954286</v>
      </c>
      <c r="F223" s="10">
        <f t="shared" si="47"/>
        <v>3.0186200787353918E-2</v>
      </c>
      <c r="G223">
        <v>4615</v>
      </c>
      <c r="H223" s="1">
        <f t="shared" si="48"/>
        <v>777.26422787884565</v>
      </c>
      <c r="I223" s="10">
        <f t="shared" si="49"/>
        <v>2.5731275520783976E-2</v>
      </c>
      <c r="J223">
        <v>4600</v>
      </c>
      <c r="K223" s="1">
        <f t="shared" si="50"/>
        <v>858.44833492685962</v>
      </c>
      <c r="L223" s="10">
        <f t="shared" si="51"/>
        <v>2.3297849371102821E-2</v>
      </c>
      <c r="M223" s="1">
        <f t="shared" si="52"/>
        <v>924.17566899781627</v>
      </c>
      <c r="N223" s="10">
        <f t="shared" si="53"/>
        <v>2.164090731980443E-2</v>
      </c>
      <c r="O223" s="1">
        <f t="shared" si="54"/>
        <v>980.44563713755269</v>
      </c>
      <c r="P223" s="10">
        <f t="shared" si="55"/>
        <v>2.0398887243142556E-2</v>
      </c>
      <c r="Q223" s="1">
        <f t="shared" si="56"/>
        <v>1030.9786476219231</v>
      </c>
      <c r="R223" s="10">
        <f t="shared" si="57"/>
        <v>1.9399043856177252E-2</v>
      </c>
      <c r="S223" s="1">
        <f t="shared" si="58"/>
        <v>1077.9181370191129</v>
      </c>
      <c r="T223" s="10">
        <f t="shared" si="59"/>
        <v>1.8554284702276398E-2</v>
      </c>
    </row>
    <row r="224" spans="1:20" x14ac:dyDescent="0.45">
      <c r="A224">
        <v>4700</v>
      </c>
      <c r="B224" s="1">
        <f t="shared" si="44"/>
        <v>486.80083640922794</v>
      </c>
      <c r="C224" s="10">
        <f t="shared" si="45"/>
        <v>4.1084563756145748E-2</v>
      </c>
      <c r="D224">
        <v>4675</v>
      </c>
      <c r="E224" s="1">
        <f t="shared" si="46"/>
        <v>662.960955966455</v>
      </c>
      <c r="F224" s="10">
        <f t="shared" si="47"/>
        <v>3.0167689092405581E-2</v>
      </c>
      <c r="G224">
        <v>4665</v>
      </c>
      <c r="H224" s="1">
        <f t="shared" si="48"/>
        <v>777.99687936382577</v>
      </c>
      <c r="I224" s="10">
        <f t="shared" si="49"/>
        <v>2.5707043987572495E-2</v>
      </c>
      <c r="J224">
        <v>4650</v>
      </c>
      <c r="K224" s="1">
        <f t="shared" si="50"/>
        <v>859.50160105724683</v>
      </c>
      <c r="L224" s="10">
        <f t="shared" si="51"/>
        <v>2.3269299295543611E-2</v>
      </c>
      <c r="M224" s="1">
        <f t="shared" si="52"/>
        <v>925.57496019875452</v>
      </c>
      <c r="N224" s="10">
        <f t="shared" si="53"/>
        <v>2.1608190433009634E-2</v>
      </c>
      <c r="O224" s="1">
        <f t="shared" si="54"/>
        <v>982.24265675247773</v>
      </c>
      <c r="P224" s="10">
        <f t="shared" si="55"/>
        <v>2.0361567340319593E-2</v>
      </c>
      <c r="Q224" s="1">
        <f t="shared" si="56"/>
        <v>1033.2287492518249</v>
      </c>
      <c r="R224" s="10">
        <f t="shared" si="57"/>
        <v>1.9356797818955652E-2</v>
      </c>
      <c r="S224" s="1">
        <f t="shared" si="58"/>
        <v>1080.6808712177694</v>
      </c>
      <c r="T224" s="10">
        <f t="shared" si="59"/>
        <v>1.8506851127533072E-2</v>
      </c>
    </row>
    <row r="225" spans="1:20" x14ac:dyDescent="0.45">
      <c r="A225">
        <v>4750</v>
      </c>
      <c r="B225" s="1">
        <f t="shared" si="44"/>
        <v>486.90299128749308</v>
      </c>
      <c r="C225" s="10">
        <f t="shared" si="45"/>
        <v>4.1075943992693507E-2</v>
      </c>
      <c r="D225">
        <v>4725</v>
      </c>
      <c r="E225" s="1">
        <f t="shared" si="46"/>
        <v>663.34310753716181</v>
      </c>
      <c r="F225" s="10">
        <f t="shared" si="47"/>
        <v>3.0150309504617202E-2</v>
      </c>
      <c r="G225">
        <v>4715</v>
      </c>
      <c r="H225" s="1">
        <f t="shared" si="48"/>
        <v>778.68947817663798</v>
      </c>
      <c r="I225" s="10">
        <f t="shared" si="49"/>
        <v>2.5684179073321444E-2</v>
      </c>
      <c r="J225">
        <v>4700</v>
      </c>
      <c r="K225" s="1">
        <f t="shared" si="50"/>
        <v>860.50099273517651</v>
      </c>
      <c r="L225" s="10">
        <f t="shared" si="51"/>
        <v>2.3242274173825503E-2</v>
      </c>
      <c r="M225" s="1">
        <f t="shared" si="52"/>
        <v>926.90757303693169</v>
      </c>
      <c r="N225" s="10">
        <f t="shared" si="53"/>
        <v>2.1577124388434704E-2</v>
      </c>
      <c r="O225" s="1">
        <f t="shared" si="54"/>
        <v>983.96050635922154</v>
      </c>
      <c r="P225" s="10">
        <f t="shared" si="55"/>
        <v>2.0326019053348524E-2</v>
      </c>
      <c r="Q225" s="1">
        <f t="shared" si="56"/>
        <v>1035.3876982751117</v>
      </c>
      <c r="R225" s="10">
        <f t="shared" si="57"/>
        <v>1.9316435798221954E-2</v>
      </c>
      <c r="S225" s="1">
        <f t="shared" si="58"/>
        <v>1083.341200313839</v>
      </c>
      <c r="T225" s="10">
        <f t="shared" si="59"/>
        <v>1.846140439799215E-2</v>
      </c>
    </row>
    <row r="226" spans="1:20" x14ac:dyDescent="0.45">
      <c r="A226">
        <v>4800</v>
      </c>
      <c r="B226" s="1">
        <f t="shared" si="44"/>
        <v>486.99780756597102</v>
      </c>
      <c r="C226" s="10">
        <f t="shared" si="45"/>
        <v>4.1067946691506832E-2</v>
      </c>
      <c r="D226">
        <v>4775</v>
      </c>
      <c r="E226" s="1">
        <f t="shared" si="46"/>
        <v>663.70222259623313</v>
      </c>
      <c r="F226" s="10">
        <f t="shared" si="47"/>
        <v>3.0133995817830956E-2</v>
      </c>
      <c r="G226">
        <v>4765</v>
      </c>
      <c r="H226" s="1">
        <f t="shared" si="48"/>
        <v>779.34403655313122</v>
      </c>
      <c r="I226" s="10">
        <f t="shared" si="49"/>
        <v>2.5662607349195409E-2</v>
      </c>
      <c r="J226">
        <v>4750</v>
      </c>
      <c r="K226" s="1">
        <f t="shared" si="50"/>
        <v>861.44900372374866</v>
      </c>
      <c r="L226" s="10">
        <f t="shared" si="51"/>
        <v>2.3216696419111123E-2</v>
      </c>
      <c r="M226" s="1">
        <f t="shared" si="52"/>
        <v>928.17634295928895</v>
      </c>
      <c r="N226" s="10">
        <f t="shared" si="53"/>
        <v>2.1547629555213978E-2</v>
      </c>
      <c r="O226" s="1">
        <f t="shared" si="54"/>
        <v>985.60225475906304</v>
      </c>
      <c r="P226" s="10">
        <f t="shared" si="55"/>
        <v>2.0292161369790222E-2</v>
      </c>
      <c r="Q226" s="1">
        <f t="shared" si="56"/>
        <v>1037.4586949069767</v>
      </c>
      <c r="R226" s="10">
        <f t="shared" si="57"/>
        <v>1.9277875927188881E-2</v>
      </c>
      <c r="S226" s="1">
        <f t="shared" si="58"/>
        <v>1085.9023596891639</v>
      </c>
      <c r="T226" s="10">
        <f t="shared" si="59"/>
        <v>1.8417862178442025E-2</v>
      </c>
    </row>
    <row r="227" spans="1:20" x14ac:dyDescent="0.45">
      <c r="A227">
        <v>4850</v>
      </c>
      <c r="B227" s="1">
        <f t="shared" si="44"/>
        <v>487.08579227658703</v>
      </c>
      <c r="C227" s="10">
        <f t="shared" si="45"/>
        <v>4.1060528385609717E-2</v>
      </c>
      <c r="D227">
        <v>4825</v>
      </c>
      <c r="E227" s="1">
        <f t="shared" si="46"/>
        <v>664.03960358397774</v>
      </c>
      <c r="F227" s="10">
        <f t="shared" si="47"/>
        <v>3.0118685530283587E-2</v>
      </c>
      <c r="G227">
        <v>4815</v>
      </c>
      <c r="H227" s="1">
        <f t="shared" si="48"/>
        <v>779.96247774704898</v>
      </c>
      <c r="I227" s="10">
        <f t="shared" si="49"/>
        <v>2.5642259173506338E-2</v>
      </c>
      <c r="J227">
        <v>4800</v>
      </c>
      <c r="K227" s="1">
        <f t="shared" si="50"/>
        <v>862.34802942599265</v>
      </c>
      <c r="L227" s="10">
        <f t="shared" si="51"/>
        <v>2.3192492262448447E-2</v>
      </c>
      <c r="M227" s="1">
        <f t="shared" si="52"/>
        <v>929.38400603148852</v>
      </c>
      <c r="N227" s="10">
        <f t="shared" si="53"/>
        <v>2.1519630067017077E-2</v>
      </c>
      <c r="O227" s="1">
        <f t="shared" si="54"/>
        <v>987.1708763960886</v>
      </c>
      <c r="P227" s="10">
        <f t="shared" si="55"/>
        <v>2.0259916979130245E-2</v>
      </c>
      <c r="Q227" s="1">
        <f t="shared" si="56"/>
        <v>1039.444854297298</v>
      </c>
      <c r="R227" s="10">
        <f t="shared" si="57"/>
        <v>1.9241039981404993E-2</v>
      </c>
      <c r="S227" s="1">
        <f t="shared" si="58"/>
        <v>1088.3675117952528</v>
      </c>
      <c r="T227" s="10">
        <f t="shared" si="59"/>
        <v>1.8376145725822128E-2</v>
      </c>
    </row>
    <row r="228" spans="1:20" x14ac:dyDescent="0.45">
      <c r="A228">
        <v>4900</v>
      </c>
      <c r="B228" s="1">
        <f t="shared" si="44"/>
        <v>487.16741911052861</v>
      </c>
      <c r="C228" s="10">
        <f t="shared" si="45"/>
        <v>4.1053648531168288E-2</v>
      </c>
      <c r="D228">
        <v>4875</v>
      </c>
      <c r="E228" s="1">
        <f t="shared" si="46"/>
        <v>664.35648561393464</v>
      </c>
      <c r="F228" s="10">
        <f t="shared" si="47"/>
        <v>3.0104319643267898E-2</v>
      </c>
      <c r="G228">
        <v>4865</v>
      </c>
      <c r="H228" s="1">
        <f t="shared" si="48"/>
        <v>780.54663912973672</v>
      </c>
      <c r="I228" s="10">
        <f t="shared" si="49"/>
        <v>2.5623068497609338E-2</v>
      </c>
      <c r="J228">
        <v>4850</v>
      </c>
      <c r="K228" s="1">
        <f t="shared" si="50"/>
        <v>863.20036963327652</v>
      </c>
      <c r="L228" s="10">
        <f t="shared" si="51"/>
        <v>2.3169591561339152E-2</v>
      </c>
      <c r="M228" s="1">
        <f t="shared" si="52"/>
        <v>930.5332010737684</v>
      </c>
      <c r="N228" s="10">
        <f t="shared" si="53"/>
        <v>2.149305363518619E-2</v>
      </c>
      <c r="O228" s="1">
        <f t="shared" si="54"/>
        <v>988.66925276041809</v>
      </c>
      <c r="P228" s="10">
        <f t="shared" si="55"/>
        <v>2.0229212089036771E-2</v>
      </c>
      <c r="Q228" s="1">
        <f t="shared" si="56"/>
        <v>1041.3492071983271</v>
      </c>
      <c r="R228" s="10">
        <f t="shared" si="57"/>
        <v>1.9205853196747051E-2</v>
      </c>
      <c r="S228" s="1">
        <f t="shared" si="58"/>
        <v>1090.7397461539088</v>
      </c>
      <c r="T228" s="10">
        <f t="shared" si="59"/>
        <v>1.8336179707874972E-2</v>
      </c>
    </row>
    <row r="229" spans="1:20" x14ac:dyDescent="0.45">
      <c r="A229">
        <v>4950</v>
      </c>
      <c r="B229" s="1">
        <f t="shared" si="44"/>
        <v>487.24313046898067</v>
      </c>
      <c r="C229" s="10">
        <f t="shared" si="45"/>
        <v>4.1047269318604092E-2</v>
      </c>
      <c r="D229">
        <v>4925</v>
      </c>
      <c r="E229" s="1">
        <f t="shared" si="46"/>
        <v>664.65403948992753</v>
      </c>
      <c r="F229" s="10">
        <f t="shared" si="47"/>
        <v>3.0090842470992144E-2</v>
      </c>
      <c r="G229">
        <v>4915</v>
      </c>
      <c r="H229" s="1">
        <f t="shared" si="48"/>
        <v>781.09827524252205</v>
      </c>
      <c r="I229" s="10">
        <f t="shared" si="49"/>
        <v>2.5604972682586234E-2</v>
      </c>
      <c r="J229">
        <v>4900</v>
      </c>
      <c r="K229" s="1">
        <f t="shared" si="50"/>
        <v>864.008231277954</v>
      </c>
      <c r="L229" s="10">
        <f t="shared" si="51"/>
        <v>2.314792761918253E-2</v>
      </c>
      <c r="M229" s="1">
        <f t="shared" si="52"/>
        <v>931.62647184650984</v>
      </c>
      <c r="N229" s="10">
        <f t="shared" si="53"/>
        <v>2.1467831372759771E-2</v>
      </c>
      <c r="O229" s="1">
        <f t="shared" si="54"/>
        <v>990.10017387665232</v>
      </c>
      <c r="P229" s="10">
        <f t="shared" si="55"/>
        <v>2.0199976252596456E-2</v>
      </c>
      <c r="Q229" s="1">
        <f t="shared" si="56"/>
        <v>1043.1747007411716</v>
      </c>
      <c r="R229" s="10">
        <f t="shared" si="57"/>
        <v>1.9172244098510132E-2</v>
      </c>
      <c r="S229" s="1">
        <f t="shared" si="58"/>
        <v>1093.022079478849</v>
      </c>
      <c r="T229" s="10">
        <f t="shared" si="59"/>
        <v>1.8297892033009949E-2</v>
      </c>
    </row>
    <row r="230" spans="1:20" x14ac:dyDescent="0.45">
      <c r="A230">
        <v>5000</v>
      </c>
      <c r="B230" s="1">
        <f t="shared" si="44"/>
        <v>487.31333939967652</v>
      </c>
      <c r="C230" s="10">
        <f t="shared" si="45"/>
        <v>4.1041355495497187E-2</v>
      </c>
      <c r="D230">
        <v>4975</v>
      </c>
      <c r="E230" s="1">
        <f t="shared" si="46"/>
        <v>664.93337462282079</v>
      </c>
      <c r="F230" s="10">
        <f t="shared" si="47"/>
        <v>3.0078201460928131E-2</v>
      </c>
      <c r="G230">
        <v>4965</v>
      </c>
      <c r="H230" s="1">
        <f t="shared" si="48"/>
        <v>781.61906079724395</v>
      </c>
      <c r="I230" s="10">
        <f t="shared" si="49"/>
        <v>2.558791232598677E-2</v>
      </c>
      <c r="J230">
        <v>4950</v>
      </c>
      <c r="K230" s="1">
        <f t="shared" si="50"/>
        <v>864.77373118253604</v>
      </c>
      <c r="L230" s="10">
        <f t="shared" si="51"/>
        <v>2.3127437014825801E-2</v>
      </c>
      <c r="M230" s="1">
        <f t="shared" si="52"/>
        <v>932.66626927614902</v>
      </c>
      <c r="N230" s="10">
        <f t="shared" si="53"/>
        <v>2.1443897628593545E-2</v>
      </c>
      <c r="O230" s="1">
        <f t="shared" si="54"/>
        <v>991.46633986772861</v>
      </c>
      <c r="P230" s="10">
        <f t="shared" si="55"/>
        <v>2.0172142205723491E-2</v>
      </c>
      <c r="Q230" s="1">
        <f t="shared" si="56"/>
        <v>1044.9241993116568</v>
      </c>
      <c r="R230" s="10">
        <f t="shared" si="57"/>
        <v>1.9140144340780881E-2</v>
      </c>
      <c r="S230" s="1">
        <f t="shared" si="58"/>
        <v>1095.2174559098205</v>
      </c>
      <c r="T230" s="10">
        <f t="shared" si="59"/>
        <v>1.8261213690559355E-2</v>
      </c>
    </row>
    <row r="231" spans="1:20" x14ac:dyDescent="0.45">
      <c r="A231">
        <v>5050</v>
      </c>
      <c r="B231" s="1">
        <f t="shared" si="44"/>
        <v>487.37843142458922</v>
      </c>
      <c r="C231" s="10">
        <f t="shared" si="45"/>
        <v>4.10358742005483E-2</v>
      </c>
      <c r="D231">
        <v>5025</v>
      </c>
      <c r="E231" s="1">
        <f t="shared" si="46"/>
        <v>665.19554184745732</v>
      </c>
      <c r="F231" s="10">
        <f t="shared" si="47"/>
        <v>3.0066347023994942E-2</v>
      </c>
      <c r="G231">
        <v>5015</v>
      </c>
      <c r="H231" s="1">
        <f t="shared" si="48"/>
        <v>782.11059362098422</v>
      </c>
      <c r="I231" s="10">
        <f t="shared" si="49"/>
        <v>2.5571831097958669E-2</v>
      </c>
      <c r="J231">
        <v>5000</v>
      </c>
      <c r="K231" s="1">
        <f t="shared" si="50"/>
        <v>865.49889879835587</v>
      </c>
      <c r="L231" s="10">
        <f t="shared" si="51"/>
        <v>2.3108059441517101E-2</v>
      </c>
      <c r="M231" s="1">
        <f t="shared" si="52"/>
        <v>933.65495371272698</v>
      </c>
      <c r="N231" s="10">
        <f t="shared" si="53"/>
        <v>2.1421189830856648E-2</v>
      </c>
      <c r="O231" s="1">
        <f t="shared" si="54"/>
        <v>992.77036258494729</v>
      </c>
      <c r="P231" s="10">
        <f t="shared" si="55"/>
        <v>2.0145645714004363E-2</v>
      </c>
      <c r="Q231" s="1">
        <f t="shared" si="56"/>
        <v>1046.6004855166395</v>
      </c>
      <c r="R231" s="10">
        <f t="shared" si="57"/>
        <v>1.91094885553462E-2</v>
      </c>
      <c r="S231" s="1">
        <f t="shared" si="58"/>
        <v>1097.3287473511082</v>
      </c>
      <c r="T231" s="10">
        <f t="shared" si="59"/>
        <v>1.8226078600673601E-2</v>
      </c>
    </row>
    <row r="232" spans="1:20" x14ac:dyDescent="0.45">
      <c r="A232">
        <v>5100</v>
      </c>
      <c r="B232" s="1">
        <f t="shared" si="44"/>
        <v>487.43876626393507</v>
      </c>
      <c r="C232" s="10">
        <f t="shared" si="45"/>
        <v>4.1030794807917541E-2</v>
      </c>
      <c r="D232">
        <v>5075</v>
      </c>
      <c r="E232" s="1">
        <f t="shared" si="46"/>
        <v>665.4415361405546</v>
      </c>
      <c r="F232" s="10">
        <f t="shared" si="47"/>
        <v>3.0055232373976126E-2</v>
      </c>
      <c r="G232">
        <v>5065</v>
      </c>
      <c r="H232" s="1">
        <f t="shared" si="48"/>
        <v>782.5743975415927</v>
      </c>
      <c r="I232" s="10">
        <f t="shared" si="49"/>
        <v>2.5556675586153491E-2</v>
      </c>
      <c r="J232">
        <v>5050</v>
      </c>
      <c r="K232" s="1">
        <f t="shared" si="50"/>
        <v>866.18567892733506</v>
      </c>
      <c r="L232" s="10">
        <f t="shared" si="51"/>
        <v>2.3089737554617101E-2</v>
      </c>
      <c r="M232" s="1">
        <f t="shared" si="52"/>
        <v>934.59479721100217</v>
      </c>
      <c r="N232" s="10">
        <f t="shared" si="53"/>
        <v>2.1399648339241319E-2</v>
      </c>
      <c r="O232" s="1">
        <f t="shared" si="54"/>
        <v>994.0147672954887</v>
      </c>
      <c r="P232" s="10">
        <f t="shared" si="55"/>
        <v>2.0120425428302155E-2</v>
      </c>
      <c r="Q232" s="1">
        <f t="shared" si="56"/>
        <v>1048.206261232287</v>
      </c>
      <c r="R232" s="10">
        <f t="shared" si="57"/>
        <v>1.9080214209451201E-2</v>
      </c>
      <c r="S232" s="1">
        <f t="shared" si="58"/>
        <v>1099.3587539066766</v>
      </c>
      <c r="T232" s="10">
        <f t="shared" si="59"/>
        <v>1.8192423473163865E-2</v>
      </c>
    </row>
    <row r="233" spans="1:20" x14ac:dyDescent="0.45">
      <c r="A233">
        <v>5150</v>
      </c>
      <c r="B233" s="1">
        <f t="shared" si="44"/>
        <v>487.49467946149974</v>
      </c>
      <c r="C233" s="10">
        <f t="shared" si="45"/>
        <v>4.102608878130231E-2</v>
      </c>
      <c r="D233">
        <v>5125</v>
      </c>
      <c r="E233" s="1">
        <f t="shared" si="46"/>
        <v>665.67229924060155</v>
      </c>
      <c r="F233" s="10">
        <f t="shared" si="47"/>
        <v>3.0044813375614376E-2</v>
      </c>
      <c r="G233">
        <v>5115</v>
      </c>
      <c r="H233" s="1">
        <f t="shared" si="48"/>
        <v>783.01192521109897</v>
      </c>
      <c r="I233" s="10">
        <f t="shared" si="49"/>
        <v>2.554239514884531E-2</v>
      </c>
      <c r="J233">
        <v>5100</v>
      </c>
      <c r="K233" s="1">
        <f t="shared" si="50"/>
        <v>866.83593442106962</v>
      </c>
      <c r="L233" s="10">
        <f t="shared" si="51"/>
        <v>2.3072416827478803E-2</v>
      </c>
      <c r="M233" s="1">
        <f t="shared" si="52"/>
        <v>935.48798582765744</v>
      </c>
      <c r="N233" s="10">
        <f t="shared" si="53"/>
        <v>2.1379216305279787E-2</v>
      </c>
      <c r="O233" s="1">
        <f t="shared" si="54"/>
        <v>995.20199441928821</v>
      </c>
      <c r="P233" s="10">
        <f t="shared" si="55"/>
        <v>2.0096422748499643E-2</v>
      </c>
      <c r="Q233" s="1">
        <f t="shared" si="56"/>
        <v>1049.7441487263106</v>
      </c>
      <c r="R233" s="10">
        <f t="shared" si="57"/>
        <v>1.9052261471775443E-2</v>
      </c>
      <c r="S233" s="1">
        <f t="shared" si="58"/>
        <v>1101.3102044045675</v>
      </c>
      <c r="T233" s="10">
        <f t="shared" si="59"/>
        <v>1.8160187674655361E-2</v>
      </c>
    </row>
    <row r="234" spans="1:20" x14ac:dyDescent="0.45">
      <c r="A234">
        <v>5200</v>
      </c>
      <c r="B234" s="1">
        <f t="shared" si="44"/>
        <v>487.54648391613716</v>
      </c>
      <c r="C234" s="10">
        <f t="shared" si="45"/>
        <v>4.1021729537157728E-2</v>
      </c>
      <c r="D234">
        <v>5175</v>
      </c>
      <c r="E234" s="1">
        <f t="shared" si="46"/>
        <v>665.88872217103415</v>
      </c>
      <c r="F234" s="10">
        <f t="shared" si="47"/>
        <v>3.003504840086927E-2</v>
      </c>
      <c r="G234">
        <v>5165</v>
      </c>
      <c r="H234" s="1">
        <f t="shared" si="48"/>
        <v>783.42456086455843</v>
      </c>
      <c r="I234" s="10">
        <f t="shared" si="49"/>
        <v>2.5528941775745117E-2</v>
      </c>
      <c r="J234">
        <v>5150</v>
      </c>
      <c r="K234" s="1">
        <f t="shared" si="50"/>
        <v>867.45144885201057</v>
      </c>
      <c r="L234" s="10">
        <f t="shared" si="51"/>
        <v>2.3056045414954457E-2</v>
      </c>
      <c r="M234" s="1">
        <f t="shared" si="52"/>
        <v>936.33662192769361</v>
      </c>
      <c r="N234" s="10">
        <f t="shared" si="53"/>
        <v>2.1359839540212339E-2</v>
      </c>
      <c r="O234" s="1">
        <f t="shared" si="54"/>
        <v>996.33440130763586</v>
      </c>
      <c r="P234" s="10">
        <f t="shared" si="55"/>
        <v>2.0073581694811566E-2</v>
      </c>
      <c r="Q234" s="1">
        <f t="shared" si="56"/>
        <v>1051.2166918465489</v>
      </c>
      <c r="R234" s="10">
        <f t="shared" si="57"/>
        <v>1.9025573086047892E-2</v>
      </c>
      <c r="S234" s="1">
        <f t="shared" si="58"/>
        <v>1103.1857570034904</v>
      </c>
      <c r="T234" s="10">
        <f t="shared" si="59"/>
        <v>1.8129313103465605E-2</v>
      </c>
    </row>
    <row r="235" spans="1:20" x14ac:dyDescent="0.45">
      <c r="A235">
        <v>5250</v>
      </c>
      <c r="B235" s="1">
        <f t="shared" si="44"/>
        <v>487.59447132412214</v>
      </c>
      <c r="C235" s="10">
        <f t="shared" si="45"/>
        <v>4.1017692316501389E-2</v>
      </c>
      <c r="D235">
        <v>5225</v>
      </c>
      <c r="E235" s="1">
        <f t="shared" si="46"/>
        <v>666.09164766817184</v>
      </c>
      <c r="F235" s="10">
        <f t="shared" si="47"/>
        <v>3.0025898192861649E-2</v>
      </c>
      <c r="G235">
        <v>5215</v>
      </c>
      <c r="H235" s="1">
        <f t="shared" si="48"/>
        <v>783.81362301231309</v>
      </c>
      <c r="I235" s="10">
        <f t="shared" si="49"/>
        <v>2.5516269956034964E-2</v>
      </c>
      <c r="J235">
        <v>5200</v>
      </c>
      <c r="K235" s="1">
        <f t="shared" si="50"/>
        <v>868.03392915206496</v>
      </c>
      <c r="L235" s="10">
        <f t="shared" si="51"/>
        <v>2.3040574024032576E-2</v>
      </c>
      <c r="M235" s="1">
        <f t="shared" si="52"/>
        <v>937.14272649366171</v>
      </c>
      <c r="N235" s="10">
        <f t="shared" si="53"/>
        <v>2.1341466389896022E-2</v>
      </c>
      <c r="O235" s="1">
        <f t="shared" si="54"/>
        <v>997.41426405637935</v>
      </c>
      <c r="P235" s="10">
        <f t="shared" si="55"/>
        <v>2.0051848786142374E-2</v>
      </c>
      <c r="Q235" s="1">
        <f t="shared" si="56"/>
        <v>1052.626357268731</v>
      </c>
      <c r="R235" s="10">
        <f t="shared" si="57"/>
        <v>1.900009425176695E-2</v>
      </c>
      <c r="S235" s="1">
        <f t="shared" si="58"/>
        <v>1104.9879998749097</v>
      </c>
      <c r="T235" s="10">
        <f t="shared" si="59"/>
        <v>1.8099744071667839E-2</v>
      </c>
    </row>
    <row r="236" spans="1:20" x14ac:dyDescent="0.45">
      <c r="A236">
        <v>5300</v>
      </c>
      <c r="B236" s="1">
        <f t="shared" si="44"/>
        <v>487.63891353687239</v>
      </c>
      <c r="C236" s="10">
        <f t="shared" si="45"/>
        <v>4.1013954064778951E-2</v>
      </c>
      <c r="D236">
        <v>5275</v>
      </c>
      <c r="E236" s="1">
        <f t="shared" si="46"/>
        <v>666.28187251557756</v>
      </c>
      <c r="F236" s="10">
        <f t="shared" si="47"/>
        <v>3.0017325737062436E-2</v>
      </c>
      <c r="G236">
        <v>5265</v>
      </c>
      <c r="H236" s="1">
        <f t="shared" si="48"/>
        <v>784.18036706403564</v>
      </c>
      <c r="I236" s="10">
        <f t="shared" si="49"/>
        <v>2.5504336553183325E-2</v>
      </c>
      <c r="J236">
        <v>5250</v>
      </c>
      <c r="K236" s="1">
        <f t="shared" si="50"/>
        <v>868.58500821442703</v>
      </c>
      <c r="L236" s="10">
        <f t="shared" si="51"/>
        <v>2.3025955791148783E-2</v>
      </c>
      <c r="M236" s="1">
        <f t="shared" si="52"/>
        <v>937.90824143188559</v>
      </c>
      <c r="N236" s="10">
        <f t="shared" si="53"/>
        <v>2.1324047616285365E-2</v>
      </c>
      <c r="O236" s="1">
        <f t="shared" si="54"/>
        <v>998.44377934706426</v>
      </c>
      <c r="P236" s="10">
        <f t="shared" si="55"/>
        <v>2.0031172925008424E-2</v>
      </c>
      <c r="Q236" s="1">
        <f t="shared" si="56"/>
        <v>1053.975535796643</v>
      </c>
      <c r="R236" s="10">
        <f t="shared" si="57"/>
        <v>1.8975772511534702E-2</v>
      </c>
      <c r="S236" s="1">
        <f t="shared" si="58"/>
        <v>1106.7194519542288</v>
      </c>
      <c r="T236" s="10">
        <f t="shared" si="59"/>
        <v>1.8071427193842391E-2</v>
      </c>
    </row>
    <row r="237" spans="1:20" x14ac:dyDescent="0.45">
      <c r="A237">
        <v>5350</v>
      </c>
      <c r="B237" s="1">
        <f t="shared" si="44"/>
        <v>487.68006383838542</v>
      </c>
      <c r="C237" s="10">
        <f t="shared" si="45"/>
        <v>4.1010493319300199E-2</v>
      </c>
      <c r="D237">
        <v>5325</v>
      </c>
      <c r="E237" s="1">
        <f t="shared" si="46"/>
        <v>666.46014978665573</v>
      </c>
      <c r="F237" s="10">
        <f t="shared" si="47"/>
        <v>3.0009296139315023E-2</v>
      </c>
      <c r="G237">
        <v>5315</v>
      </c>
      <c r="H237" s="1">
        <f t="shared" si="48"/>
        <v>784.52598788328714</v>
      </c>
      <c r="I237" s="10">
        <f t="shared" si="49"/>
        <v>2.5493100686137339E-2</v>
      </c>
      <c r="J237">
        <v>5300</v>
      </c>
      <c r="K237" s="1">
        <f t="shared" si="50"/>
        <v>869.10624745493385</v>
      </c>
      <c r="L237" s="10">
        <f t="shared" si="51"/>
        <v>2.301214616575066E-2</v>
      </c>
      <c r="M237" s="1">
        <f t="shared" si="52"/>
        <v>938.63503187032893</v>
      </c>
      <c r="N237" s="10">
        <f t="shared" si="53"/>
        <v>2.1307536285054159E-2</v>
      </c>
      <c r="O237" s="1">
        <f t="shared" si="54"/>
        <v>999.42506630981268</v>
      </c>
      <c r="P237" s="10">
        <f t="shared" si="55"/>
        <v>2.0011505288581768E-2</v>
      </c>
      <c r="Q237" s="1">
        <f t="shared" si="56"/>
        <v>1055.2665437083122</v>
      </c>
      <c r="R237" s="10">
        <f t="shared" si="57"/>
        <v>1.8952557644553007E-2</v>
      </c>
      <c r="S237" s="1">
        <f t="shared" si="58"/>
        <v>1108.3825637550024</v>
      </c>
      <c r="T237" s="10">
        <f t="shared" si="59"/>
        <v>1.8044311282057315E-2</v>
      </c>
    </row>
    <row r="238" spans="1:20" x14ac:dyDescent="0.45">
      <c r="A238">
        <v>5400</v>
      </c>
      <c r="B238" s="1">
        <f t="shared" si="44"/>
        <v>487.71815814656975</v>
      </c>
      <c r="C238" s="10">
        <f t="shared" si="45"/>
        <v>4.1007290103784844E-2</v>
      </c>
      <c r="D238">
        <v>5375</v>
      </c>
      <c r="E238" s="1">
        <f t="shared" si="46"/>
        <v>666.62719099743845</v>
      </c>
      <c r="F238" s="10">
        <f t="shared" si="47"/>
        <v>3.0001776510308671E-2</v>
      </c>
      <c r="G238">
        <v>5365</v>
      </c>
      <c r="H238" s="1">
        <f t="shared" si="48"/>
        <v>784.85162227164915</v>
      </c>
      <c r="I238" s="10">
        <f t="shared" si="49"/>
        <v>2.5482523616518302E-2</v>
      </c>
      <c r="J238">
        <v>5350</v>
      </c>
      <c r="K238" s="1">
        <f t="shared" si="50"/>
        <v>869.59913932966708</v>
      </c>
      <c r="L238" s="10">
        <f t="shared" si="51"/>
        <v>2.2999102799730293E-2</v>
      </c>
      <c r="M238" s="1">
        <f t="shared" si="52"/>
        <v>939.32488844321756</v>
      </c>
      <c r="N238" s="10">
        <f t="shared" si="53"/>
        <v>2.1291887658961998E-2</v>
      </c>
      <c r="O238" s="1">
        <f t="shared" si="54"/>
        <v>1000.360168402164</v>
      </c>
      <c r="P238" s="10">
        <f t="shared" si="55"/>
        <v>1.9992799225448183E-2</v>
      </c>
      <c r="Q238" s="1">
        <f t="shared" si="56"/>
        <v>1056.5016241421922</v>
      </c>
      <c r="R238" s="10">
        <f t="shared" si="57"/>
        <v>1.8930401565864743E-2</v>
      </c>
      <c r="S238" s="1">
        <f t="shared" si="58"/>
        <v>1109.9797182404045</v>
      </c>
      <c r="T238" s="10">
        <f t="shared" si="59"/>
        <v>1.8018347246655103E-2</v>
      </c>
    </row>
    <row r="239" spans="1:20" x14ac:dyDescent="0.45">
      <c r="A239">
        <v>5450</v>
      </c>
      <c r="B239" s="1">
        <f t="shared" si="44"/>
        <v>487.7534161424806</v>
      </c>
      <c r="C239" s="10">
        <f t="shared" si="45"/>
        <v>4.1004325829586151E-2</v>
      </c>
      <c r="D239">
        <v>5425</v>
      </c>
      <c r="E239" s="1">
        <f t="shared" si="46"/>
        <v>666.78366817161532</v>
      </c>
      <c r="F239" s="10">
        <f t="shared" si="47"/>
        <v>2.999473585614644E-2</v>
      </c>
      <c r="G239">
        <v>5415</v>
      </c>
      <c r="H239" s="1">
        <f t="shared" si="48"/>
        <v>785.15835138179591</v>
      </c>
      <c r="I239" s="10">
        <f t="shared" si="49"/>
        <v>2.5472568641474815E-2</v>
      </c>
      <c r="J239">
        <v>5400</v>
      </c>
      <c r="K239" s="1">
        <f t="shared" si="50"/>
        <v>870.06510980594169</v>
      </c>
      <c r="L239" s="10">
        <f t="shared" si="51"/>
        <v>2.2986785442368533E-2</v>
      </c>
      <c r="M239" s="1">
        <f t="shared" si="52"/>
        <v>939.97952955796529</v>
      </c>
      <c r="N239" s="10">
        <f t="shared" si="53"/>
        <v>2.1277059096600964E-2</v>
      </c>
      <c r="O239" s="1">
        <f t="shared" si="54"/>
        <v>1001.2510552985188</v>
      </c>
      <c r="P239" s="10">
        <f t="shared" si="55"/>
        <v>1.9975010157704236E-2</v>
      </c>
      <c r="Q239" s="1">
        <f t="shared" si="56"/>
        <v>1057.6829485176959</v>
      </c>
      <c r="R239" s="10">
        <f t="shared" si="57"/>
        <v>1.8909258230955951E-2</v>
      </c>
      <c r="S239" s="1">
        <f t="shared" si="58"/>
        <v>1111.5132317464791</v>
      </c>
      <c r="T239" s="10">
        <f t="shared" si="59"/>
        <v>1.7993488002454771E-2</v>
      </c>
    </row>
    <row r="240" spans="1:20" x14ac:dyDescent="0.45">
      <c r="A240">
        <v>5500</v>
      </c>
      <c r="B240" s="1">
        <f t="shared" si="44"/>
        <v>487.78604233130682</v>
      </c>
      <c r="C240" s="10">
        <f t="shared" si="45"/>
        <v>4.1001583203186233E-2</v>
      </c>
      <c r="D240">
        <v>5475</v>
      </c>
      <c r="E240" s="1">
        <f t="shared" si="46"/>
        <v>666.9302158199614</v>
      </c>
      <c r="F240" s="10">
        <f t="shared" si="47"/>
        <v>2.9988144974674568E-2</v>
      </c>
      <c r="G240">
        <v>5465</v>
      </c>
      <c r="H240" s="1">
        <f t="shared" si="48"/>
        <v>785.44720305914529</v>
      </c>
      <c r="I240" s="10">
        <f t="shared" si="49"/>
        <v>2.5463200991873634E-2</v>
      </c>
      <c r="J240">
        <v>5450</v>
      </c>
      <c r="K240" s="1">
        <f t="shared" si="50"/>
        <v>870.50552078420014</v>
      </c>
      <c r="L240" s="10">
        <f t="shared" si="51"/>
        <v>2.297515584046254E-2</v>
      </c>
      <c r="M240" s="1">
        <f t="shared" si="52"/>
        <v>940.60060364037224</v>
      </c>
      <c r="N240" s="10">
        <f t="shared" si="53"/>
        <v>2.1263009956186216E-2</v>
      </c>
      <c r="O240" s="1">
        <f t="shared" si="54"/>
        <v>1002.0996247852189</v>
      </c>
      <c r="P240" s="10">
        <f t="shared" si="55"/>
        <v>1.9958095488047528E-2</v>
      </c>
      <c r="Q240" s="1">
        <f t="shared" si="56"/>
        <v>1058.8126179847657</v>
      </c>
      <c r="R240" s="10">
        <f t="shared" si="57"/>
        <v>1.8889083545364175E-2</v>
      </c>
      <c r="S240" s="1">
        <f t="shared" si="58"/>
        <v>1112.9853549519758</v>
      </c>
      <c r="T240" s="10">
        <f t="shared" si="59"/>
        <v>1.7969688380008363E-2</v>
      </c>
    </row>
    <row r="241" spans="1:20" x14ac:dyDescent="0.45">
      <c r="A241">
        <v>5550</v>
      </c>
      <c r="B241" s="1">
        <f t="shared" si="44"/>
        <v>487.81622703879253</v>
      </c>
      <c r="C241" s="10">
        <f t="shared" si="45"/>
        <v>4.0999046139581462E-2</v>
      </c>
      <c r="D241">
        <v>5525</v>
      </c>
      <c r="E241" s="1">
        <f t="shared" si="46"/>
        <v>667.06743283638605</v>
      </c>
      <c r="F241" s="10">
        <f t="shared" si="47"/>
        <v>2.9981976357262026E-2</v>
      </c>
      <c r="G241">
        <v>5515</v>
      </c>
      <c r="H241" s="1">
        <f t="shared" si="48"/>
        <v>785.71915411198222</v>
      </c>
      <c r="I241" s="10">
        <f t="shared" si="49"/>
        <v>2.5454387735531214E-2</v>
      </c>
      <c r="J241">
        <v>5500</v>
      </c>
      <c r="K241" s="1">
        <f t="shared" si="50"/>
        <v>870.92167246868701</v>
      </c>
      <c r="L241" s="10">
        <f t="shared" si="51"/>
        <v>2.2964177643333451E-2</v>
      </c>
      <c r="M241" s="1">
        <f t="shared" si="52"/>
        <v>941.18969135444479</v>
      </c>
      <c r="N241" s="10">
        <f t="shared" si="53"/>
        <v>2.1249701504080919E-2</v>
      </c>
      <c r="O241" s="1">
        <f t="shared" si="54"/>
        <v>1002.9077046566719</v>
      </c>
      <c r="P241" s="10">
        <f t="shared" si="55"/>
        <v>1.9942014511541373E-2</v>
      </c>
      <c r="Q241" s="1">
        <f t="shared" si="56"/>
        <v>1059.8926648974953</v>
      </c>
      <c r="R241" s="10">
        <f t="shared" si="57"/>
        <v>1.8869835278965959E-2</v>
      </c>
      <c r="S241" s="1">
        <f t="shared" si="58"/>
        <v>1114.3982738898576</v>
      </c>
      <c r="T241" s="10">
        <f t="shared" si="59"/>
        <v>1.7946905041578264E-2</v>
      </c>
    </row>
    <row r="242" spans="1:20" x14ac:dyDescent="0.45">
      <c r="A242">
        <v>5600</v>
      </c>
      <c r="B242" s="1">
        <f t="shared" si="44"/>
        <v>487.84414734661641</v>
      </c>
      <c r="C242" s="10">
        <f t="shared" si="45"/>
        <v>4.0996699681199351E-2</v>
      </c>
      <c r="D242">
        <v>5575</v>
      </c>
      <c r="E242" s="1">
        <f t="shared" si="46"/>
        <v>667.19588431288867</v>
      </c>
      <c r="F242" s="10">
        <f t="shared" si="47"/>
        <v>2.9976204095738673E-2</v>
      </c>
      <c r="G242">
        <v>5565</v>
      </c>
      <c r="H242" s="1">
        <f t="shared" si="48"/>
        <v>785.97513251017278</v>
      </c>
      <c r="I242" s="10">
        <f t="shared" si="49"/>
        <v>2.5446097685210344E-2</v>
      </c>
      <c r="J242">
        <v>5550</v>
      </c>
      <c r="K242" s="1">
        <f t="shared" si="50"/>
        <v>871.31480568511267</v>
      </c>
      <c r="L242" s="10">
        <f t="shared" si="51"/>
        <v>2.2953816312433772E-2</v>
      </c>
      <c r="M242" s="1">
        <f t="shared" si="52"/>
        <v>941.74830779356319</v>
      </c>
      <c r="N242" s="10">
        <f t="shared" si="53"/>
        <v>2.1237096827769527E-2</v>
      </c>
      <c r="O242" s="1">
        <f t="shared" si="54"/>
        <v>1003.6770546082834</v>
      </c>
      <c r="P242" s="10">
        <f t="shared" si="55"/>
        <v>1.9926728331759694E-2</v>
      </c>
      <c r="Q242" s="1">
        <f t="shared" si="56"/>
        <v>1060.9250543071437</v>
      </c>
      <c r="R242" s="10">
        <f t="shared" si="57"/>
        <v>1.8851472984641088E-2</v>
      </c>
      <c r="S242" s="1">
        <f t="shared" si="58"/>
        <v>1115.7541109958197</v>
      </c>
      <c r="T242" s="10">
        <f t="shared" si="59"/>
        <v>1.792509640152689E-2</v>
      </c>
    </row>
    <row r="243" spans="1:20" x14ac:dyDescent="0.45">
      <c r="A243">
        <v>5650</v>
      </c>
      <c r="B243" s="1">
        <f t="shared" si="44"/>
        <v>487.86996797009562</v>
      </c>
      <c r="C243" s="10">
        <f t="shared" si="45"/>
        <v>4.09945299220097E-2</v>
      </c>
      <c r="D243">
        <v>5625</v>
      </c>
      <c r="E243" s="1">
        <f t="shared" si="46"/>
        <v>667.31610327575004</v>
      </c>
      <c r="F243" s="10">
        <f t="shared" si="47"/>
        <v>2.997080379421857E-2</v>
      </c>
      <c r="G243">
        <v>5615</v>
      </c>
      <c r="H243" s="1">
        <f t="shared" si="48"/>
        <v>786.21601951279649</v>
      </c>
      <c r="I243" s="10">
        <f t="shared" si="49"/>
        <v>2.5438301311125192E-2</v>
      </c>
      <c r="J243">
        <v>5600</v>
      </c>
      <c r="K243" s="1">
        <f t="shared" si="50"/>
        <v>871.68610414381806</v>
      </c>
      <c r="L243" s="10">
        <f t="shared" si="51"/>
        <v>2.294403903529502E-2</v>
      </c>
      <c r="M243" s="1">
        <f t="shared" si="52"/>
        <v>942.27790464006432</v>
      </c>
      <c r="N243" s="10">
        <f t="shared" si="53"/>
        <v>2.1225160753015525E-2</v>
      </c>
      <c r="O243" s="1">
        <f t="shared" si="54"/>
        <v>1004.4093681223046</v>
      </c>
      <c r="P243" s="10">
        <f t="shared" si="55"/>
        <v>1.9912199781040519E-2</v>
      </c>
      <c r="Q243" s="1">
        <f t="shared" si="56"/>
        <v>1061.9116854701806</v>
      </c>
      <c r="R243" s="10">
        <f t="shared" si="57"/>
        <v>1.8833957921034306E-2</v>
      </c>
      <c r="S243" s="1">
        <f t="shared" si="58"/>
        <v>1117.0549261894296</v>
      </c>
      <c r="T243" s="10">
        <f t="shared" si="59"/>
        <v>1.7904222550833109E-2</v>
      </c>
    </row>
    <row r="244" spans="1:20" x14ac:dyDescent="0.45">
      <c r="A244">
        <v>5700</v>
      </c>
      <c r="B244" s="1">
        <f t="shared" si="44"/>
        <v>487.89384208142752</v>
      </c>
      <c r="C244" s="10">
        <f t="shared" si="45"/>
        <v>4.0992523936512565E-2</v>
      </c>
      <c r="D244">
        <v>5675</v>
      </c>
      <c r="E244" s="1">
        <f t="shared" si="46"/>
        <v>667.42859234531909</v>
      </c>
      <c r="F244" s="10">
        <f t="shared" si="47"/>
        <v>2.9965752485551674E-2</v>
      </c>
      <c r="G244">
        <v>5665</v>
      </c>
      <c r="H244" s="1">
        <f t="shared" si="48"/>
        <v>786.44265172520841</v>
      </c>
      <c r="I244" s="10">
        <f t="shared" si="49"/>
        <v>2.5430970657715823E-2</v>
      </c>
      <c r="J244">
        <v>5650</v>
      </c>
      <c r="K244" s="1">
        <f t="shared" si="50"/>
        <v>872.03669664723964</v>
      </c>
      <c r="L244" s="10">
        <f t="shared" si="51"/>
        <v>2.2934814643575135E-2</v>
      </c>
      <c r="M244" s="1">
        <f t="shared" si="52"/>
        <v>942.77987229063183</v>
      </c>
      <c r="N244" s="10">
        <f t="shared" si="53"/>
        <v>2.1213859764959615E-2</v>
      </c>
      <c r="O244" s="1">
        <f t="shared" si="54"/>
        <v>1005.1062743430158</v>
      </c>
      <c r="P244" s="10">
        <f t="shared" si="55"/>
        <v>1.9898393344597247E-2</v>
      </c>
      <c r="Q244" s="1">
        <f t="shared" si="56"/>
        <v>1062.8543933672913</v>
      </c>
      <c r="R244" s="10">
        <f t="shared" si="57"/>
        <v>1.8817252979156276E-2</v>
      </c>
      <c r="S244" s="1">
        <f t="shared" si="58"/>
        <v>1118.3027179837261</v>
      </c>
      <c r="T244" s="10">
        <f t="shared" si="59"/>
        <v>1.7884245185471371E-2</v>
      </c>
    </row>
    <row r="245" spans="1:20" x14ac:dyDescent="0.45">
      <c r="A245">
        <v>5750</v>
      </c>
      <c r="B245" s="1">
        <f t="shared" si="44"/>
        <v>487.91591208153437</v>
      </c>
      <c r="C245" s="10">
        <f t="shared" si="45"/>
        <v>4.0990669713304721E-2</v>
      </c>
      <c r="D245">
        <v>5725</v>
      </c>
      <c r="E245" s="1">
        <f t="shared" si="46"/>
        <v>667.53382532177682</v>
      </c>
      <c r="F245" s="10">
        <f t="shared" si="47"/>
        <v>2.9961028552162487E-2</v>
      </c>
      <c r="G245">
        <v>5715</v>
      </c>
      <c r="H245" s="1">
        <f t="shared" si="48"/>
        <v>786.65582308620844</v>
      </c>
      <c r="I245" s="10">
        <f t="shared" si="49"/>
        <v>2.5424079264469171E-2</v>
      </c>
      <c r="J245">
        <v>5700</v>
      </c>
      <c r="K245" s="1">
        <f t="shared" si="50"/>
        <v>872.36765924073416</v>
      </c>
      <c r="L245" s="10">
        <f t="shared" si="51"/>
        <v>2.2926113534982504E-2</v>
      </c>
      <c r="M245" s="1">
        <f t="shared" si="52"/>
        <v>943.25554194519498</v>
      </c>
      <c r="N245" s="10">
        <f t="shared" si="53"/>
        <v>2.1203161932932528E-2</v>
      </c>
      <c r="O245" s="1">
        <f t="shared" si="54"/>
        <v>1005.7693399379827</v>
      </c>
      <c r="P245" s="10">
        <f t="shared" si="55"/>
        <v>1.9885275088255553E-2</v>
      </c>
      <c r="Q245" s="1">
        <f t="shared" si="56"/>
        <v>1063.7549502295537</v>
      </c>
      <c r="R245" s="10">
        <f t="shared" si="57"/>
        <v>1.8801322612584867E-2</v>
      </c>
      <c r="S245" s="1">
        <f t="shared" si="58"/>
        <v>1119.4994246193701</v>
      </c>
      <c r="T245" s="10">
        <f t="shared" si="59"/>
        <v>1.7865127538408517E-2</v>
      </c>
    </row>
    <row r="246" spans="1:20" x14ac:dyDescent="0.45">
      <c r="A246">
        <v>5800</v>
      </c>
      <c r="B246" s="1">
        <f t="shared" si="44"/>
        <v>487.93631032342961</v>
      </c>
      <c r="C246" s="10">
        <f t="shared" si="45"/>
        <v>4.0988956092943681E-2</v>
      </c>
      <c r="D246">
        <v>5775</v>
      </c>
      <c r="E246" s="1">
        <f t="shared" si="46"/>
        <v>667.63224869926535</v>
      </c>
      <c r="F246" s="10">
        <f t="shared" si="47"/>
        <v>2.9956611651048317E-2</v>
      </c>
      <c r="G246">
        <v>5765</v>
      </c>
      <c r="H246" s="1">
        <f t="shared" si="48"/>
        <v>786.85628678614512</v>
      </c>
      <c r="I246" s="10">
        <f t="shared" si="49"/>
        <v>2.5417602090578046E-2</v>
      </c>
      <c r="J246">
        <v>5750</v>
      </c>
      <c r="K246" s="1">
        <f t="shared" si="50"/>
        <v>872.68001730606591</v>
      </c>
      <c r="L246" s="10">
        <f t="shared" si="51"/>
        <v>2.2917907598869209E-2</v>
      </c>
      <c r="M246" s="1">
        <f t="shared" si="52"/>
        <v>943.7061876573157</v>
      </c>
      <c r="N246" s="10">
        <f t="shared" si="53"/>
        <v>2.1193036838773511E-2</v>
      </c>
      <c r="O246" s="1">
        <f t="shared" si="54"/>
        <v>1006.4000709424017</v>
      </c>
      <c r="P246" s="10">
        <f t="shared" si="55"/>
        <v>1.9872812589601496E-2</v>
      </c>
      <c r="Q246" s="1">
        <f t="shared" si="56"/>
        <v>1064.61506706826</v>
      </c>
      <c r="R246" s="10">
        <f t="shared" si="57"/>
        <v>1.8786132771045648E-2</v>
      </c>
      <c r="S246" s="1">
        <f t="shared" si="58"/>
        <v>1120.6469252196516</v>
      </c>
      <c r="T246" s="10">
        <f t="shared" si="59"/>
        <v>1.7846834314991684E-2</v>
      </c>
    </row>
    <row r="247" spans="1:20" x14ac:dyDescent="0.45">
      <c r="A247">
        <v>5850</v>
      </c>
      <c r="B247" s="1">
        <f t="shared" si="44"/>
        <v>487.95515978988453</v>
      </c>
      <c r="C247" s="10">
        <f t="shared" si="45"/>
        <v>4.0987372709845066E-2</v>
      </c>
      <c r="D247">
        <v>5825</v>
      </c>
      <c r="E247" s="1">
        <f t="shared" si="46"/>
        <v>667.72428311077101</v>
      </c>
      <c r="F247" s="10">
        <f t="shared" si="47"/>
        <v>2.9952482642722961E-2</v>
      </c>
      <c r="G247">
        <v>5815</v>
      </c>
      <c r="H247" s="1">
        <f t="shared" si="48"/>
        <v>787.04475711691293</v>
      </c>
      <c r="I247" s="10">
        <f t="shared" si="49"/>
        <v>2.5411515443243167E-2</v>
      </c>
      <c r="J247">
        <v>5800</v>
      </c>
      <c r="K247" s="1">
        <f t="shared" si="50"/>
        <v>872.97474759707995</v>
      </c>
      <c r="L247" s="10">
        <f t="shared" si="51"/>
        <v>2.2910170145300661E-2</v>
      </c>
      <c r="M247" s="1">
        <f t="shared" si="52"/>
        <v>944.13302834431954</v>
      </c>
      <c r="N247" s="10">
        <f t="shared" si="53"/>
        <v>2.1183455508460531E-2</v>
      </c>
      <c r="O247" s="1">
        <f t="shared" si="54"/>
        <v>1006.9999145838295</v>
      </c>
      <c r="P247" s="10">
        <f t="shared" si="55"/>
        <v>1.9860974872342022E-2</v>
      </c>
      <c r="Q247" s="1">
        <f t="shared" si="56"/>
        <v>1065.4363952051087</v>
      </c>
      <c r="R247" s="10">
        <f t="shared" si="57"/>
        <v>1.877165083716684E-2</v>
      </c>
      <c r="S247" s="1">
        <f t="shared" si="58"/>
        <v>1121.7470409628829</v>
      </c>
      <c r="T247" s="10">
        <f t="shared" si="59"/>
        <v>1.7829331631516888E-2</v>
      </c>
    </row>
    <row r="248" spans="1:20" x14ac:dyDescent="0.45">
      <c r="A248">
        <v>5900</v>
      </c>
      <c r="B248" s="1">
        <f t="shared" si="44"/>
        <v>487.97257472803869</v>
      </c>
      <c r="C248" s="10">
        <f t="shared" si="45"/>
        <v>4.0985909937964408E-2</v>
      </c>
      <c r="D248">
        <v>5875</v>
      </c>
      <c r="E248" s="1">
        <f t="shared" si="46"/>
        <v>667.81032470614218</v>
      </c>
      <c r="F248" s="10">
        <f t="shared" si="47"/>
        <v>2.9948623523903494E-2</v>
      </c>
      <c r="G248">
        <v>5865</v>
      </c>
      <c r="H248" s="1">
        <f t="shared" si="48"/>
        <v>787.22191125491565</v>
      </c>
      <c r="I248" s="10">
        <f t="shared" si="49"/>
        <v>2.5405796909435445E-2</v>
      </c>
      <c r="J248">
        <v>5850</v>
      </c>
      <c r="K248" s="1">
        <f t="shared" si="50"/>
        <v>873.2527802172923</v>
      </c>
      <c r="L248" s="10">
        <f t="shared" si="51"/>
        <v>2.290287583742176E-2</v>
      </c>
      <c r="M248" s="1">
        <f t="shared" si="52"/>
        <v>944.53722975566825</v>
      </c>
      <c r="N248" s="10">
        <f t="shared" si="53"/>
        <v>2.1174390346872379E-2</v>
      </c>
      <c r="O248" s="1">
        <f t="shared" si="54"/>
        <v>1007.5702610848523</v>
      </c>
      <c r="P248" s="10">
        <f t="shared" si="55"/>
        <v>1.9849732343693801E-2</v>
      </c>
      <c r="Q248" s="1">
        <f t="shared" si="56"/>
        <v>1066.2205277997466</v>
      </c>
      <c r="R248" s="10">
        <f t="shared" si="57"/>
        <v>1.8757845566218852E-2</v>
      </c>
      <c r="S248" s="1">
        <f t="shared" si="58"/>
        <v>1122.8015362689284</v>
      </c>
      <c r="T248" s="10">
        <f t="shared" si="59"/>
        <v>1.7812586956783151E-2</v>
      </c>
    </row>
    <row r="249" spans="1:20" x14ac:dyDescent="0.45">
      <c r="A249">
        <v>5950</v>
      </c>
      <c r="B249" s="1">
        <f t="shared" si="44"/>
        <v>487.98866124346392</v>
      </c>
      <c r="C249" s="10">
        <f t="shared" si="45"/>
        <v>4.0984558840029564E-2</v>
      </c>
      <c r="D249">
        <v>5925</v>
      </c>
      <c r="E249" s="1">
        <f t="shared" si="46"/>
        <v>667.89074646560471</v>
      </c>
      <c r="F249" s="10">
        <f t="shared" si="47"/>
        <v>2.9945017363749278E-2</v>
      </c>
      <c r="G249">
        <v>5915</v>
      </c>
      <c r="H249" s="1">
        <f t="shared" si="48"/>
        <v>787.38839097817538</v>
      </c>
      <c r="I249" s="10">
        <f t="shared" si="49"/>
        <v>2.5400425290946861E-2</v>
      </c>
      <c r="J249">
        <v>5900</v>
      </c>
      <c r="K249" s="1">
        <f t="shared" si="50"/>
        <v>873.51500053930863</v>
      </c>
      <c r="L249" s="10">
        <f t="shared" si="51"/>
        <v>2.2896000626952014E-2</v>
      </c>
      <c r="M249" s="1">
        <f t="shared" si="52"/>
        <v>944.91990639830874</v>
      </c>
      <c r="N249" s="10">
        <f t="shared" si="53"/>
        <v>2.116581507551548E-2</v>
      </c>
      <c r="O249" s="1">
        <f t="shared" si="54"/>
        <v>1008.1124454414886</v>
      </c>
      <c r="P249" s="10">
        <f t="shared" si="55"/>
        <v>1.9839056734629719E-2</v>
      </c>
      <c r="Q249" s="1">
        <f t="shared" si="56"/>
        <v>1066.9690013718491</v>
      </c>
      <c r="R249" s="10">
        <f t="shared" si="57"/>
        <v>1.874468702866261E-2</v>
      </c>
      <c r="S249" s="1">
        <f t="shared" si="58"/>
        <v>1123.812119996797</v>
      </c>
      <c r="T249" s="10">
        <f t="shared" si="59"/>
        <v>1.7796569056451359E-2</v>
      </c>
    </row>
    <row r="250" spans="1:20" x14ac:dyDescent="0.45">
      <c r="A250">
        <v>6000</v>
      </c>
      <c r="B250" s="1">
        <f t="shared" ref="B250:B251" si="60">$Y$195 - $Z$195*EXP(-$AA$195*A250^$AB$195)</f>
        <v>488.00351785606637</v>
      </c>
      <c r="C250" s="10">
        <f t="shared" ref="C250:C251" si="61">20/B250</f>
        <v>4.0983311120103186E-2</v>
      </c>
      <c r="D250">
        <v>5975</v>
      </c>
      <c r="E250" s="1">
        <f t="shared" si="46"/>
        <v>667.96589945111316</v>
      </c>
      <c r="F250" s="10">
        <f t="shared" si="47"/>
        <v>2.9941648243472573E-2</v>
      </c>
      <c r="G250">
        <v>5965</v>
      </c>
      <c r="H250" s="1">
        <f t="shared" si="48"/>
        <v>787.54480431884838</v>
      </c>
      <c r="I250" s="10">
        <f t="shared" si="49"/>
        <v>2.5395380542568756E-2</v>
      </c>
      <c r="J250">
        <v>5950</v>
      </c>
      <c r="K250" s="1">
        <f t="shared" si="50"/>
        <v>873.76225106616107</v>
      </c>
      <c r="L250" s="10">
        <f t="shared" si="51"/>
        <v>2.2889521692652758E-2</v>
      </c>
      <c r="M250" s="1">
        <f t="shared" si="52"/>
        <v>945.28212341794665</v>
      </c>
      <c r="N250" s="10">
        <f t="shared" si="53"/>
        <v>2.1157704673060031E-2</v>
      </c>
      <c r="O250" s="1">
        <f t="shared" si="54"/>
        <v>1008.6277491753557</v>
      </c>
      <c r="P250" s="10">
        <f t="shared" si="55"/>
        <v>1.9828921042824577E-2</v>
      </c>
      <c r="Q250" s="1">
        <f t="shared" si="56"/>
        <v>1067.6832973151711</v>
      </c>
      <c r="R250" s="10">
        <f t="shared" si="57"/>
        <v>1.8732146555343339E-2</v>
      </c>
      <c r="S250" s="1">
        <f t="shared" si="58"/>
        <v>1124.7804466504515</v>
      </c>
      <c r="T250" s="10">
        <f t="shared" si="59"/>
        <v>1.7781247940039456E-2</v>
      </c>
    </row>
    <row r="251" spans="1:20" x14ac:dyDescent="0.45">
      <c r="A251">
        <v>6050</v>
      </c>
      <c r="B251" s="1">
        <f t="shared" si="60"/>
        <v>488.01723602008826</v>
      </c>
      <c r="C251" s="10">
        <f t="shared" si="61"/>
        <v>4.0982159079268131E-2</v>
      </c>
      <c r="D251">
        <v>6025</v>
      </c>
      <c r="E251" s="1">
        <f t="shared" si="46"/>
        <v>668.03611399785132</v>
      </c>
      <c r="F251" s="10">
        <f t="shared" si="47"/>
        <v>2.9938501199149734E-2</v>
      </c>
      <c r="G251">
        <v>6015</v>
      </c>
      <c r="H251" s="1">
        <f t="shared" si="48"/>
        <v>787.69172715249147</v>
      </c>
      <c r="I251" s="10">
        <f t="shared" si="49"/>
        <v>2.539064371324563E-2</v>
      </c>
      <c r="J251">
        <v>6000</v>
      </c>
      <c r="K251" s="1">
        <f t="shared" si="50"/>
        <v>873.99533323480046</v>
      </c>
      <c r="L251" s="10">
        <f t="shared" si="51"/>
        <v>2.2883417381620003E-2</v>
      </c>
      <c r="M251" s="1">
        <f t="shared" si="52"/>
        <v>945.62489843539652</v>
      </c>
      <c r="N251" s="10">
        <f t="shared" si="53"/>
        <v>2.1150035318540594E-2</v>
      </c>
      <c r="O251" s="1">
        <f t="shared" si="54"/>
        <v>1009.1174020578425</v>
      </c>
      <c r="P251" s="10">
        <f t="shared" si="55"/>
        <v>1.9819299478152894E-2</v>
      </c>
      <c r="Q251" s="1">
        <f t="shared" si="56"/>
        <v>1068.3648434011914</v>
      </c>
      <c r="R251" s="10">
        <f t="shared" si="57"/>
        <v>1.8720196685178284E-2</v>
      </c>
      <c r="S251" s="1">
        <f t="shared" si="58"/>
        <v>1125.7081175901396</v>
      </c>
      <c r="T251" s="10">
        <f t="shared" si="59"/>
        <v>1.776659481039811E-2</v>
      </c>
    </row>
  </sheetData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H2" sqref="H2:H14"/>
    </sheetView>
  </sheetViews>
  <sheetFormatPr baseColWidth="10" defaultRowHeight="14.25" x14ac:dyDescent="0.45"/>
  <cols>
    <col min="6" max="6" width="14.46484375" customWidth="1"/>
  </cols>
  <sheetData>
    <row r="1" spans="1:42" ht="15.75" x14ac:dyDescent="0.55000000000000004">
      <c r="A1" s="3" t="s">
        <v>23</v>
      </c>
      <c r="B1" s="3" t="s">
        <v>24</v>
      </c>
      <c r="C1" s="3" t="s">
        <v>25</v>
      </c>
      <c r="D1" s="3" t="s">
        <v>26</v>
      </c>
      <c r="E1" s="3" t="s">
        <v>27</v>
      </c>
      <c r="F1" s="3" t="s">
        <v>41</v>
      </c>
      <c r="G1" s="3" t="s">
        <v>28</v>
      </c>
      <c r="H1" s="9" t="s">
        <v>40</v>
      </c>
      <c r="I1" s="3" t="s">
        <v>29</v>
      </c>
      <c r="J1" s="3" t="s">
        <v>30</v>
      </c>
      <c r="K1" s="3" t="s">
        <v>31</v>
      </c>
      <c r="L1" s="3" t="s">
        <v>32</v>
      </c>
      <c r="M1" s="3" t="s">
        <v>32</v>
      </c>
      <c r="N1" s="3" t="s">
        <v>33</v>
      </c>
      <c r="O1" s="3" t="s">
        <v>33</v>
      </c>
      <c r="P1" s="3" t="s">
        <v>34</v>
      </c>
      <c r="Q1" s="3" t="s">
        <v>35</v>
      </c>
      <c r="R1" s="3" t="s">
        <v>36</v>
      </c>
      <c r="S1" s="3" t="s">
        <v>37</v>
      </c>
      <c r="T1" s="3" t="s">
        <v>38</v>
      </c>
      <c r="U1" s="3" t="s">
        <v>39</v>
      </c>
      <c r="V1" s="3" t="s">
        <v>38</v>
      </c>
      <c r="W1" s="3" t="s">
        <v>39</v>
      </c>
    </row>
    <row r="2" spans="1:42" x14ac:dyDescent="0.45">
      <c r="A2">
        <v>0</v>
      </c>
      <c r="B2" s="4">
        <f t="shared" ref="B2:B65" si="0">A2/U2*3600*1000</f>
        <v>0</v>
      </c>
      <c r="C2">
        <v>0</v>
      </c>
      <c r="D2" s="5">
        <v>0</v>
      </c>
      <c r="E2" s="5"/>
      <c r="F2" s="4"/>
      <c r="G2" s="5">
        <v>0</v>
      </c>
      <c r="H2" s="1">
        <v>0</v>
      </c>
      <c r="I2">
        <v>315</v>
      </c>
      <c r="J2">
        <v>295</v>
      </c>
      <c r="T2" s="4">
        <v>4180</v>
      </c>
      <c r="U2" s="4">
        <v>991.5</v>
      </c>
      <c r="AA2" s="6">
        <v>-144.24372570197801</v>
      </c>
      <c r="AB2" s="7">
        <v>10.528700058400901</v>
      </c>
      <c r="AC2" s="6">
        <v>-3.1256926142924198E-2</v>
      </c>
      <c r="AD2" s="6">
        <v>2.9456116190551199E-5</v>
      </c>
      <c r="AE2" s="8">
        <v>17554.453889016499</v>
      </c>
      <c r="AF2" s="8">
        <v>-125.692345063977</v>
      </c>
      <c r="AG2" s="8">
        <v>0.39362054142913999</v>
      </c>
      <c r="AH2" s="8">
        <v>-4.1079636190540202E-4</v>
      </c>
      <c r="AI2" s="8">
        <v>2.30640101199999</v>
      </c>
      <c r="AJ2" s="8">
        <v>-3.7612753199999698E-3</v>
      </c>
      <c r="AK2" s="8">
        <v>995.176197</v>
      </c>
      <c r="AL2" s="8">
        <v>3.9734999999999798E-2</v>
      </c>
      <c r="AN2" s="8">
        <v>-0.88639634593625405</v>
      </c>
      <c r="AO2" s="8">
        <v>3.7265265782637198</v>
      </c>
      <c r="AP2" s="8">
        <v>0.73660332291432395</v>
      </c>
    </row>
    <row r="3" spans="1:42" x14ac:dyDescent="0.45">
      <c r="A3">
        <v>8.0000000000000002E-3</v>
      </c>
      <c r="B3" s="4">
        <f t="shared" si="0"/>
        <v>29.040451119678742</v>
      </c>
      <c r="C3">
        <v>0</v>
      </c>
      <c r="D3" s="5">
        <v>0</v>
      </c>
      <c r="E3" s="5"/>
      <c r="F3" s="4"/>
      <c r="G3" s="5">
        <v>0</v>
      </c>
      <c r="H3" s="1">
        <v>156.34021538461522</v>
      </c>
      <c r="I3">
        <v>315</v>
      </c>
      <c r="J3">
        <v>295</v>
      </c>
      <c r="K3" s="5"/>
      <c r="L3" s="5">
        <v>297.20729190100002</v>
      </c>
      <c r="M3" s="5"/>
      <c r="N3" s="5">
        <v>313.8995293104233</v>
      </c>
      <c r="O3" s="5">
        <f>I3-Q3/(T3*A3)</f>
        <v>313.8995293104233</v>
      </c>
      <c r="P3" s="5">
        <f>I3-N3</f>
        <v>1.1004706895766958</v>
      </c>
      <c r="Q3" s="1">
        <v>36.787102919799999</v>
      </c>
      <c r="R3" s="4">
        <f>Q3/(Abmessungen!F$17*S3)</f>
        <v>3.4388924158737222</v>
      </c>
      <c r="S3" s="5">
        <f t="shared" ref="S3:S66" si="1">((I3-L3)-(N3-J3))/LN((I3-L3)/(N3-J3))</f>
        <v>18.340552810860213</v>
      </c>
      <c r="T3" s="4">
        <f t="shared" ref="T3:T66" si="2">((AE3 + AF3*I3 +AG3*I3^2 +  AH3*I3^3)+(AE3 + AF3*N3 + AG3*N3^2 +  AH3*N3^3))/2</f>
        <v>4178.5645983391114</v>
      </c>
      <c r="U3" s="4">
        <f t="shared" ref="U3:U66" si="3">((AA3 + AB3*I3 + AC3*I3^2 +  AD3*I3^3)+(AA3 + AB3*N3 + AC3*N3^2 +  AD3*N3^3))/2</f>
        <v>991.72013138887496</v>
      </c>
      <c r="V3" s="4">
        <f t="shared" ref="V3:V66" si="4">((AK3 + AL3*J3)+(AK3 + AL3*L3))/2</f>
        <v>1006.941875371843</v>
      </c>
      <c r="W3" s="2">
        <f t="shared" ref="W3:W66" si="5">((AI3 + AJ3*J3)+(AI3 + AJ3*L3))/2</f>
        <v>1.1926736763243653</v>
      </c>
      <c r="AA3" s="6">
        <v>-144.24372570197801</v>
      </c>
      <c r="AB3" s="7">
        <v>10.528700058400901</v>
      </c>
      <c r="AC3" s="6">
        <v>-3.1256926142924198E-2</v>
      </c>
      <c r="AD3" s="6">
        <v>2.9456116190551199E-5</v>
      </c>
      <c r="AE3" s="8">
        <v>17554.453889016499</v>
      </c>
      <c r="AF3" s="8">
        <v>-125.692345063977</v>
      </c>
      <c r="AG3" s="8">
        <v>0.39362054142913999</v>
      </c>
      <c r="AH3" s="8">
        <v>-4.1079636190540202E-4</v>
      </c>
      <c r="AI3" s="8">
        <v>2.30640101199999</v>
      </c>
      <c r="AJ3" s="8">
        <v>-3.7612753199999698E-3</v>
      </c>
      <c r="AK3" s="8">
        <v>995.176197</v>
      </c>
      <c r="AL3" s="8">
        <v>3.9734999999999798E-2</v>
      </c>
      <c r="AN3" s="8">
        <v>-0.88639634593625405</v>
      </c>
      <c r="AO3" s="8">
        <v>3.7265265782637198</v>
      </c>
      <c r="AP3" s="8">
        <v>0.73660332291432395</v>
      </c>
    </row>
    <row r="4" spans="1:42" x14ac:dyDescent="0.45">
      <c r="A4">
        <v>1.4E-2</v>
      </c>
      <c r="B4" s="4">
        <f t="shared" si="0"/>
        <v>50.823475918696474</v>
      </c>
      <c r="C4">
        <v>0</v>
      </c>
      <c r="D4" s="5">
        <v>0</v>
      </c>
      <c r="E4" s="5"/>
      <c r="F4" s="4"/>
      <c r="G4" s="5">
        <v>0</v>
      </c>
      <c r="H4" s="1">
        <v>326.03512307692239</v>
      </c>
      <c r="I4">
        <v>315</v>
      </c>
      <c r="J4">
        <v>295</v>
      </c>
      <c r="K4" s="5"/>
      <c r="L4" s="5">
        <v>297.94433485000002</v>
      </c>
      <c r="M4" s="5"/>
      <c r="N4" s="5">
        <v>314.16965275839112</v>
      </c>
      <c r="O4" s="5">
        <f t="shared" ref="O4:O67" si="6">I4-Q4/(T4*A4)</f>
        <v>314.16965275839112</v>
      </c>
      <c r="P4" s="5">
        <f t="shared" ref="P4:P101" si="7">I4-N4</f>
        <v>0.83034724160887663</v>
      </c>
      <c r="Q4" s="1">
        <v>48.575223512800001</v>
      </c>
      <c r="R4" s="4">
        <f>Q4/(Abmessungen!F$17*S4)</f>
        <v>4.6032201623863633</v>
      </c>
      <c r="S4" s="5">
        <f t="shared" si="1"/>
        <v>18.092079382066935</v>
      </c>
      <c r="T4" s="4">
        <f t="shared" si="2"/>
        <v>4178.5636761074447</v>
      </c>
      <c r="U4" s="4">
        <f t="shared" si="3"/>
        <v>991.66771042236633</v>
      </c>
      <c r="V4" s="4">
        <f t="shared" si="4"/>
        <v>1006.9565185726324</v>
      </c>
      <c r="W4" s="2">
        <f t="shared" si="5"/>
        <v>1.1912875655974384</v>
      </c>
      <c r="AA4" s="6">
        <v>-144.24372570197801</v>
      </c>
      <c r="AB4" s="7">
        <v>10.528700058400901</v>
      </c>
      <c r="AC4" s="6">
        <v>-3.1256926142924198E-2</v>
      </c>
      <c r="AD4" s="6">
        <v>2.9456116190551199E-5</v>
      </c>
      <c r="AE4" s="8">
        <v>17554.453889016499</v>
      </c>
      <c r="AF4" s="8">
        <v>-125.692345063977</v>
      </c>
      <c r="AG4" s="8">
        <v>0.39362054142913999</v>
      </c>
      <c r="AH4" s="8">
        <v>-4.1079636190540202E-4</v>
      </c>
      <c r="AI4" s="8">
        <v>2.30640101199999</v>
      </c>
      <c r="AJ4" s="8">
        <v>-3.7612753199999698E-3</v>
      </c>
      <c r="AK4" s="8">
        <v>995.176197</v>
      </c>
      <c r="AL4" s="8">
        <v>3.9734999999999798E-2</v>
      </c>
      <c r="AN4" s="8">
        <v>-0.88639634593625405</v>
      </c>
      <c r="AO4" s="8">
        <v>3.7265265782637198</v>
      </c>
      <c r="AP4" s="8">
        <v>0.73660332291432395</v>
      </c>
    </row>
    <row r="5" spans="1:42" x14ac:dyDescent="0.45">
      <c r="A5">
        <v>0.02</v>
      </c>
      <c r="B5" s="4">
        <f t="shared" si="0"/>
        <v>72.607303993542757</v>
      </c>
      <c r="C5">
        <v>0</v>
      </c>
      <c r="D5" s="5">
        <v>0</v>
      </c>
      <c r="E5" s="5"/>
      <c r="F5" s="4"/>
      <c r="G5" s="5">
        <v>0</v>
      </c>
      <c r="H5" s="1">
        <v>540.67838461538327</v>
      </c>
      <c r="I5">
        <v>315</v>
      </c>
      <c r="J5">
        <v>295</v>
      </c>
      <c r="K5" s="5"/>
      <c r="L5" s="5">
        <v>298.35293888899997</v>
      </c>
      <c r="M5" s="5"/>
      <c r="N5" s="5">
        <v>314.33358551355241</v>
      </c>
      <c r="O5" s="5">
        <f t="shared" si="6"/>
        <v>314.33358551355241</v>
      </c>
      <c r="P5" s="5">
        <f t="shared" si="7"/>
        <v>0.66641448644759294</v>
      </c>
      <c r="Q5" s="1">
        <v>55.693102941500001</v>
      </c>
      <c r="R5" s="4">
        <f>Q5/(Abmessungen!F$17*S5)</f>
        <v>5.3174925338756909</v>
      </c>
      <c r="S5" s="5">
        <f t="shared" si="1"/>
        <v>17.956841541061607</v>
      </c>
      <c r="T5" s="4">
        <f t="shared" si="2"/>
        <v>4178.5633471430119</v>
      </c>
      <c r="U5" s="4">
        <f t="shared" si="3"/>
        <v>991.63577270963299</v>
      </c>
      <c r="V5" s="4">
        <f t="shared" si="4"/>
        <v>1006.9646365133772</v>
      </c>
      <c r="W5" s="2">
        <f t="shared" si="5"/>
        <v>1.190519129453667</v>
      </c>
      <c r="AA5" s="6">
        <v>-144.24372570197801</v>
      </c>
      <c r="AB5" s="7">
        <v>10.528700058400901</v>
      </c>
      <c r="AC5" s="6">
        <v>-3.1256926142924198E-2</v>
      </c>
      <c r="AD5" s="6">
        <v>2.9456116190551199E-5</v>
      </c>
      <c r="AE5" s="8">
        <v>17554.453889016499</v>
      </c>
      <c r="AF5" s="8">
        <v>-125.692345063977</v>
      </c>
      <c r="AG5" s="8">
        <v>0.39362054142913999</v>
      </c>
      <c r="AH5" s="8">
        <v>-4.1079636190540202E-4</v>
      </c>
      <c r="AI5" s="8">
        <v>2.30640101199999</v>
      </c>
      <c r="AJ5" s="8">
        <v>-3.7612753199999698E-3</v>
      </c>
      <c r="AK5" s="8">
        <v>995.176197</v>
      </c>
      <c r="AL5" s="8">
        <v>3.9734999999999798E-2</v>
      </c>
      <c r="AN5" s="8">
        <v>-0.88639634593625405</v>
      </c>
      <c r="AO5" s="8">
        <v>3.7265265782637198</v>
      </c>
      <c r="AP5" s="8">
        <v>0.73660332291432395</v>
      </c>
    </row>
    <row r="6" spans="1:42" x14ac:dyDescent="0.45">
      <c r="A6">
        <v>2.5999999999999999E-2</v>
      </c>
      <c r="B6" s="4">
        <f t="shared" si="0"/>
        <v>94.391533094290821</v>
      </c>
      <c r="C6">
        <v>0</v>
      </c>
      <c r="D6" s="5">
        <v>0</v>
      </c>
      <c r="E6" s="5"/>
      <c r="F6" s="4"/>
      <c r="G6" s="5">
        <v>0</v>
      </c>
      <c r="H6" s="1">
        <v>800.26999999999816</v>
      </c>
      <c r="I6">
        <v>315</v>
      </c>
      <c r="J6">
        <v>295</v>
      </c>
      <c r="K6" s="5"/>
      <c r="L6" s="5">
        <v>298.63721954200003</v>
      </c>
      <c r="M6" s="5"/>
      <c r="N6" s="5">
        <v>314.44320917946885</v>
      </c>
      <c r="O6" s="5">
        <f t="shared" si="6"/>
        <v>314.44320917946885</v>
      </c>
      <c r="P6" s="5">
        <f t="shared" si="7"/>
        <v>0.55679082053114826</v>
      </c>
      <c r="Q6" s="1">
        <v>60.491226756700001</v>
      </c>
      <c r="R6" s="4">
        <f>Q6/(Abmessungen!F$17*S6)</f>
        <v>5.8073371105685627</v>
      </c>
      <c r="S6" s="5">
        <f t="shared" si="1"/>
        <v>17.85873852427472</v>
      </c>
      <c r="T6" s="4">
        <f t="shared" si="2"/>
        <v>4178.5632210476224</v>
      </c>
      <c r="U6" s="4">
        <f t="shared" si="3"/>
        <v>991.61436340375849</v>
      </c>
      <c r="V6" s="4">
        <f t="shared" si="4"/>
        <v>1006.9702844592507</v>
      </c>
      <c r="W6" s="2">
        <f t="shared" si="5"/>
        <v>1.1899845005516259</v>
      </c>
      <c r="AA6" s="6">
        <v>-144.24372570197801</v>
      </c>
      <c r="AB6" s="7">
        <v>10.528700058400901</v>
      </c>
      <c r="AC6" s="6">
        <v>-3.1256926142924198E-2</v>
      </c>
      <c r="AD6" s="6">
        <v>2.9456116190551199E-5</v>
      </c>
      <c r="AE6" s="8">
        <v>17554.453889016499</v>
      </c>
      <c r="AF6" s="8">
        <v>-125.692345063977</v>
      </c>
      <c r="AG6" s="8">
        <v>0.39362054142913999</v>
      </c>
      <c r="AH6" s="8">
        <v>-4.1079636190540202E-4</v>
      </c>
      <c r="AI6" s="8">
        <v>2.30640101199999</v>
      </c>
      <c r="AJ6" s="8">
        <v>-3.7612753199999698E-3</v>
      </c>
      <c r="AK6" s="8">
        <v>995.176197</v>
      </c>
      <c r="AL6" s="8">
        <v>3.9734999999999798E-2</v>
      </c>
      <c r="AN6" s="8">
        <v>-0.88639634593625405</v>
      </c>
      <c r="AO6" s="8">
        <v>3.7265265782637198</v>
      </c>
      <c r="AP6" s="8">
        <v>0.73660332291432395</v>
      </c>
    </row>
    <row r="7" spans="1:42" x14ac:dyDescent="0.45">
      <c r="A7">
        <v>3.2000000000000001E-2</v>
      </c>
      <c r="B7" s="4">
        <f t="shared" si="0"/>
        <v>116.17599778347439</v>
      </c>
      <c r="C7">
        <v>0</v>
      </c>
      <c r="D7" s="5">
        <v>0</v>
      </c>
      <c r="E7" s="5"/>
      <c r="F7" s="4"/>
      <c r="G7" s="5">
        <v>0</v>
      </c>
      <c r="H7" s="1">
        <v>1104.8099692307667</v>
      </c>
      <c r="I7">
        <v>315</v>
      </c>
      <c r="J7">
        <v>295</v>
      </c>
      <c r="K7" s="5"/>
      <c r="L7" s="5">
        <v>298.85548949399998</v>
      </c>
      <c r="M7" s="5"/>
      <c r="N7" s="5">
        <v>314.52188609787839</v>
      </c>
      <c r="O7" s="5">
        <f t="shared" si="6"/>
        <v>314.52188609787839</v>
      </c>
      <c r="P7" s="5">
        <f t="shared" si="7"/>
        <v>0.47811390212160632</v>
      </c>
      <c r="Q7" s="1">
        <v>63.930532648700002</v>
      </c>
      <c r="R7" s="4">
        <f>Q7/(Abmessungen!F$17*S7)</f>
        <v>6.1647811690253373</v>
      </c>
      <c r="S7" s="5">
        <f t="shared" si="1"/>
        <v>17.779767664038854</v>
      </c>
      <c r="T7" s="4">
        <f t="shared" si="2"/>
        <v>4178.5631758594327</v>
      </c>
      <c r="U7" s="4">
        <f t="shared" si="3"/>
        <v>991.59897223096436</v>
      </c>
      <c r="V7" s="4">
        <f t="shared" si="4"/>
        <v>1006.974620937522</v>
      </c>
      <c r="W7" s="2">
        <f t="shared" si="5"/>
        <v>1.1895740138598483</v>
      </c>
      <c r="AA7" s="6">
        <v>-144.24372570197801</v>
      </c>
      <c r="AB7" s="7">
        <v>10.528700058400901</v>
      </c>
      <c r="AC7" s="6">
        <v>-3.1256926142924198E-2</v>
      </c>
      <c r="AD7" s="6">
        <v>2.9456116190551199E-5</v>
      </c>
      <c r="AE7" s="8">
        <v>17554.453889016499</v>
      </c>
      <c r="AF7" s="8">
        <v>-125.692345063977</v>
      </c>
      <c r="AG7" s="8">
        <v>0.39362054142913999</v>
      </c>
      <c r="AH7" s="8">
        <v>-4.1079636190540202E-4</v>
      </c>
      <c r="AI7" s="8">
        <v>2.30640101199999</v>
      </c>
      <c r="AJ7" s="8">
        <v>-3.7612753199999698E-3</v>
      </c>
      <c r="AK7" s="8">
        <v>995.176197</v>
      </c>
      <c r="AL7" s="8">
        <v>3.9734999999999798E-2</v>
      </c>
      <c r="AN7" s="8">
        <v>-0.88639634593625405</v>
      </c>
      <c r="AO7" s="8">
        <v>3.7265265782637198</v>
      </c>
      <c r="AP7" s="8">
        <v>0.73660332291432395</v>
      </c>
    </row>
    <row r="8" spans="1:42" x14ac:dyDescent="0.45">
      <c r="A8">
        <v>3.7999999999999999E-2</v>
      </c>
      <c r="B8" s="4">
        <f t="shared" si="0"/>
        <v>137.96061408254215</v>
      </c>
      <c r="C8">
        <v>0</v>
      </c>
      <c r="D8" s="5">
        <v>0</v>
      </c>
      <c r="E8" s="5"/>
      <c r="F8" s="4"/>
      <c r="G8" s="5">
        <v>0</v>
      </c>
      <c r="H8" s="1">
        <v>1454.2982923076893</v>
      </c>
      <c r="I8">
        <v>315</v>
      </c>
      <c r="J8">
        <v>295</v>
      </c>
      <c r="K8" s="5"/>
      <c r="L8" s="5">
        <v>299.03272533900002</v>
      </c>
      <c r="M8" s="5"/>
      <c r="N8" s="5">
        <v>314.58121409389651</v>
      </c>
      <c r="O8" s="5">
        <f t="shared" si="6"/>
        <v>314.58121409389651</v>
      </c>
      <c r="P8" s="5">
        <f t="shared" si="7"/>
        <v>0.4187859061034942</v>
      </c>
      <c r="Q8" s="1">
        <v>66.4970877505</v>
      </c>
      <c r="R8" s="4">
        <f>Q8/(Abmessungen!F$17*S8)</f>
        <v>6.4365007094962579</v>
      </c>
      <c r="S8" s="5">
        <f t="shared" si="1"/>
        <v>17.712841157459373</v>
      </c>
      <c r="T8" s="4">
        <f t="shared" si="2"/>
        <v>4178.5631664090006</v>
      </c>
      <c r="U8" s="4">
        <f t="shared" si="3"/>
        <v>991.58735201158402</v>
      </c>
      <c r="V8" s="4">
        <f t="shared" si="4"/>
        <v>1006.9781421706725</v>
      </c>
      <c r="W8" s="2">
        <f t="shared" si="5"/>
        <v>1.1892406974550394</v>
      </c>
      <c r="AA8" s="6">
        <v>-144.24372570197801</v>
      </c>
      <c r="AB8" s="7">
        <v>10.528700058400901</v>
      </c>
      <c r="AC8" s="6">
        <v>-3.1256926142924198E-2</v>
      </c>
      <c r="AD8" s="6">
        <v>2.9456116190551199E-5</v>
      </c>
      <c r="AE8" s="8">
        <v>17554.453889016499</v>
      </c>
      <c r="AF8" s="8">
        <v>-125.692345063977</v>
      </c>
      <c r="AG8" s="8">
        <v>0.39362054142913999</v>
      </c>
      <c r="AH8" s="8">
        <v>-4.1079636190540202E-4</v>
      </c>
      <c r="AI8" s="8">
        <v>2.30640101199999</v>
      </c>
      <c r="AJ8" s="8">
        <v>-3.7612753199999698E-3</v>
      </c>
      <c r="AK8" s="8">
        <v>995.176197</v>
      </c>
      <c r="AL8" s="8">
        <v>3.9734999999999798E-2</v>
      </c>
      <c r="AN8" s="8">
        <v>-0.88639634593625405</v>
      </c>
      <c r="AO8" s="8">
        <v>3.7265265782637198</v>
      </c>
      <c r="AP8" s="8">
        <v>0.73660332291432395</v>
      </c>
    </row>
    <row r="9" spans="1:42" x14ac:dyDescent="0.45">
      <c r="A9">
        <v>4.3999999999999997E-2</v>
      </c>
      <c r="B9" s="4">
        <f t="shared" si="0"/>
        <v>159.74533392905352</v>
      </c>
      <c r="C9">
        <v>0</v>
      </c>
      <c r="D9" s="5">
        <v>0</v>
      </c>
      <c r="E9" s="5"/>
      <c r="F9" s="4"/>
      <c r="G9" s="5">
        <v>0</v>
      </c>
      <c r="H9" s="1">
        <v>1848.7349692307653</v>
      </c>
      <c r="I9">
        <v>315</v>
      </c>
      <c r="J9">
        <v>295</v>
      </c>
      <c r="K9" s="5"/>
      <c r="L9" s="5">
        <v>299.181955303</v>
      </c>
      <c r="M9" s="5"/>
      <c r="N9" s="5">
        <v>314.62759915077186</v>
      </c>
      <c r="O9" s="5">
        <f t="shared" si="6"/>
        <v>314.62759915077186</v>
      </c>
      <c r="P9" s="5">
        <f t="shared" si="7"/>
        <v>0.37240084922814276</v>
      </c>
      <c r="Q9" s="1">
        <v>68.468420873400007</v>
      </c>
      <c r="R9" s="4">
        <f>Q9/(Abmessungen!F$17*S9)</f>
        <v>6.649262550614174</v>
      </c>
      <c r="S9" s="5">
        <f t="shared" si="1"/>
        <v>17.654371194848647</v>
      </c>
      <c r="T9" s="4">
        <f t="shared" si="2"/>
        <v>4178.563173582219</v>
      </c>
      <c r="U9" s="4">
        <f t="shared" si="3"/>
        <v>991.57825836934296</v>
      </c>
      <c r="V9" s="4">
        <f t="shared" si="4"/>
        <v>1006.9811069969824</v>
      </c>
      <c r="W9" s="2">
        <f t="shared" si="5"/>
        <v>1.1889600499647406</v>
      </c>
      <c r="AA9" s="6">
        <v>-144.24372570197801</v>
      </c>
      <c r="AB9" s="7">
        <v>10.528700058400901</v>
      </c>
      <c r="AC9" s="6">
        <v>-3.1256926142924198E-2</v>
      </c>
      <c r="AD9" s="6">
        <v>2.9456116190551199E-5</v>
      </c>
      <c r="AE9" s="8">
        <v>17554.453889016499</v>
      </c>
      <c r="AF9" s="8">
        <v>-125.692345063977</v>
      </c>
      <c r="AG9" s="8">
        <v>0.39362054142913999</v>
      </c>
      <c r="AH9" s="8">
        <v>-4.1079636190540202E-4</v>
      </c>
      <c r="AI9" s="8">
        <v>2.30640101199999</v>
      </c>
      <c r="AJ9" s="8">
        <v>-3.7612753199999698E-3</v>
      </c>
      <c r="AK9" s="8">
        <v>995.176197</v>
      </c>
      <c r="AL9" s="8">
        <v>3.9734999999999798E-2</v>
      </c>
      <c r="AN9" s="8">
        <v>-0.88639634593625405</v>
      </c>
      <c r="AO9" s="8">
        <v>3.7265265782637198</v>
      </c>
      <c r="AP9" s="8">
        <v>0.73660332291432395</v>
      </c>
    </row>
    <row r="10" spans="1:42" x14ac:dyDescent="0.45">
      <c r="A10">
        <v>0.05</v>
      </c>
      <c r="B10" s="4">
        <f t="shared" si="0"/>
        <v>181.53012755619775</v>
      </c>
      <c r="C10">
        <v>0</v>
      </c>
      <c r="D10" s="5">
        <v>0</v>
      </c>
      <c r="E10" s="5"/>
      <c r="F10" s="4"/>
      <c r="G10" s="5">
        <v>0</v>
      </c>
      <c r="H10" s="1">
        <v>2288.1199999999958</v>
      </c>
      <c r="I10">
        <v>315</v>
      </c>
      <c r="J10">
        <v>295</v>
      </c>
      <c r="K10" s="5"/>
      <c r="L10" s="5">
        <v>299.31084306600002</v>
      </c>
      <c r="M10" s="5"/>
      <c r="N10" s="5">
        <v>314.66487943929684</v>
      </c>
      <c r="O10" s="5">
        <f t="shared" si="6"/>
        <v>314.66487943929684</v>
      </c>
      <c r="P10" s="5">
        <f t="shared" si="7"/>
        <v>0.33512056070316021</v>
      </c>
      <c r="Q10" s="1">
        <v>70.016121933500003</v>
      </c>
      <c r="R10" s="4">
        <f>Q10/(Abmessungen!F$17*S10)</f>
        <v>6.8197001186033148</v>
      </c>
      <c r="S10" s="5">
        <f t="shared" si="1"/>
        <v>17.602250538762458</v>
      </c>
      <c r="T10" s="4">
        <f t="shared" si="2"/>
        <v>4178.5631885185203</v>
      </c>
      <c r="U10" s="4">
        <f t="shared" si="3"/>
        <v>991.57094430111033</v>
      </c>
      <c r="V10" s="4">
        <f t="shared" si="4"/>
        <v>1006.9836676746137</v>
      </c>
      <c r="W10" s="2">
        <f t="shared" si="5"/>
        <v>1.1887176587837294</v>
      </c>
      <c r="AA10" s="6">
        <v>-144.24372570197801</v>
      </c>
      <c r="AB10" s="7">
        <v>10.528700058400901</v>
      </c>
      <c r="AC10" s="6">
        <v>-3.1256926142924198E-2</v>
      </c>
      <c r="AD10" s="6">
        <v>2.9456116190551199E-5</v>
      </c>
      <c r="AE10" s="8">
        <v>17554.453889016499</v>
      </c>
      <c r="AF10" s="8">
        <v>-125.692345063977</v>
      </c>
      <c r="AG10" s="8">
        <v>0.39362054142913999</v>
      </c>
      <c r="AH10" s="8">
        <v>-4.1079636190540202E-4</v>
      </c>
      <c r="AI10" s="8">
        <v>2.30640101199999</v>
      </c>
      <c r="AJ10" s="8">
        <v>-3.7612753199999698E-3</v>
      </c>
      <c r="AK10" s="8">
        <v>995.176197</v>
      </c>
      <c r="AL10" s="8">
        <v>3.9734999999999798E-2</v>
      </c>
      <c r="AN10" s="8">
        <v>-0.88639634593625405</v>
      </c>
      <c r="AO10" s="8">
        <v>3.7265265782637198</v>
      </c>
      <c r="AP10" s="8">
        <v>0.73660332291432395</v>
      </c>
    </row>
    <row r="11" spans="1:42" x14ac:dyDescent="0.45">
      <c r="A11">
        <v>5.6000000000000001E-2</v>
      </c>
      <c r="B11" s="4">
        <f t="shared" si="0"/>
        <v>203.31497545870684</v>
      </c>
      <c r="C11">
        <v>0</v>
      </c>
      <c r="D11" s="5">
        <v>0</v>
      </c>
      <c r="E11" s="5"/>
      <c r="F11" s="4"/>
      <c r="G11" s="5">
        <v>0</v>
      </c>
      <c r="H11" s="1">
        <v>2772.4533846153799</v>
      </c>
      <c r="I11">
        <v>315</v>
      </c>
      <c r="J11">
        <v>295</v>
      </c>
      <c r="K11" s="5"/>
      <c r="L11" s="5">
        <v>299.424280963</v>
      </c>
      <c r="M11" s="5"/>
      <c r="N11" s="5">
        <v>314.69550161829483</v>
      </c>
      <c r="O11" s="5">
        <f t="shared" si="6"/>
        <v>314.69550161829483</v>
      </c>
      <c r="P11" s="5">
        <f t="shared" si="7"/>
        <v>0.30449838170517296</v>
      </c>
      <c r="Q11" s="1">
        <v>71.252481122999995</v>
      </c>
      <c r="R11" s="4">
        <f>Q11/(Abmessungen!F$17*S11)</f>
        <v>6.95875765955648</v>
      </c>
      <c r="S11" s="5">
        <f t="shared" si="1"/>
        <v>17.555115986435187</v>
      </c>
      <c r="T11" s="4">
        <f t="shared" si="2"/>
        <v>4178.5632068523455</v>
      </c>
      <c r="U11" s="4">
        <f t="shared" si="3"/>
        <v>991.56493290847061</v>
      </c>
      <c r="V11" s="4">
        <f t="shared" si="4"/>
        <v>1006.9859214020323</v>
      </c>
      <c r="W11" s="2">
        <f t="shared" si="5"/>
        <v>1.1885043232025601</v>
      </c>
      <c r="AA11" s="6">
        <v>-144.24372570197801</v>
      </c>
      <c r="AB11" s="7">
        <v>10.528700058400901</v>
      </c>
      <c r="AC11" s="6">
        <v>-3.1256926142924198E-2</v>
      </c>
      <c r="AD11" s="6">
        <v>2.9456116190551199E-5</v>
      </c>
      <c r="AE11" s="8">
        <v>17554.453889016499</v>
      </c>
      <c r="AF11" s="8">
        <v>-125.692345063977</v>
      </c>
      <c r="AG11" s="8">
        <v>0.39362054142913999</v>
      </c>
      <c r="AH11" s="8">
        <v>-4.1079636190540202E-4</v>
      </c>
      <c r="AI11" s="8">
        <v>2.30640101199999</v>
      </c>
      <c r="AJ11" s="8">
        <v>-3.7612753199999698E-3</v>
      </c>
      <c r="AK11" s="8">
        <v>995.176197</v>
      </c>
      <c r="AL11" s="8">
        <v>3.9734999999999798E-2</v>
      </c>
      <c r="AN11" s="8">
        <v>-0.88639634593625405</v>
      </c>
      <c r="AO11" s="8">
        <v>3.7265265782637198</v>
      </c>
      <c r="AP11" s="8">
        <v>0.73660332291432395</v>
      </c>
    </row>
    <row r="12" spans="1:42" x14ac:dyDescent="0.45">
      <c r="A12">
        <v>6.2E-2</v>
      </c>
      <c r="B12" s="4">
        <f t="shared" si="0"/>
        <v>225.09986430010184</v>
      </c>
      <c r="C12">
        <v>0</v>
      </c>
      <c r="D12" s="5">
        <v>0</v>
      </c>
      <c r="E12" s="5"/>
      <c r="F12" s="4"/>
      <c r="G12" s="5">
        <v>0</v>
      </c>
      <c r="H12" s="1">
        <v>3301.7351230769173</v>
      </c>
      <c r="I12">
        <v>315</v>
      </c>
      <c r="J12">
        <v>295</v>
      </c>
      <c r="K12" s="5"/>
      <c r="L12" s="5">
        <v>299.52558378800001</v>
      </c>
      <c r="M12" s="5"/>
      <c r="N12" s="5">
        <v>314.72110264336965</v>
      </c>
      <c r="O12" s="5">
        <f t="shared" si="6"/>
        <v>314.72110264336965</v>
      </c>
      <c r="P12" s="5">
        <f t="shared" si="7"/>
        <v>0.27889735663035253</v>
      </c>
      <c r="Q12" s="1">
        <v>72.254194777199999</v>
      </c>
      <c r="R12" s="4">
        <f>Q12/(Abmessungen!F$17*S12)</f>
        <v>7.0739523775525663</v>
      </c>
      <c r="S12" s="5">
        <f t="shared" si="1"/>
        <v>17.512024553550948</v>
      </c>
      <c r="T12" s="4">
        <f t="shared" si="2"/>
        <v>4178.5632263507468</v>
      </c>
      <c r="U12" s="4">
        <f t="shared" si="3"/>
        <v>991.55990472935628</v>
      </c>
      <c r="V12" s="4">
        <f t="shared" si="4"/>
        <v>1006.987934035908</v>
      </c>
      <c r="W12" s="2">
        <f t="shared" si="5"/>
        <v>1.1883138092948007</v>
      </c>
      <c r="AA12" s="6">
        <v>-144.24372570197801</v>
      </c>
      <c r="AB12" s="7">
        <v>10.528700058400901</v>
      </c>
      <c r="AC12" s="6">
        <v>-3.1256926142924198E-2</v>
      </c>
      <c r="AD12" s="6">
        <v>2.9456116190551199E-5</v>
      </c>
      <c r="AE12" s="8">
        <v>17554.453889016499</v>
      </c>
      <c r="AF12" s="8">
        <v>-125.692345063977</v>
      </c>
      <c r="AG12" s="8">
        <v>0.39362054142913999</v>
      </c>
      <c r="AH12" s="8">
        <v>-4.1079636190540202E-4</v>
      </c>
      <c r="AI12" s="8">
        <v>2.30640101199999</v>
      </c>
      <c r="AJ12" s="8">
        <v>-3.7612753199999698E-3</v>
      </c>
      <c r="AK12" s="8">
        <v>995.176197</v>
      </c>
      <c r="AL12" s="8">
        <v>3.9734999999999798E-2</v>
      </c>
      <c r="AN12" s="8">
        <v>-0.88639634593625405</v>
      </c>
      <c r="AO12" s="8">
        <v>3.7265265782637198</v>
      </c>
      <c r="AP12" s="8">
        <v>0.73660332291432395</v>
      </c>
    </row>
    <row r="13" spans="1:42" x14ac:dyDescent="0.45">
      <c r="A13">
        <v>6.8000000000000005E-2</v>
      </c>
      <c r="B13" s="4">
        <f t="shared" si="0"/>
        <v>246.88478465260232</v>
      </c>
      <c r="C13">
        <v>0</v>
      </c>
      <c r="D13" s="5">
        <v>0</v>
      </c>
      <c r="E13" s="5"/>
      <c r="F13" s="4"/>
      <c r="G13" s="5">
        <v>0</v>
      </c>
      <c r="H13" s="1">
        <v>3875.9652153846091</v>
      </c>
      <c r="I13">
        <v>315</v>
      </c>
      <c r="J13">
        <v>295</v>
      </c>
      <c r="K13" s="5"/>
      <c r="L13" s="5">
        <v>299.61710178300001</v>
      </c>
      <c r="M13" s="5"/>
      <c r="N13" s="5">
        <v>314.74282099744232</v>
      </c>
      <c r="O13" s="5">
        <f t="shared" si="6"/>
        <v>314.74282099744232</v>
      </c>
      <c r="P13" s="5">
        <f t="shared" si="7"/>
        <v>0.25717900255767745</v>
      </c>
      <c r="Q13" s="1">
        <v>73.075433483099999</v>
      </c>
      <c r="R13" s="4">
        <f>Q13/(Abmessungen!F$17*S13)</f>
        <v>7.1706241951684326</v>
      </c>
      <c r="S13" s="5">
        <f t="shared" si="1"/>
        <v>17.472291306939493</v>
      </c>
      <c r="T13" s="4">
        <f t="shared" si="2"/>
        <v>4178.5632458534656</v>
      </c>
      <c r="U13" s="4">
        <f t="shared" si="3"/>
        <v>991.5556373571751</v>
      </c>
      <c r="V13" s="4">
        <f t="shared" si="4"/>
        <v>1006.9897522696738</v>
      </c>
      <c r="W13" s="2">
        <f t="shared" si="5"/>
        <v>1.1881416971068361</v>
      </c>
      <c r="AA13" s="6">
        <v>-144.24372570197801</v>
      </c>
      <c r="AB13" s="7">
        <v>10.528700058400901</v>
      </c>
      <c r="AC13" s="6">
        <v>-3.1256926142924198E-2</v>
      </c>
      <c r="AD13" s="6">
        <v>2.9456116190551199E-5</v>
      </c>
      <c r="AE13" s="8">
        <v>17554.453889016499</v>
      </c>
      <c r="AF13" s="8">
        <v>-125.692345063977</v>
      </c>
      <c r="AG13" s="8">
        <v>0.39362054142913999</v>
      </c>
      <c r="AH13" s="8">
        <v>-4.1079636190540202E-4</v>
      </c>
      <c r="AI13" s="8">
        <v>2.30640101199999</v>
      </c>
      <c r="AJ13" s="8">
        <v>-3.7612753199999698E-3</v>
      </c>
      <c r="AK13" s="8">
        <v>995.176197</v>
      </c>
      <c r="AL13" s="8">
        <v>3.9734999999999798E-2</v>
      </c>
      <c r="AN13" s="8">
        <v>-0.88639634593625405</v>
      </c>
      <c r="AO13" s="8">
        <v>3.7265265782637198</v>
      </c>
      <c r="AP13" s="8">
        <v>0.73660332291432395</v>
      </c>
    </row>
    <row r="14" spans="1:42" x14ac:dyDescent="0.45">
      <c r="A14">
        <v>7.3999999999999996E-2</v>
      </c>
      <c r="B14" s="4">
        <f t="shared" si="0"/>
        <v>268.66972966974396</v>
      </c>
      <c r="C14">
        <v>0</v>
      </c>
      <c r="D14" s="5">
        <v>0</v>
      </c>
      <c r="E14" s="5"/>
      <c r="F14" s="4"/>
      <c r="G14" s="5">
        <v>0</v>
      </c>
      <c r="H14" s="1">
        <v>4495.1436615384537</v>
      </c>
      <c r="I14">
        <v>315</v>
      </c>
      <c r="J14">
        <v>295</v>
      </c>
      <c r="K14" s="5"/>
      <c r="L14" s="5">
        <v>299.70056205600002</v>
      </c>
      <c r="M14" s="5"/>
      <c r="N14" s="5">
        <v>314.76147398727943</v>
      </c>
      <c r="O14" s="5">
        <f t="shared" si="6"/>
        <v>314.76147398727943</v>
      </c>
      <c r="P14" s="5">
        <f t="shared" si="7"/>
        <v>0.23852601272056972</v>
      </c>
      <c r="Q14" s="1">
        <v>73.755506548900001</v>
      </c>
      <c r="R14" s="4">
        <f>Q14/(Abmessungen!F$17*S14)</f>
        <v>7.2526706905593565</v>
      </c>
      <c r="S14" s="5">
        <f t="shared" si="1"/>
        <v>17.435399994187097</v>
      </c>
      <c r="T14" s="4">
        <f t="shared" si="2"/>
        <v>4178.5632647633493</v>
      </c>
      <c r="U14" s="4">
        <f t="shared" si="3"/>
        <v>991.55197099228872</v>
      </c>
      <c r="V14" s="4">
        <f t="shared" si="4"/>
        <v>1006.9914104166476</v>
      </c>
      <c r="W14" s="2">
        <f t="shared" si="5"/>
        <v>1.1879847385743183</v>
      </c>
      <c r="AA14" s="6">
        <v>-144.24372570197801</v>
      </c>
      <c r="AB14" s="7">
        <v>10.528700058400901</v>
      </c>
      <c r="AC14" s="6">
        <v>-3.1256926142924198E-2</v>
      </c>
      <c r="AD14" s="6">
        <v>2.9456116190551199E-5</v>
      </c>
      <c r="AE14" s="8">
        <v>17554.453889016499</v>
      </c>
      <c r="AF14" s="8">
        <v>-125.692345063977</v>
      </c>
      <c r="AG14" s="8">
        <v>0.39362054142913999</v>
      </c>
      <c r="AH14" s="8">
        <v>-4.1079636190540202E-4</v>
      </c>
      <c r="AI14" s="8">
        <v>2.30640101199999</v>
      </c>
      <c r="AJ14" s="8">
        <v>-3.7612753199999698E-3</v>
      </c>
      <c r="AK14" s="8">
        <v>995.176197</v>
      </c>
      <c r="AL14" s="8">
        <v>3.9734999999999798E-2</v>
      </c>
      <c r="AN14" s="8">
        <v>-0.88639634593625405</v>
      </c>
      <c r="AO14" s="8">
        <v>3.7265265782637198</v>
      </c>
      <c r="AP14" s="8">
        <v>0.73660332291432395</v>
      </c>
    </row>
    <row r="15" spans="1:42" x14ac:dyDescent="0.45">
      <c r="A15">
        <v>8.0000000000000002E-3</v>
      </c>
      <c r="B15" s="4">
        <f t="shared" si="0"/>
        <v>29.010511094916104</v>
      </c>
      <c r="C15">
        <v>600</v>
      </c>
      <c r="D15" s="5">
        <f t="shared" ref="D15:D101" si="8">F15/(0.02809*3600)</f>
        <v>0.63636927342272853</v>
      </c>
      <c r="E15" s="4">
        <v>32.1761032028</v>
      </c>
      <c r="F15" s="4">
        <f>E15*2</f>
        <v>64.3522064056</v>
      </c>
      <c r="G15" s="5">
        <f t="shared" ref="G15:G78" si="9">AN15 + AO15*D15 + AP15*D15^2</f>
        <v>1.7833498574292772</v>
      </c>
      <c r="H15" s="1">
        <f>H3</f>
        <v>156.34021538461522</v>
      </c>
      <c r="I15">
        <v>315</v>
      </c>
      <c r="J15">
        <v>295</v>
      </c>
      <c r="K15" s="5">
        <f>Q15*3600/(V15*W15*F15)</f>
        <v>10.545240975912963</v>
      </c>
      <c r="L15" s="5">
        <v>305.54538383550101</v>
      </c>
      <c r="M15" s="5">
        <f t="shared" ref="M15:M101" si="10">J15+K15</f>
        <v>305.54524097591298</v>
      </c>
      <c r="N15" s="5">
        <v>308.31605636923285</v>
      </c>
      <c r="O15" s="5">
        <f t="shared" si="6"/>
        <v>308.3160563634932</v>
      </c>
      <c r="P15" s="5">
        <f t="shared" si="7"/>
        <v>6.6839436307671463</v>
      </c>
      <c r="Q15" s="1">
        <v>223.44316803629999</v>
      </c>
      <c r="R15" s="4">
        <f>Q15/(Abmessungen!F$17*S15)</f>
        <v>33.97601870163929</v>
      </c>
      <c r="S15" s="5">
        <f t="shared" si="1"/>
        <v>11.275349617210809</v>
      </c>
      <c r="T15" s="4">
        <f t="shared" si="2"/>
        <v>4178.7300317712907</v>
      </c>
      <c r="U15" s="4">
        <f t="shared" si="3"/>
        <v>992.74362681073217</v>
      </c>
      <c r="V15" s="4">
        <f t="shared" si="4"/>
        <v>1007.1075324133517</v>
      </c>
      <c r="W15" s="2">
        <f t="shared" si="5"/>
        <v>1.1769927466198005</v>
      </c>
      <c r="AA15" s="6">
        <v>-144.24372570197801</v>
      </c>
      <c r="AB15" s="7">
        <v>10.528700058400901</v>
      </c>
      <c r="AC15" s="6">
        <v>-3.1256926142924198E-2</v>
      </c>
      <c r="AD15" s="6">
        <v>2.9456116190551199E-5</v>
      </c>
      <c r="AE15" s="8">
        <v>17554.453889016499</v>
      </c>
      <c r="AF15" s="8">
        <v>-125.692345063977</v>
      </c>
      <c r="AG15" s="8">
        <v>0.39362054142913999</v>
      </c>
      <c r="AH15" s="8">
        <v>-4.1079636190540202E-4</v>
      </c>
      <c r="AI15" s="8">
        <v>2.30640101199999</v>
      </c>
      <c r="AJ15" s="8">
        <v>-3.7612753199999698E-3</v>
      </c>
      <c r="AK15" s="8">
        <v>995.176197</v>
      </c>
      <c r="AL15" s="8">
        <v>3.9734999999999798E-2</v>
      </c>
      <c r="AN15" s="8">
        <v>-0.88639634593625405</v>
      </c>
      <c r="AO15" s="8">
        <v>3.7265265782637198</v>
      </c>
      <c r="AP15" s="8">
        <v>0.73660332291432395</v>
      </c>
    </row>
    <row r="16" spans="1:42" x14ac:dyDescent="0.45">
      <c r="A16">
        <v>1.4E-2</v>
      </c>
      <c r="B16" s="4">
        <f t="shared" si="0"/>
        <v>50.791156397887548</v>
      </c>
      <c r="C16">
        <v>600</v>
      </c>
      <c r="D16" s="5">
        <f t="shared" si="8"/>
        <v>0.63636927342272853</v>
      </c>
      <c r="E16" s="4">
        <v>32.1761032028</v>
      </c>
      <c r="F16" s="4">
        <f t="shared" ref="F16:F79" si="11">E16*2</f>
        <v>64.3522064056</v>
      </c>
      <c r="G16" s="5">
        <f t="shared" si="9"/>
        <v>1.7833498574292772</v>
      </c>
      <c r="H16" s="1">
        <f t="shared" ref="H16:H79" si="12">H4</f>
        <v>326.03512307692239</v>
      </c>
      <c r="I16">
        <v>315</v>
      </c>
      <c r="J16">
        <v>295</v>
      </c>
      <c r="K16" s="5">
        <f>Q16*3600/(V16*W16*F16)</f>
        <v>11.552059157975872</v>
      </c>
      <c r="L16" s="5">
        <v>306.55220814024273</v>
      </c>
      <c r="M16" s="5">
        <f t="shared" si="10"/>
        <v>306.55205915797586</v>
      </c>
      <c r="N16" s="5">
        <v>310.82247668208788</v>
      </c>
      <c r="O16" s="5">
        <f t="shared" si="6"/>
        <v>310.82247668169873</v>
      </c>
      <c r="P16" s="5">
        <f t="shared" si="7"/>
        <v>4.1775233179121187</v>
      </c>
      <c r="Q16" s="1">
        <v>244.38771662093501</v>
      </c>
      <c r="R16" s="4">
        <f>Q16/(Abmessungen!F$17*S16)</f>
        <v>35.653596479905161</v>
      </c>
      <c r="S16" s="5">
        <f t="shared" si="1"/>
        <v>11.751991063442743</v>
      </c>
      <c r="T16" s="4">
        <f t="shared" si="2"/>
        <v>4178.6159269177469</v>
      </c>
      <c r="U16" s="4">
        <f t="shared" si="3"/>
        <v>992.29873021942433</v>
      </c>
      <c r="V16" s="4">
        <f t="shared" si="4"/>
        <v>1007.1275354952263</v>
      </c>
      <c r="W16" s="2">
        <f t="shared" si="5"/>
        <v>1.1750992749153002</v>
      </c>
      <c r="AA16" s="6">
        <v>-144.24372570197801</v>
      </c>
      <c r="AB16" s="7">
        <v>10.528700058400901</v>
      </c>
      <c r="AC16" s="6">
        <v>-3.1256926142924198E-2</v>
      </c>
      <c r="AD16" s="6">
        <v>2.9456116190551199E-5</v>
      </c>
      <c r="AE16" s="8">
        <v>17554.453889016499</v>
      </c>
      <c r="AF16" s="8">
        <v>-125.692345063977</v>
      </c>
      <c r="AG16" s="8">
        <v>0.39362054142913999</v>
      </c>
      <c r="AH16" s="8">
        <v>-4.1079636190540202E-4</v>
      </c>
      <c r="AI16" s="8">
        <v>2.30640101199999</v>
      </c>
      <c r="AJ16" s="8">
        <v>-3.7612753199999698E-3</v>
      </c>
      <c r="AK16" s="8">
        <v>995.176197</v>
      </c>
      <c r="AL16" s="8">
        <v>3.9734999999999798E-2</v>
      </c>
      <c r="AN16" s="8">
        <v>-0.88639634593625405</v>
      </c>
      <c r="AO16" s="8">
        <v>3.7265265782637198</v>
      </c>
      <c r="AP16" s="8">
        <v>0.73660332291432395</v>
      </c>
    </row>
    <row r="17" spans="1:42" x14ac:dyDescent="0.45">
      <c r="A17">
        <v>0.02</v>
      </c>
      <c r="B17" s="4">
        <f t="shared" si="0"/>
        <v>72.574145409485368</v>
      </c>
      <c r="C17">
        <v>600</v>
      </c>
      <c r="D17" s="5">
        <f t="shared" si="8"/>
        <v>0.63636927342272853</v>
      </c>
      <c r="E17" s="4">
        <v>32.1761032028</v>
      </c>
      <c r="F17" s="4">
        <f t="shared" si="11"/>
        <v>64.3522064056</v>
      </c>
      <c r="G17" s="5">
        <f t="shared" si="9"/>
        <v>1.7833498574292772</v>
      </c>
      <c r="H17" s="1">
        <f t="shared" si="12"/>
        <v>540.67838461538327</v>
      </c>
      <c r="I17">
        <v>315</v>
      </c>
      <c r="J17">
        <v>295</v>
      </c>
      <c r="K17" s="5">
        <f>Q17*3600/(V17*W17*F17)</f>
        <v>12.017281614796147</v>
      </c>
      <c r="L17" s="5">
        <v>307.01743073837366</v>
      </c>
      <c r="M17" s="5">
        <f t="shared" si="10"/>
        <v>307.01728161479616</v>
      </c>
      <c r="N17" s="5">
        <v>311.96018428595579</v>
      </c>
      <c r="O17" s="5">
        <f t="shared" si="6"/>
        <v>311.96018428589275</v>
      </c>
      <c r="P17" s="5">
        <f t="shared" si="7"/>
        <v>3.0398157140442095</v>
      </c>
      <c r="Q17" s="1">
        <v>254.04270078926999</v>
      </c>
      <c r="R17" s="4">
        <f>Q17/(Abmessungen!F$17*S17)</f>
        <v>36.561732524899632</v>
      </c>
      <c r="S17" s="5">
        <f t="shared" si="1"/>
        <v>11.912841891091242</v>
      </c>
      <c r="T17" s="4">
        <f t="shared" si="2"/>
        <v>4178.5872020185616</v>
      </c>
      <c r="U17" s="4">
        <f t="shared" si="3"/>
        <v>992.08884367503242</v>
      </c>
      <c r="V17" s="4">
        <f t="shared" si="4"/>
        <v>1007.1367783051946</v>
      </c>
      <c r="W17" s="2">
        <f t="shared" si="5"/>
        <v>1.1742243597769719</v>
      </c>
      <c r="AA17" s="6">
        <v>-144.24372570197801</v>
      </c>
      <c r="AB17" s="7">
        <v>10.528700058400901</v>
      </c>
      <c r="AC17" s="6">
        <v>-3.1256926142924198E-2</v>
      </c>
      <c r="AD17" s="6">
        <v>2.9456116190551199E-5</v>
      </c>
      <c r="AE17" s="8">
        <v>17554.453889016499</v>
      </c>
      <c r="AF17" s="8">
        <v>-125.692345063977</v>
      </c>
      <c r="AG17" s="8">
        <v>0.39362054142913999</v>
      </c>
      <c r="AH17" s="8">
        <v>-4.1079636190540202E-4</v>
      </c>
      <c r="AI17" s="8">
        <v>2.30640101199999</v>
      </c>
      <c r="AJ17" s="8">
        <v>-3.7612753199999698E-3</v>
      </c>
      <c r="AK17" s="8">
        <v>995.176197</v>
      </c>
      <c r="AL17" s="8">
        <v>3.9734999999999798E-2</v>
      </c>
      <c r="AN17" s="8">
        <v>-0.88639634593625405</v>
      </c>
      <c r="AO17" s="8">
        <v>3.7265265782637198</v>
      </c>
      <c r="AP17" s="8">
        <v>0.73660332291432395</v>
      </c>
    </row>
    <row r="18" spans="1:42" x14ac:dyDescent="0.45">
      <c r="A18">
        <v>2.5999999999999999E-2</v>
      </c>
      <c r="B18" s="4">
        <f t="shared" si="0"/>
        <v>94.35798117768762</v>
      </c>
      <c r="C18">
        <v>600</v>
      </c>
      <c r="D18" s="5">
        <f t="shared" si="8"/>
        <v>0.63636927342272853</v>
      </c>
      <c r="E18" s="4">
        <v>32.1761032028</v>
      </c>
      <c r="F18" s="4">
        <f t="shared" si="11"/>
        <v>64.3522064056</v>
      </c>
      <c r="G18" s="5">
        <f t="shared" si="9"/>
        <v>1.7833498574292772</v>
      </c>
      <c r="H18" s="1">
        <f t="shared" si="12"/>
        <v>800.26999999999816</v>
      </c>
      <c r="I18">
        <v>315</v>
      </c>
      <c r="J18">
        <v>295</v>
      </c>
      <c r="K18" s="5">
        <f>Q18*3600/(V18*W18*F18)</f>
        <v>12.292261404226037</v>
      </c>
      <c r="L18" s="5">
        <v>307.29241106730711</v>
      </c>
      <c r="M18" s="5">
        <f t="shared" si="10"/>
        <v>307.29226140422605</v>
      </c>
      <c r="N18" s="5">
        <v>312.60920886093749</v>
      </c>
      <c r="O18" s="5">
        <f t="shared" si="6"/>
        <v>312.60920886092168</v>
      </c>
      <c r="P18" s="5">
        <f t="shared" si="7"/>
        <v>2.3907911390625145</v>
      </c>
      <c r="Q18" s="1">
        <v>259.74267959651502</v>
      </c>
      <c r="R18" s="4">
        <f>Q18/(Abmessungen!F$17*S18)</f>
        <v>37.159203166223215</v>
      </c>
      <c r="S18" s="5">
        <f t="shared" si="1"/>
        <v>11.984291052319211</v>
      </c>
      <c r="T18" s="4">
        <f t="shared" si="2"/>
        <v>4178.5762453745183</v>
      </c>
      <c r="U18" s="4">
        <f t="shared" si="3"/>
        <v>991.96696274944406</v>
      </c>
      <c r="V18" s="4">
        <f t="shared" si="4"/>
        <v>1007.1422414768797</v>
      </c>
      <c r="W18" s="2">
        <f t="shared" si="5"/>
        <v>1.1737072214146207</v>
      </c>
      <c r="AA18" s="6">
        <v>-144.24372570197801</v>
      </c>
      <c r="AB18" s="7">
        <v>10.528700058400901</v>
      </c>
      <c r="AC18" s="6">
        <v>-3.1256926142924198E-2</v>
      </c>
      <c r="AD18" s="6">
        <v>2.9456116190551199E-5</v>
      </c>
      <c r="AE18" s="8">
        <v>17554.453889016499</v>
      </c>
      <c r="AF18" s="8">
        <v>-125.692345063977</v>
      </c>
      <c r="AG18" s="8">
        <v>0.39362054142913999</v>
      </c>
      <c r="AH18" s="8">
        <v>-4.1079636190540202E-4</v>
      </c>
      <c r="AI18" s="8">
        <v>2.30640101199999</v>
      </c>
      <c r="AJ18" s="8">
        <v>-3.7612753199999698E-3</v>
      </c>
      <c r="AK18" s="8">
        <v>995.176197</v>
      </c>
      <c r="AL18" s="8">
        <v>3.9734999999999798E-2</v>
      </c>
      <c r="AN18" s="8">
        <v>-0.88639634593625405</v>
      </c>
      <c r="AO18" s="8">
        <v>3.7265265782637198</v>
      </c>
      <c r="AP18" s="8">
        <v>0.73660332291432395</v>
      </c>
    </row>
    <row r="19" spans="1:42" x14ac:dyDescent="0.45">
      <c r="A19">
        <v>3.2000000000000001E-2</v>
      </c>
      <c r="B19" s="4">
        <f t="shared" si="0"/>
        <v>116.14220131879608</v>
      </c>
      <c r="C19">
        <v>600</v>
      </c>
      <c r="D19" s="5">
        <f t="shared" si="8"/>
        <v>0.63636927342272853</v>
      </c>
      <c r="E19" s="4">
        <v>32.1761032028</v>
      </c>
      <c r="F19" s="4">
        <f t="shared" si="11"/>
        <v>64.3522064056</v>
      </c>
      <c r="G19" s="5">
        <f t="shared" si="9"/>
        <v>1.7833498574292772</v>
      </c>
      <c r="H19" s="1">
        <f t="shared" si="12"/>
        <v>1104.8099692307667</v>
      </c>
      <c r="I19">
        <v>315</v>
      </c>
      <c r="J19">
        <v>295</v>
      </c>
      <c r="K19" s="5">
        <f>Q19*3600/(V19*W19*F19)</f>
        <v>12.483104248011257</v>
      </c>
      <c r="L19" s="5">
        <v>307.48325372489165</v>
      </c>
      <c r="M19" s="5">
        <f t="shared" si="10"/>
        <v>307.48310424801127</v>
      </c>
      <c r="N19" s="5">
        <v>313.02791709722055</v>
      </c>
      <c r="O19" s="5">
        <f t="shared" si="6"/>
        <v>313.02791709721538</v>
      </c>
      <c r="P19" s="5">
        <f t="shared" si="7"/>
        <v>1.972082902779448</v>
      </c>
      <c r="Q19" s="1">
        <v>263.69563394403002</v>
      </c>
      <c r="R19" s="4">
        <f>Q19/(Abmessungen!F$17*S19)</f>
        <v>37.626182215293241</v>
      </c>
      <c r="S19" s="5">
        <f t="shared" si="1"/>
        <v>12.015675983883069</v>
      </c>
      <c r="T19" s="4">
        <f t="shared" si="2"/>
        <v>4178.571067735169</v>
      </c>
      <c r="U19" s="4">
        <f t="shared" si="3"/>
        <v>991.88751971206511</v>
      </c>
      <c r="V19" s="4">
        <f t="shared" si="4"/>
        <v>1007.1460330433792</v>
      </c>
      <c r="W19" s="2">
        <f t="shared" si="5"/>
        <v>1.1733483155256326</v>
      </c>
      <c r="AA19" s="6">
        <v>-144.24372570197801</v>
      </c>
      <c r="AB19" s="7">
        <v>10.528700058400901</v>
      </c>
      <c r="AC19" s="6">
        <v>-3.1256926142924198E-2</v>
      </c>
      <c r="AD19" s="6">
        <v>2.9456116190551199E-5</v>
      </c>
      <c r="AE19" s="8">
        <v>17554.453889016499</v>
      </c>
      <c r="AF19" s="8">
        <v>-125.692345063977</v>
      </c>
      <c r="AG19" s="8">
        <v>0.39362054142913999</v>
      </c>
      <c r="AH19" s="8">
        <v>-4.1079636190540202E-4</v>
      </c>
      <c r="AI19" s="8">
        <v>2.30640101199999</v>
      </c>
      <c r="AJ19" s="8">
        <v>-3.7612753199999698E-3</v>
      </c>
      <c r="AK19" s="8">
        <v>995.176197</v>
      </c>
      <c r="AL19" s="8">
        <v>3.9734999999999798E-2</v>
      </c>
      <c r="AN19" s="8">
        <v>-0.88639634593625405</v>
      </c>
      <c r="AO19" s="8">
        <v>3.7265265782637198</v>
      </c>
      <c r="AP19" s="8">
        <v>0.73660332291432395</v>
      </c>
    </row>
    <row r="20" spans="1:42" x14ac:dyDescent="0.45">
      <c r="A20">
        <v>3.7999999999999999E-2</v>
      </c>
      <c r="B20" s="4">
        <f t="shared" si="0"/>
        <v>137.92667312117675</v>
      </c>
      <c r="C20">
        <v>600</v>
      </c>
      <c r="D20" s="5">
        <f t="shared" si="8"/>
        <v>0.63636927342272853</v>
      </c>
      <c r="E20" s="4">
        <v>32.1761032028</v>
      </c>
      <c r="F20" s="4">
        <f t="shared" si="11"/>
        <v>64.3522064056</v>
      </c>
      <c r="G20" s="5">
        <f t="shared" si="9"/>
        <v>1.7833498574292772</v>
      </c>
      <c r="H20" s="1">
        <f t="shared" si="12"/>
        <v>1454.2982923076893</v>
      </c>
      <c r="I20">
        <v>315</v>
      </c>
      <c r="J20">
        <v>295</v>
      </c>
      <c r="K20" s="5">
        <f t="shared" ref="K20:K83" si="13">Q20*3600/(V20*W20*F20)</f>
        <v>12.616435198501415</v>
      </c>
      <c r="L20" s="5">
        <v>307.61658852651965</v>
      </c>
      <c r="M20" s="5">
        <f t="shared" si="10"/>
        <v>307.61643519850139</v>
      </c>
      <c r="N20" s="5">
        <v>313.32191395636255</v>
      </c>
      <c r="O20" s="5">
        <f t="shared" si="6"/>
        <v>313.32191395636056</v>
      </c>
      <c r="P20" s="5">
        <f t="shared" si="7"/>
        <v>1.6780860436374496</v>
      </c>
      <c r="Q20" s="1">
        <v>266.45588901190501</v>
      </c>
      <c r="R20" s="4">
        <f>Q20/(Abmessungen!F$17*S20)</f>
        <v>37.957783140616435</v>
      </c>
      <c r="S20" s="5">
        <f t="shared" si="1"/>
        <v>12.035382759884934</v>
      </c>
      <c r="T20" s="4">
        <f t="shared" si="2"/>
        <v>4178.5682598569192</v>
      </c>
      <c r="U20" s="4">
        <f t="shared" si="3"/>
        <v>991.83136158017192</v>
      </c>
      <c r="V20" s="4">
        <f t="shared" si="4"/>
        <v>1007.1486820725506</v>
      </c>
      <c r="W20" s="2">
        <f t="shared" si="5"/>
        <v>1.1730975610763024</v>
      </c>
      <c r="AA20" s="6">
        <v>-144.24372570197801</v>
      </c>
      <c r="AB20" s="7">
        <v>10.528700058400901</v>
      </c>
      <c r="AC20" s="6">
        <v>-3.1256926142924198E-2</v>
      </c>
      <c r="AD20" s="6">
        <v>2.9456116190551199E-5</v>
      </c>
      <c r="AE20" s="8">
        <v>17554.453889016499</v>
      </c>
      <c r="AF20" s="8">
        <v>-125.692345063977</v>
      </c>
      <c r="AG20" s="8">
        <v>0.39362054142913999</v>
      </c>
      <c r="AH20" s="8">
        <v>-4.1079636190540202E-4</v>
      </c>
      <c r="AI20" s="8">
        <v>2.30640101199999</v>
      </c>
      <c r="AJ20" s="8">
        <v>-3.7612753199999698E-3</v>
      </c>
      <c r="AK20" s="8">
        <v>995.176197</v>
      </c>
      <c r="AL20" s="8">
        <v>3.9734999999999798E-2</v>
      </c>
      <c r="AN20" s="8">
        <v>-0.88639634593625405</v>
      </c>
      <c r="AO20" s="8">
        <v>3.7265265782637198</v>
      </c>
      <c r="AP20" s="8">
        <v>0.73660332291432395</v>
      </c>
    </row>
    <row r="21" spans="1:42" x14ac:dyDescent="0.45">
      <c r="A21">
        <v>4.3999999999999997E-2</v>
      </c>
      <c r="B21" s="4">
        <f t="shared" si="0"/>
        <v>159.71128657966872</v>
      </c>
      <c r="C21">
        <v>600</v>
      </c>
      <c r="D21" s="5">
        <f t="shared" si="8"/>
        <v>0.63636927342272853</v>
      </c>
      <c r="E21" s="4">
        <v>32.1761032028</v>
      </c>
      <c r="F21" s="4">
        <f t="shared" si="11"/>
        <v>64.3522064056</v>
      </c>
      <c r="G21" s="5">
        <f t="shared" si="9"/>
        <v>1.7833498574292772</v>
      </c>
      <c r="H21" s="1">
        <f t="shared" si="12"/>
        <v>1848.7349692307653</v>
      </c>
      <c r="I21">
        <v>315</v>
      </c>
      <c r="J21">
        <v>295</v>
      </c>
      <c r="K21" s="5">
        <f t="shared" si="13"/>
        <v>12.718323232807407</v>
      </c>
      <c r="L21" s="5">
        <v>307.71848188212124</v>
      </c>
      <c r="M21" s="5">
        <f t="shared" si="10"/>
        <v>307.71832323280739</v>
      </c>
      <c r="N21" s="5">
        <v>313.5392750735648</v>
      </c>
      <c r="O21" s="5">
        <f t="shared" si="6"/>
        <v>313.53927507356394</v>
      </c>
      <c r="P21" s="5">
        <f t="shared" si="7"/>
        <v>1.4607249264352049</v>
      </c>
      <c r="Q21" s="1">
        <v>268.56440124176999</v>
      </c>
      <c r="R21" s="4">
        <f>Q21/(Abmessungen!F$17*S21)</f>
        <v>38.223945385945882</v>
      </c>
      <c r="S21" s="5">
        <f t="shared" si="1"/>
        <v>12.046152514829435</v>
      </c>
      <c r="T21" s="4">
        <f t="shared" si="2"/>
        <v>4178.566601687764</v>
      </c>
      <c r="U21" s="4">
        <f t="shared" si="3"/>
        <v>991.78964362662873</v>
      </c>
      <c r="V21" s="4">
        <f t="shared" si="4"/>
        <v>1007.150706438793</v>
      </c>
      <c r="W21" s="2">
        <f t="shared" si="5"/>
        <v>1.1729059365944541</v>
      </c>
      <c r="AA21" s="6">
        <v>-144.24372570197801</v>
      </c>
      <c r="AB21" s="7">
        <v>10.528700058400901</v>
      </c>
      <c r="AC21" s="6">
        <v>-3.1256926142924198E-2</v>
      </c>
      <c r="AD21" s="6">
        <v>2.9456116190551199E-5</v>
      </c>
      <c r="AE21" s="8">
        <v>17554.453889016499</v>
      </c>
      <c r="AF21" s="8">
        <v>-125.692345063977</v>
      </c>
      <c r="AG21" s="8">
        <v>0.39362054142913999</v>
      </c>
      <c r="AH21" s="8">
        <v>-4.1079636190540202E-4</v>
      </c>
      <c r="AI21" s="8">
        <v>2.30640101199999</v>
      </c>
      <c r="AJ21" s="8">
        <v>-3.7612753199999698E-3</v>
      </c>
      <c r="AK21" s="8">
        <v>995.176197</v>
      </c>
      <c r="AL21" s="8">
        <v>3.9734999999999798E-2</v>
      </c>
      <c r="AN21" s="8">
        <v>-0.88639634593625405</v>
      </c>
      <c r="AO21" s="8">
        <v>3.7265265782637198</v>
      </c>
      <c r="AP21" s="8">
        <v>0.73660332291432395</v>
      </c>
    </row>
    <row r="22" spans="1:42" x14ac:dyDescent="0.45">
      <c r="A22">
        <v>0.05</v>
      </c>
      <c r="B22" s="4">
        <f t="shared" si="0"/>
        <v>181.49599449366181</v>
      </c>
      <c r="C22">
        <v>600</v>
      </c>
      <c r="D22" s="5">
        <f t="shared" si="8"/>
        <v>0.63636927342272853</v>
      </c>
      <c r="E22" s="4">
        <v>32.1761032028</v>
      </c>
      <c r="F22" s="4">
        <f t="shared" si="11"/>
        <v>64.3522064056</v>
      </c>
      <c r="G22" s="5">
        <f t="shared" si="9"/>
        <v>1.7833498574292772</v>
      </c>
      <c r="H22" s="1">
        <f t="shared" si="12"/>
        <v>2288.1199999999958</v>
      </c>
      <c r="I22">
        <v>315</v>
      </c>
      <c r="J22">
        <v>295</v>
      </c>
      <c r="K22" s="5">
        <f t="shared" si="13"/>
        <v>12.79922043543276</v>
      </c>
      <c r="L22" s="5">
        <v>307.79938567416553</v>
      </c>
      <c r="M22" s="5">
        <f t="shared" si="10"/>
        <v>307.79922043543274</v>
      </c>
      <c r="N22" s="5">
        <v>313.70655122545497</v>
      </c>
      <c r="O22" s="5">
        <f t="shared" si="6"/>
        <v>313.70655122545458</v>
      </c>
      <c r="P22" s="5">
        <f t="shared" si="7"/>
        <v>1.2934487745450269</v>
      </c>
      <c r="Q22" s="1">
        <v>270.23802504810499</v>
      </c>
      <c r="R22" s="4">
        <f>Q22/(Abmessungen!F$17*S22)</f>
        <v>38.44414492113021</v>
      </c>
      <c r="S22" s="5">
        <f t="shared" si="1"/>
        <v>12.051793352564252</v>
      </c>
      <c r="T22" s="4">
        <f t="shared" si="2"/>
        <v>4178.5655584710976</v>
      </c>
      <c r="U22" s="4">
        <f t="shared" si="3"/>
        <v>991.75742419090125</v>
      </c>
      <c r="V22" s="4">
        <f t="shared" si="4"/>
        <v>1007.1523137948814</v>
      </c>
      <c r="W22" s="2">
        <f t="shared" si="5"/>
        <v>1.1727537858762989</v>
      </c>
      <c r="AA22" s="6">
        <v>-144.24372570197801</v>
      </c>
      <c r="AB22" s="7">
        <v>10.528700058400901</v>
      </c>
      <c r="AC22" s="6">
        <v>-3.1256926142924198E-2</v>
      </c>
      <c r="AD22" s="6">
        <v>2.9456116190551199E-5</v>
      </c>
      <c r="AE22" s="8">
        <v>17554.453889016499</v>
      </c>
      <c r="AF22" s="8">
        <v>-125.692345063977</v>
      </c>
      <c r="AG22" s="8">
        <v>0.39362054142913999</v>
      </c>
      <c r="AH22" s="8">
        <v>-4.1079636190540202E-4</v>
      </c>
      <c r="AI22" s="8">
        <v>2.30640101199999</v>
      </c>
      <c r="AJ22" s="8">
        <v>-3.7612753199999698E-3</v>
      </c>
      <c r="AK22" s="8">
        <v>995.176197</v>
      </c>
      <c r="AL22" s="8">
        <v>3.9734999999999798E-2</v>
      </c>
      <c r="AN22" s="8">
        <v>-0.88639634593625405</v>
      </c>
      <c r="AO22" s="8">
        <v>3.7265265782637198</v>
      </c>
      <c r="AP22" s="8">
        <v>0.73660332291432395</v>
      </c>
    </row>
    <row r="23" spans="1:42" x14ac:dyDescent="0.45">
      <c r="A23">
        <v>5.6000000000000001E-2</v>
      </c>
      <c r="B23" s="4">
        <f t="shared" si="0"/>
        <v>203.28076627804913</v>
      </c>
      <c r="C23">
        <v>600</v>
      </c>
      <c r="D23" s="5">
        <f t="shared" si="8"/>
        <v>0.63636927342272853</v>
      </c>
      <c r="E23" s="4">
        <v>32.1761032028</v>
      </c>
      <c r="F23" s="4">
        <f t="shared" si="11"/>
        <v>64.3522064056</v>
      </c>
      <c r="G23" s="5">
        <f t="shared" si="9"/>
        <v>1.7833498574292772</v>
      </c>
      <c r="H23" s="1">
        <f t="shared" si="12"/>
        <v>2772.4533846153799</v>
      </c>
      <c r="I23">
        <v>315</v>
      </c>
      <c r="J23">
        <v>295</v>
      </c>
      <c r="K23" s="5">
        <f t="shared" si="13"/>
        <v>12.866054917259207</v>
      </c>
      <c r="L23" s="5">
        <v>307.86622756054794</v>
      </c>
      <c r="M23" s="5">
        <f t="shared" si="10"/>
        <v>307.86605491725919</v>
      </c>
      <c r="N23" s="5">
        <v>313.83922730550972</v>
      </c>
      <c r="O23" s="5">
        <f t="shared" si="6"/>
        <v>313.8392273055095</v>
      </c>
      <c r="P23" s="5">
        <f t="shared" si="7"/>
        <v>1.1607726944902765</v>
      </c>
      <c r="Q23" s="1">
        <v>271.62038423724499</v>
      </c>
      <c r="R23" s="4">
        <f>Q23/(Abmessungen!F$17*S23)</f>
        <v>38.634377524406226</v>
      </c>
      <c r="S23" s="5">
        <f t="shared" si="1"/>
        <v>12.053796737587179</v>
      </c>
      <c r="T23" s="4">
        <f t="shared" si="2"/>
        <v>4178.5648708470999</v>
      </c>
      <c r="U23" s="4">
        <f t="shared" si="3"/>
        <v>991.73179878833116</v>
      </c>
      <c r="V23" s="4">
        <f t="shared" si="4"/>
        <v>1007.1536417760592</v>
      </c>
      <c r="W23" s="2">
        <f t="shared" si="5"/>
        <v>1.1726280805075027</v>
      </c>
      <c r="AA23" s="6">
        <v>-144.24372570197801</v>
      </c>
      <c r="AB23" s="7">
        <v>10.528700058400901</v>
      </c>
      <c r="AC23" s="6">
        <v>-3.1256926142924198E-2</v>
      </c>
      <c r="AD23" s="6">
        <v>2.9456116190551199E-5</v>
      </c>
      <c r="AE23" s="8">
        <v>17554.453889016499</v>
      </c>
      <c r="AF23" s="8">
        <v>-125.692345063977</v>
      </c>
      <c r="AG23" s="8">
        <v>0.39362054142913999</v>
      </c>
      <c r="AH23" s="8">
        <v>-4.1079636190540202E-4</v>
      </c>
      <c r="AI23" s="8">
        <v>2.30640101199999</v>
      </c>
      <c r="AJ23" s="8">
        <v>-3.7612753199999698E-3</v>
      </c>
      <c r="AK23" s="8">
        <v>995.176197</v>
      </c>
      <c r="AL23" s="8">
        <v>3.9734999999999798E-2</v>
      </c>
      <c r="AN23" s="8">
        <v>-0.88639634593625405</v>
      </c>
      <c r="AO23" s="8">
        <v>3.7265265782637198</v>
      </c>
      <c r="AP23" s="8">
        <v>0.73660332291432395</v>
      </c>
    </row>
    <row r="24" spans="1:42" x14ac:dyDescent="0.45">
      <c r="A24">
        <v>6.2E-2</v>
      </c>
      <c r="B24" s="4">
        <f t="shared" si="0"/>
        <v>225.06558378170379</v>
      </c>
      <c r="C24">
        <v>600</v>
      </c>
      <c r="D24" s="5">
        <f t="shared" si="8"/>
        <v>0.63636927342272853</v>
      </c>
      <c r="E24" s="4">
        <v>32.1761032028</v>
      </c>
      <c r="F24" s="4">
        <f t="shared" si="11"/>
        <v>64.3522064056</v>
      </c>
      <c r="G24" s="5">
        <f t="shared" si="9"/>
        <v>1.7833498574292772</v>
      </c>
      <c r="H24" s="1">
        <f t="shared" si="12"/>
        <v>3301.7351230769173</v>
      </c>
      <c r="I24">
        <v>315</v>
      </c>
      <c r="J24">
        <v>295</v>
      </c>
      <c r="K24" s="5">
        <f t="shared" si="13"/>
        <v>12.92286175069656</v>
      </c>
      <c r="L24" s="5">
        <v>307.92304242102728</v>
      </c>
      <c r="M24" s="5">
        <f t="shared" si="10"/>
        <v>307.92286175069654</v>
      </c>
      <c r="N24" s="5">
        <v>313.94702567972496</v>
      </c>
      <c r="O24" s="5">
        <f t="shared" si="6"/>
        <v>313.94702567972485</v>
      </c>
      <c r="P24" s="5">
        <f t="shared" si="7"/>
        <v>1.052974320275041</v>
      </c>
      <c r="Q24" s="1">
        <v>272.79510261552502</v>
      </c>
      <c r="R24" s="4">
        <f>Q24/(Abmessungen!F$17*S24)</f>
        <v>38.803248700240083</v>
      </c>
      <c r="S24" s="5">
        <f t="shared" si="1"/>
        <v>12.053242821379092</v>
      </c>
      <c r="T24" s="4">
        <f t="shared" si="2"/>
        <v>4178.5644010559681</v>
      </c>
      <c r="U24" s="4">
        <f t="shared" si="3"/>
        <v>991.71093265190962</v>
      </c>
      <c r="V24" s="4">
        <f t="shared" si="4"/>
        <v>1007.1547705452997</v>
      </c>
      <c r="W24" s="2">
        <f t="shared" si="5"/>
        <v>1.1725212323412375</v>
      </c>
      <c r="AA24" s="6">
        <v>-144.24372570197801</v>
      </c>
      <c r="AB24" s="7">
        <v>10.528700058400901</v>
      </c>
      <c r="AC24" s="6">
        <v>-3.1256926142924198E-2</v>
      </c>
      <c r="AD24" s="6">
        <v>2.9456116190551199E-5</v>
      </c>
      <c r="AE24" s="8">
        <v>17554.453889016499</v>
      </c>
      <c r="AF24" s="8">
        <v>-125.692345063977</v>
      </c>
      <c r="AG24" s="8">
        <v>0.39362054142913999</v>
      </c>
      <c r="AH24" s="8">
        <v>-4.1079636190540202E-4</v>
      </c>
      <c r="AI24" s="8">
        <v>2.30640101199999</v>
      </c>
      <c r="AJ24" s="8">
        <v>-3.7612753199999698E-3</v>
      </c>
      <c r="AK24" s="8">
        <v>995.176197</v>
      </c>
      <c r="AL24" s="8">
        <v>3.9734999999999798E-2</v>
      </c>
      <c r="AN24" s="8">
        <v>-0.88639634593625405</v>
      </c>
      <c r="AO24" s="8">
        <v>3.7265265782637198</v>
      </c>
      <c r="AP24" s="8">
        <v>0.73660332291432395</v>
      </c>
    </row>
    <row r="25" spans="1:42" x14ac:dyDescent="0.45">
      <c r="A25">
        <v>6.8000000000000005E-2</v>
      </c>
      <c r="B25" s="4">
        <f t="shared" si="0"/>
        <v>246.85043595160161</v>
      </c>
      <c r="C25">
        <v>600</v>
      </c>
      <c r="D25" s="5">
        <f t="shared" si="8"/>
        <v>0.63636927342272853</v>
      </c>
      <c r="E25" s="4">
        <v>32.1761032028</v>
      </c>
      <c r="F25" s="4">
        <f t="shared" si="11"/>
        <v>64.3522064056</v>
      </c>
      <c r="G25" s="5">
        <f t="shared" si="9"/>
        <v>1.7833498574292772</v>
      </c>
      <c r="H25" s="1">
        <f t="shared" si="12"/>
        <v>3875.9652153846091</v>
      </c>
      <c r="I25">
        <v>315</v>
      </c>
      <c r="J25">
        <v>295</v>
      </c>
      <c r="K25" s="5">
        <f t="shared" si="13"/>
        <v>12.972034868073406</v>
      </c>
      <c r="L25" s="5">
        <v>307.972224151246</v>
      </c>
      <c r="M25" s="5">
        <f t="shared" si="10"/>
        <v>307.97203486807342</v>
      </c>
      <c r="N25" s="5">
        <v>314.03635702172261</v>
      </c>
      <c r="O25" s="5">
        <f t="shared" si="6"/>
        <v>314.03635702172255</v>
      </c>
      <c r="P25" s="5">
        <f t="shared" si="7"/>
        <v>0.96364297827739165</v>
      </c>
      <c r="Q25" s="1">
        <v>273.81178698475497</v>
      </c>
      <c r="R25" s="4">
        <f>Q25/(Abmessungen!F$17*S25)</f>
        <v>38.955127240515637</v>
      </c>
      <c r="S25" s="5">
        <f t="shared" si="1"/>
        <v>12.05099582922888</v>
      </c>
      <c r="T25" s="4">
        <f t="shared" si="2"/>
        <v>4178.5640709428253</v>
      </c>
      <c r="U25" s="4">
        <f t="shared" si="3"/>
        <v>991.69361016642654</v>
      </c>
      <c r="V25" s="4">
        <f t="shared" si="4"/>
        <v>1007.1557476633249</v>
      </c>
      <c r="W25" s="2">
        <f t="shared" si="5"/>
        <v>1.1724287393272044</v>
      </c>
      <c r="AA25" s="6">
        <v>-144.24372570197801</v>
      </c>
      <c r="AB25" s="7">
        <v>10.528700058400901</v>
      </c>
      <c r="AC25" s="6">
        <v>-3.1256926142924198E-2</v>
      </c>
      <c r="AD25" s="6">
        <v>2.9456116190551199E-5</v>
      </c>
      <c r="AE25" s="8">
        <v>17554.453889016499</v>
      </c>
      <c r="AF25" s="8">
        <v>-125.692345063977</v>
      </c>
      <c r="AG25" s="8">
        <v>0.39362054142913999</v>
      </c>
      <c r="AH25" s="8">
        <v>-4.1079636190540202E-4</v>
      </c>
      <c r="AI25" s="8">
        <v>2.30640101199999</v>
      </c>
      <c r="AJ25" s="8">
        <v>-3.7612753199999698E-3</v>
      </c>
      <c r="AK25" s="8">
        <v>995.176197</v>
      </c>
      <c r="AL25" s="8">
        <v>3.9734999999999798E-2</v>
      </c>
      <c r="AN25" s="8">
        <v>-0.88639634593625405</v>
      </c>
      <c r="AO25" s="8">
        <v>3.7265265782637198</v>
      </c>
      <c r="AP25" s="8">
        <v>0.73660332291432395</v>
      </c>
    </row>
    <row r="26" spans="1:42" x14ac:dyDescent="0.45">
      <c r="A26">
        <v>7.3999999999999996E-2</v>
      </c>
      <c r="B26" s="4">
        <f t="shared" si="0"/>
        <v>268.63531336173531</v>
      </c>
      <c r="C26">
        <v>600</v>
      </c>
      <c r="D26" s="5">
        <f t="shared" si="8"/>
        <v>0.63636927342272853</v>
      </c>
      <c r="E26" s="4">
        <v>32.1761032028</v>
      </c>
      <c r="F26" s="4">
        <f t="shared" si="11"/>
        <v>64.3522064056</v>
      </c>
      <c r="G26" s="5">
        <f t="shared" si="9"/>
        <v>1.7833498574292772</v>
      </c>
      <c r="H26" s="1">
        <f t="shared" si="12"/>
        <v>4495.1436615384537</v>
      </c>
      <c r="I26">
        <v>315</v>
      </c>
      <c r="J26">
        <v>295</v>
      </c>
      <c r="K26" s="5">
        <f t="shared" si="13"/>
        <v>13.015738051583906</v>
      </c>
      <c r="L26" s="5">
        <v>308.01593630157595</v>
      </c>
      <c r="M26" s="5">
        <f t="shared" si="10"/>
        <v>308.01573805158392</v>
      </c>
      <c r="N26" s="5">
        <v>314.11156840825231</v>
      </c>
      <c r="O26" s="5">
        <f t="shared" si="6"/>
        <v>314.11156840825225</v>
      </c>
      <c r="P26" s="5">
        <f t="shared" si="7"/>
        <v>0.88843159174768971</v>
      </c>
      <c r="Q26" s="1">
        <v>274.71524074583999</v>
      </c>
      <c r="R26" s="4">
        <f>Q26/(Abmessungen!F$17*S26)</f>
        <v>39.09586119097937</v>
      </c>
      <c r="S26" s="5">
        <f t="shared" si="1"/>
        <v>12.047235325183097</v>
      </c>
      <c r="T26" s="4">
        <f t="shared" si="2"/>
        <v>4178.5638339176803</v>
      </c>
      <c r="U26" s="4">
        <f t="shared" si="3"/>
        <v>991.67900402310374</v>
      </c>
      <c r="V26" s="4">
        <f t="shared" si="4"/>
        <v>1007.1566161144715</v>
      </c>
      <c r="W26" s="2">
        <f t="shared" si="5"/>
        <v>1.1723465326110942</v>
      </c>
      <c r="AA26" s="6">
        <v>-144.24372570197801</v>
      </c>
      <c r="AB26" s="7">
        <v>10.528700058400901</v>
      </c>
      <c r="AC26" s="6">
        <v>-3.1256926142924198E-2</v>
      </c>
      <c r="AD26" s="6">
        <v>2.9456116190551199E-5</v>
      </c>
      <c r="AE26" s="8">
        <v>17554.453889016499</v>
      </c>
      <c r="AF26" s="8">
        <v>-125.692345063977</v>
      </c>
      <c r="AG26" s="8">
        <v>0.39362054142913999</v>
      </c>
      <c r="AH26" s="8">
        <v>-4.1079636190540202E-4</v>
      </c>
      <c r="AI26" s="8">
        <v>2.30640101199999</v>
      </c>
      <c r="AJ26" s="8">
        <v>-3.7612753199999698E-3</v>
      </c>
      <c r="AK26" s="8">
        <v>995.176197</v>
      </c>
      <c r="AL26" s="8">
        <v>3.9734999999999798E-2</v>
      </c>
      <c r="AN26" s="8">
        <v>-0.88639634593625405</v>
      </c>
      <c r="AO26" s="8">
        <v>3.7265265782637198</v>
      </c>
      <c r="AP26" s="8">
        <v>0.73660332291432395</v>
      </c>
    </row>
    <row r="27" spans="1:42" x14ac:dyDescent="0.45">
      <c r="A27">
        <v>8.0000000000000002E-3</v>
      </c>
      <c r="B27" s="4">
        <f t="shared" si="0"/>
        <v>29.003169072452128</v>
      </c>
      <c r="C27">
        <v>800</v>
      </c>
      <c r="D27" s="5">
        <f t="shared" si="8"/>
        <v>0.86514999027332784</v>
      </c>
      <c r="E27" s="4">
        <v>43.743713808199999</v>
      </c>
      <c r="F27" s="4">
        <f t="shared" si="11"/>
        <v>87.487427616399998</v>
      </c>
      <c r="G27" s="5">
        <f t="shared" si="9"/>
        <v>2.8889442610282634</v>
      </c>
      <c r="H27" s="1">
        <f t="shared" si="12"/>
        <v>156.34021538461522</v>
      </c>
      <c r="I27">
        <v>315</v>
      </c>
      <c r="J27">
        <v>295</v>
      </c>
      <c r="K27" s="5">
        <f t="shared" si="13"/>
        <v>9.4606592385168469</v>
      </c>
      <c r="L27" s="5">
        <v>304.46074298751506</v>
      </c>
      <c r="M27" s="5">
        <f t="shared" si="10"/>
        <v>304.46065923851683</v>
      </c>
      <c r="N27" s="5">
        <v>306.83395972137049</v>
      </c>
      <c r="O27" s="5">
        <f t="shared" si="6"/>
        <v>306.83395970214133</v>
      </c>
      <c r="P27" s="5">
        <f t="shared" si="7"/>
        <v>8.1660402786295094</v>
      </c>
      <c r="Q27" s="1">
        <v>272.99638596161998</v>
      </c>
      <c r="R27" s="4">
        <f>Q27/(Abmessungen!F$17*S27)</f>
        <v>41.887011320698115</v>
      </c>
      <c r="S27" s="5">
        <f t="shared" si="1"/>
        <v>11.174110129612561</v>
      </c>
      <c r="T27" s="4">
        <f t="shared" si="2"/>
        <v>4178.8366209937367</v>
      </c>
      <c r="U27" s="4">
        <f t="shared" si="3"/>
        <v>992.99493541741617</v>
      </c>
      <c r="V27" s="4">
        <f t="shared" si="4"/>
        <v>1007.0859833113044</v>
      </c>
      <c r="W27" s="2">
        <f t="shared" si="5"/>
        <v>1.1790325630460972</v>
      </c>
      <c r="AA27" s="6">
        <v>-144.24372570197801</v>
      </c>
      <c r="AB27" s="7">
        <v>10.528700058400901</v>
      </c>
      <c r="AC27" s="6">
        <v>-3.1256926142924198E-2</v>
      </c>
      <c r="AD27" s="6">
        <v>2.9456116190551199E-5</v>
      </c>
      <c r="AE27" s="8">
        <v>17554.453889016499</v>
      </c>
      <c r="AF27" s="8">
        <v>-125.692345063977</v>
      </c>
      <c r="AG27" s="8">
        <v>0.39362054142913999</v>
      </c>
      <c r="AH27" s="8">
        <v>-4.1079636190540202E-4</v>
      </c>
      <c r="AI27" s="8">
        <v>2.30640101199999</v>
      </c>
      <c r="AJ27" s="8">
        <v>-3.7612753199999698E-3</v>
      </c>
      <c r="AK27" s="8">
        <v>995.176197</v>
      </c>
      <c r="AL27" s="8">
        <v>3.9734999999999798E-2</v>
      </c>
      <c r="AN27" s="8">
        <v>-0.88639634593625405</v>
      </c>
      <c r="AO27" s="8">
        <v>3.7265265782637198</v>
      </c>
      <c r="AP27" s="8">
        <v>0.73660332291432395</v>
      </c>
    </row>
    <row r="28" spans="1:42" x14ac:dyDescent="0.45">
      <c r="A28">
        <v>1.4E-2</v>
      </c>
      <c r="B28" s="4">
        <f t="shared" si="0"/>
        <v>50.781536568847741</v>
      </c>
      <c r="C28">
        <v>800</v>
      </c>
      <c r="D28" s="5">
        <f t="shared" si="8"/>
        <v>0.86514999027332784</v>
      </c>
      <c r="E28" s="4">
        <v>43.743713808199999</v>
      </c>
      <c r="F28" s="4">
        <f t="shared" si="11"/>
        <v>87.487427616399998</v>
      </c>
      <c r="G28" s="5">
        <f t="shared" si="9"/>
        <v>2.8889442610282634</v>
      </c>
      <c r="H28" s="1">
        <f t="shared" si="12"/>
        <v>326.03512307692239</v>
      </c>
      <c r="I28">
        <v>315</v>
      </c>
      <c r="J28">
        <v>295</v>
      </c>
      <c r="K28" s="5">
        <f t="shared" si="13"/>
        <v>10.601396174680541</v>
      </c>
      <c r="L28" s="5">
        <v>305.60147196880996</v>
      </c>
      <c r="M28" s="5">
        <f t="shared" si="10"/>
        <v>305.60139617468053</v>
      </c>
      <c r="N28" s="5">
        <v>309.78021121408131</v>
      </c>
      <c r="O28" s="5">
        <f t="shared" si="6"/>
        <v>309.78021121258939</v>
      </c>
      <c r="P28" s="5">
        <f t="shared" si="7"/>
        <v>5.2197887859186949</v>
      </c>
      <c r="Q28" s="1">
        <v>305.36369286177001</v>
      </c>
      <c r="R28" s="4">
        <f>Q28/(Abmessungen!F$17*S28)</f>
        <v>44.043298949525379</v>
      </c>
      <c r="S28" s="5">
        <f t="shared" si="1"/>
        <v>11.887019676453003</v>
      </c>
      <c r="T28" s="4">
        <f t="shared" si="2"/>
        <v>4178.6542014642282</v>
      </c>
      <c r="U28" s="4">
        <f t="shared" si="3"/>
        <v>992.4867068894132</v>
      </c>
      <c r="V28" s="4">
        <f t="shared" si="4"/>
        <v>1007.1086467443403</v>
      </c>
      <c r="W28" s="2">
        <f t="shared" si="5"/>
        <v>1.1768872651640208</v>
      </c>
      <c r="AA28" s="6">
        <v>-144.24372570197801</v>
      </c>
      <c r="AB28" s="7">
        <v>10.528700058400901</v>
      </c>
      <c r="AC28" s="6">
        <v>-3.1256926142924198E-2</v>
      </c>
      <c r="AD28" s="6">
        <v>2.9456116190551199E-5</v>
      </c>
      <c r="AE28" s="8">
        <v>17554.453889016499</v>
      </c>
      <c r="AF28" s="8">
        <v>-125.692345063977</v>
      </c>
      <c r="AG28" s="8">
        <v>0.39362054142913999</v>
      </c>
      <c r="AH28" s="8">
        <v>-4.1079636190540202E-4</v>
      </c>
      <c r="AI28" s="8">
        <v>2.30640101199999</v>
      </c>
      <c r="AJ28" s="8">
        <v>-3.7612753199999698E-3</v>
      </c>
      <c r="AK28" s="8">
        <v>995.176197</v>
      </c>
      <c r="AL28" s="8">
        <v>3.9734999999999798E-2</v>
      </c>
      <c r="AN28" s="8">
        <v>-0.88639634593625405</v>
      </c>
      <c r="AO28" s="8">
        <v>3.7265265782637198</v>
      </c>
      <c r="AP28" s="8">
        <v>0.73660332291432395</v>
      </c>
    </row>
    <row r="29" spans="1:42" x14ac:dyDescent="0.45">
      <c r="A29">
        <v>0.02</v>
      </c>
      <c r="B29" s="4">
        <f t="shared" si="0"/>
        <v>72.563348330657632</v>
      </c>
      <c r="C29">
        <v>800</v>
      </c>
      <c r="D29" s="5">
        <f t="shared" si="8"/>
        <v>0.86514999027332784</v>
      </c>
      <c r="E29" s="4">
        <v>43.743713808199999</v>
      </c>
      <c r="F29" s="4">
        <f t="shared" si="11"/>
        <v>87.487427616399998</v>
      </c>
      <c r="G29" s="5">
        <f t="shared" si="9"/>
        <v>2.8889442610282634</v>
      </c>
      <c r="H29" s="1">
        <f t="shared" si="12"/>
        <v>540.67838461538327</v>
      </c>
      <c r="I29">
        <v>315</v>
      </c>
      <c r="J29">
        <v>295</v>
      </c>
      <c r="K29" s="5">
        <f t="shared" si="13"/>
        <v>11.142866836862753</v>
      </c>
      <c r="L29" s="5">
        <v>306.14293160511869</v>
      </c>
      <c r="M29" s="5">
        <f t="shared" si="10"/>
        <v>306.14286683686277</v>
      </c>
      <c r="N29" s="5">
        <v>311.16276351601459</v>
      </c>
      <c r="O29" s="5">
        <f t="shared" si="6"/>
        <v>311.16276351575647</v>
      </c>
      <c r="P29" s="5">
        <f t="shared" si="7"/>
        <v>3.8372364839854072</v>
      </c>
      <c r="Q29" s="1">
        <v>320.68598671093002</v>
      </c>
      <c r="R29" s="4">
        <f>Q29/(Abmessungen!F$17*S29)</f>
        <v>45.267375912779293</v>
      </c>
      <c r="S29" s="5">
        <f t="shared" si="1"/>
        <v>12.145910780034828</v>
      </c>
      <c r="T29" s="4">
        <f t="shared" si="2"/>
        <v>4178.6059841207516</v>
      </c>
      <c r="U29" s="4">
        <f t="shared" si="3"/>
        <v>992.23646174525243</v>
      </c>
      <c r="V29" s="4">
        <f t="shared" si="4"/>
        <v>1007.1194041936646</v>
      </c>
      <c r="W29" s="2">
        <f t="shared" si="5"/>
        <v>1.1758689757806087</v>
      </c>
      <c r="AA29" s="6">
        <v>-144.24372570197801</v>
      </c>
      <c r="AB29" s="7">
        <v>10.528700058400901</v>
      </c>
      <c r="AC29" s="6">
        <v>-3.1256926142924198E-2</v>
      </c>
      <c r="AD29" s="6">
        <v>2.9456116190551199E-5</v>
      </c>
      <c r="AE29" s="8">
        <v>17554.453889016499</v>
      </c>
      <c r="AF29" s="8">
        <v>-125.692345063977</v>
      </c>
      <c r="AG29" s="8">
        <v>0.39362054142913999</v>
      </c>
      <c r="AH29" s="8">
        <v>-4.1079636190540202E-4</v>
      </c>
      <c r="AI29" s="8">
        <v>2.30640101199999</v>
      </c>
      <c r="AJ29" s="8">
        <v>-3.7612753199999698E-3</v>
      </c>
      <c r="AK29" s="8">
        <v>995.176197</v>
      </c>
      <c r="AL29" s="8">
        <v>3.9734999999999798E-2</v>
      </c>
      <c r="AN29" s="8">
        <v>-0.88639634593625405</v>
      </c>
      <c r="AO29" s="8">
        <v>3.7265265782637198</v>
      </c>
      <c r="AP29" s="8">
        <v>0.73660332291432395</v>
      </c>
    </row>
    <row r="30" spans="1:42" x14ac:dyDescent="0.45">
      <c r="A30">
        <v>2.5999999999999999E-2</v>
      </c>
      <c r="B30" s="4">
        <f t="shared" si="0"/>
        <v>94.346483305064709</v>
      </c>
      <c r="C30">
        <v>800</v>
      </c>
      <c r="D30" s="5">
        <f t="shared" si="8"/>
        <v>0.86514999027332784</v>
      </c>
      <c r="E30" s="4">
        <v>43.743713808199999</v>
      </c>
      <c r="F30" s="4">
        <f t="shared" si="11"/>
        <v>87.487427616399998</v>
      </c>
      <c r="G30" s="5">
        <f t="shared" si="9"/>
        <v>2.8889442610282634</v>
      </c>
      <c r="H30" s="1">
        <f t="shared" si="12"/>
        <v>800.26999999999816</v>
      </c>
      <c r="I30">
        <v>315</v>
      </c>
      <c r="J30">
        <v>295</v>
      </c>
      <c r="K30" s="5">
        <f t="shared" si="13"/>
        <v>11.461085759954877</v>
      </c>
      <c r="L30" s="5">
        <v>306.46114233205969</v>
      </c>
      <c r="M30" s="5">
        <f t="shared" si="10"/>
        <v>306.46108575995487</v>
      </c>
      <c r="N30" s="5">
        <v>311.96549651617886</v>
      </c>
      <c r="O30" s="5">
        <f t="shared" si="6"/>
        <v>311.96549651611139</v>
      </c>
      <c r="P30" s="5">
        <f t="shared" si="7"/>
        <v>3.0345034838211404</v>
      </c>
      <c r="Q30" s="1">
        <v>329.67836470329001</v>
      </c>
      <c r="R30" s="4">
        <f>Q30/(Abmessungen!F$17*S30)</f>
        <v>46.051784401932217</v>
      </c>
      <c r="S30" s="5">
        <f t="shared" si="1"/>
        <v>12.27381034546786</v>
      </c>
      <c r="T30" s="4">
        <f t="shared" si="2"/>
        <v>4178.5870971298864</v>
      </c>
      <c r="U30" s="4">
        <f t="shared" si="3"/>
        <v>992.08785236169342</v>
      </c>
      <c r="V30" s="4">
        <f t="shared" si="4"/>
        <v>1007.1257262452821</v>
      </c>
      <c r="W30" s="2">
        <f t="shared" si="5"/>
        <v>1.1752705367037075</v>
      </c>
      <c r="AA30" s="6">
        <v>-144.24372570197801</v>
      </c>
      <c r="AB30" s="7">
        <v>10.528700058400901</v>
      </c>
      <c r="AC30" s="6">
        <v>-3.1256926142924198E-2</v>
      </c>
      <c r="AD30" s="6">
        <v>2.9456116190551199E-5</v>
      </c>
      <c r="AE30" s="8">
        <v>17554.453889016499</v>
      </c>
      <c r="AF30" s="8">
        <v>-125.692345063977</v>
      </c>
      <c r="AG30" s="8">
        <v>0.39362054142913999</v>
      </c>
      <c r="AH30" s="8">
        <v>-4.1079636190540202E-4</v>
      </c>
      <c r="AI30" s="8">
        <v>2.30640101199999</v>
      </c>
      <c r="AJ30" s="8">
        <v>-3.7612753199999698E-3</v>
      </c>
      <c r="AK30" s="8">
        <v>995.176197</v>
      </c>
      <c r="AL30" s="8">
        <v>3.9734999999999798E-2</v>
      </c>
      <c r="AN30" s="8">
        <v>-0.88639634593625405</v>
      </c>
      <c r="AO30" s="8">
        <v>3.7265265782637198</v>
      </c>
      <c r="AP30" s="8">
        <v>0.73660332291432395</v>
      </c>
    </row>
    <row r="31" spans="1:42" x14ac:dyDescent="0.45">
      <c r="A31">
        <v>3.2000000000000001E-2</v>
      </c>
      <c r="B31" s="4">
        <f t="shared" si="0"/>
        <v>116.13035490149522</v>
      </c>
      <c r="C31">
        <v>800</v>
      </c>
      <c r="D31" s="5">
        <f t="shared" si="8"/>
        <v>0.86514999027332784</v>
      </c>
      <c r="E31" s="4">
        <v>43.743713808199999</v>
      </c>
      <c r="F31" s="4">
        <f t="shared" si="11"/>
        <v>87.487427616399998</v>
      </c>
      <c r="G31" s="5">
        <f t="shared" si="9"/>
        <v>2.8889442610282634</v>
      </c>
      <c r="H31" s="1">
        <f t="shared" si="12"/>
        <v>1104.8099692307667</v>
      </c>
      <c r="I31">
        <v>315</v>
      </c>
      <c r="J31">
        <v>295</v>
      </c>
      <c r="K31" s="5">
        <f t="shared" si="13"/>
        <v>11.652482262543455</v>
      </c>
      <c r="L31" s="5">
        <v>306.65254226063939</v>
      </c>
      <c r="M31" s="5">
        <f t="shared" si="10"/>
        <v>306.65248226254346</v>
      </c>
      <c r="N31" s="5">
        <v>312.49404505476139</v>
      </c>
      <c r="O31" s="5">
        <f t="shared" si="6"/>
        <v>312.49404505473927</v>
      </c>
      <c r="P31" s="5">
        <f t="shared" si="7"/>
        <v>2.5059549452386136</v>
      </c>
      <c r="Q31" s="1">
        <v>335.08249631029003</v>
      </c>
      <c r="R31" s="4">
        <f>Q31/(Abmessungen!F$17*S31)</f>
        <v>46.473263287639419</v>
      </c>
      <c r="S31" s="5">
        <f t="shared" si="1"/>
        <v>12.361865011167211</v>
      </c>
      <c r="T31" s="4">
        <f t="shared" si="2"/>
        <v>4178.5779227595121</v>
      </c>
      <c r="U31" s="4">
        <f t="shared" si="3"/>
        <v>991.98870181457391</v>
      </c>
      <c r="V31" s="4">
        <f t="shared" si="4"/>
        <v>1007.1295288833633</v>
      </c>
      <c r="W31" s="2">
        <f t="shared" si="5"/>
        <v>1.1749105827898991</v>
      </c>
      <c r="AA31" s="6">
        <v>-144.24372570197801</v>
      </c>
      <c r="AB31" s="7">
        <v>10.528700058400901</v>
      </c>
      <c r="AC31" s="6">
        <v>-3.1256926142924198E-2</v>
      </c>
      <c r="AD31" s="6">
        <v>2.9456116190551199E-5</v>
      </c>
      <c r="AE31" s="8">
        <v>17554.453889016499</v>
      </c>
      <c r="AF31" s="8">
        <v>-125.692345063977</v>
      </c>
      <c r="AG31" s="8">
        <v>0.39362054142913999</v>
      </c>
      <c r="AH31" s="8">
        <v>-4.1079636190540202E-4</v>
      </c>
      <c r="AI31" s="8">
        <v>2.30640101199999</v>
      </c>
      <c r="AJ31" s="8">
        <v>-3.7612753199999698E-3</v>
      </c>
      <c r="AK31" s="8">
        <v>995.176197</v>
      </c>
      <c r="AL31" s="8">
        <v>3.9734999999999798E-2</v>
      </c>
      <c r="AN31" s="8">
        <v>-0.88639634593625405</v>
      </c>
      <c r="AO31" s="8">
        <v>3.7265265782637198</v>
      </c>
      <c r="AP31" s="8">
        <v>0.73660332291432395</v>
      </c>
    </row>
    <row r="32" spans="1:42" x14ac:dyDescent="0.45">
      <c r="A32">
        <v>3.7999999999999999E-2</v>
      </c>
      <c r="B32" s="4">
        <f t="shared" si="0"/>
        <v>137.91462128124809</v>
      </c>
      <c r="C32">
        <v>800</v>
      </c>
      <c r="D32" s="5">
        <f t="shared" si="8"/>
        <v>0.86514999027332784</v>
      </c>
      <c r="E32" s="4">
        <v>43.743713808199999</v>
      </c>
      <c r="F32" s="4">
        <f t="shared" si="11"/>
        <v>87.487427616399998</v>
      </c>
      <c r="G32" s="5">
        <f t="shared" si="9"/>
        <v>2.8889442610282634</v>
      </c>
      <c r="H32" s="1">
        <f t="shared" si="12"/>
        <v>1454.2982923076893</v>
      </c>
      <c r="I32">
        <v>315</v>
      </c>
      <c r="J32">
        <v>295</v>
      </c>
      <c r="K32" s="5">
        <f t="shared" si="13"/>
        <v>11.777588336036274</v>
      </c>
      <c r="L32" s="5">
        <v>306.77765069251632</v>
      </c>
      <c r="M32" s="5">
        <f t="shared" si="10"/>
        <v>306.77758833603627</v>
      </c>
      <c r="N32" s="5">
        <v>312.86748459836446</v>
      </c>
      <c r="O32" s="5">
        <f t="shared" si="6"/>
        <v>312.86748459835587</v>
      </c>
      <c r="P32" s="5">
        <f t="shared" si="7"/>
        <v>2.1325154016355441</v>
      </c>
      <c r="Q32" s="1">
        <v>338.61309922269999</v>
      </c>
      <c r="R32" s="4">
        <f>Q32/(Abmessungen!F$17*S32)</f>
        <v>46.7157596206238</v>
      </c>
      <c r="S32" s="5">
        <f t="shared" si="1"/>
        <v>12.427270839793181</v>
      </c>
      <c r="T32" s="4">
        <f t="shared" si="2"/>
        <v>4178.5728840721167</v>
      </c>
      <c r="U32" s="4">
        <f t="shared" si="3"/>
        <v>991.9180339916602</v>
      </c>
      <c r="V32" s="4">
        <f t="shared" si="4"/>
        <v>1007.1320144751335</v>
      </c>
      <c r="W32" s="2">
        <f t="shared" si="5"/>
        <v>1.1746752991613278</v>
      </c>
      <c r="AA32" s="6">
        <v>-144.24372570197801</v>
      </c>
      <c r="AB32" s="7">
        <v>10.528700058400901</v>
      </c>
      <c r="AC32" s="6">
        <v>-3.1256926142924198E-2</v>
      </c>
      <c r="AD32" s="6">
        <v>2.9456116190551199E-5</v>
      </c>
      <c r="AE32" s="8">
        <v>17554.453889016499</v>
      </c>
      <c r="AF32" s="8">
        <v>-125.692345063977</v>
      </c>
      <c r="AG32" s="8">
        <v>0.39362054142913999</v>
      </c>
      <c r="AH32" s="8">
        <v>-4.1079636190540202E-4</v>
      </c>
      <c r="AI32" s="8">
        <v>2.30640101199999</v>
      </c>
      <c r="AJ32" s="8">
        <v>-3.7612753199999698E-3</v>
      </c>
      <c r="AK32" s="8">
        <v>995.176197</v>
      </c>
      <c r="AL32" s="8">
        <v>3.9734999999999798E-2</v>
      </c>
      <c r="AN32" s="8">
        <v>-0.88639634593625405</v>
      </c>
      <c r="AO32" s="8">
        <v>3.7265265782637198</v>
      </c>
      <c r="AP32" s="8">
        <v>0.73660332291432395</v>
      </c>
    </row>
    <row r="33" spans="1:42" x14ac:dyDescent="0.45">
      <c r="A33">
        <v>4.3999999999999997E-2</v>
      </c>
      <c r="B33" s="4">
        <f t="shared" si="0"/>
        <v>159.6991275120009</v>
      </c>
      <c r="C33">
        <v>800</v>
      </c>
      <c r="D33" s="5">
        <f t="shared" si="8"/>
        <v>0.86514999027332784</v>
      </c>
      <c r="E33" s="4">
        <v>43.743713808199999</v>
      </c>
      <c r="F33" s="4">
        <f t="shared" si="11"/>
        <v>87.487427616399998</v>
      </c>
      <c r="G33" s="5">
        <f t="shared" si="9"/>
        <v>2.8889442610282634</v>
      </c>
      <c r="H33" s="1">
        <f t="shared" si="12"/>
        <v>1848.7349692307653</v>
      </c>
      <c r="I33">
        <v>315</v>
      </c>
      <c r="J33">
        <v>295</v>
      </c>
      <c r="K33" s="5">
        <f t="shared" si="13"/>
        <v>11.862904083126754</v>
      </c>
      <c r="L33" s="5">
        <v>306.86297003957935</v>
      </c>
      <c r="M33" s="5">
        <f t="shared" si="10"/>
        <v>306.86290408312675</v>
      </c>
      <c r="N33" s="5">
        <v>313.14518985277891</v>
      </c>
      <c r="O33" s="5">
        <f t="shared" si="6"/>
        <v>313.14518985277516</v>
      </c>
      <c r="P33" s="5">
        <f t="shared" si="7"/>
        <v>1.8548101472210874</v>
      </c>
      <c r="Q33" s="1">
        <v>341.01996686016997</v>
      </c>
      <c r="R33" s="4">
        <f>Q33/(Abmessungen!F$17*S33)</f>
        <v>46.851626794991034</v>
      </c>
      <c r="S33" s="5">
        <f t="shared" si="1"/>
        <v>12.479309518694679</v>
      </c>
      <c r="T33" s="4">
        <f t="shared" si="2"/>
        <v>4178.5698681197555</v>
      </c>
      <c r="U33" s="4">
        <f t="shared" si="3"/>
        <v>991.86515585751522</v>
      </c>
      <c r="V33" s="4">
        <f t="shared" si="4"/>
        <v>1007.1337095572612</v>
      </c>
      <c r="W33" s="2">
        <f t="shared" si="5"/>
        <v>1.1745148443841145</v>
      </c>
      <c r="AA33" s="6">
        <v>-144.24372570197801</v>
      </c>
      <c r="AB33" s="7">
        <v>10.528700058400901</v>
      </c>
      <c r="AC33" s="6">
        <v>-3.1256926142924198E-2</v>
      </c>
      <c r="AD33" s="6">
        <v>2.9456116190551199E-5</v>
      </c>
      <c r="AE33" s="8">
        <v>17554.453889016499</v>
      </c>
      <c r="AF33" s="8">
        <v>-125.692345063977</v>
      </c>
      <c r="AG33" s="8">
        <v>0.39362054142913999</v>
      </c>
      <c r="AH33" s="8">
        <v>-4.1079636190540202E-4</v>
      </c>
      <c r="AI33" s="8">
        <v>2.30640101199999</v>
      </c>
      <c r="AJ33" s="8">
        <v>-3.7612753199999698E-3</v>
      </c>
      <c r="AK33" s="8">
        <v>995.176197</v>
      </c>
      <c r="AL33" s="8">
        <v>3.9734999999999798E-2</v>
      </c>
      <c r="AN33" s="8">
        <v>-0.88639634593625405</v>
      </c>
      <c r="AO33" s="8">
        <v>3.7265265782637198</v>
      </c>
      <c r="AP33" s="8">
        <v>0.73660332291432395</v>
      </c>
    </row>
    <row r="34" spans="1:42" x14ac:dyDescent="0.45">
      <c r="A34">
        <v>0.05</v>
      </c>
      <c r="B34" s="4">
        <f t="shared" si="0"/>
        <v>181.48378933450076</v>
      </c>
      <c r="C34">
        <v>800</v>
      </c>
      <c r="D34" s="5">
        <f t="shared" si="8"/>
        <v>0.86514999027332784</v>
      </c>
      <c r="E34" s="4">
        <v>43.743713808199999</v>
      </c>
      <c r="F34" s="4">
        <f t="shared" si="11"/>
        <v>87.487427616399998</v>
      </c>
      <c r="G34" s="5">
        <f t="shared" si="9"/>
        <v>2.8889442610282634</v>
      </c>
      <c r="H34" s="1">
        <f t="shared" si="12"/>
        <v>2288.1199999999958</v>
      </c>
      <c r="I34">
        <v>315</v>
      </c>
      <c r="J34">
        <v>295</v>
      </c>
      <c r="K34" s="5">
        <f t="shared" si="13"/>
        <v>11.922675535617708</v>
      </c>
      <c r="L34" s="5">
        <v>306.9227457304363</v>
      </c>
      <c r="M34" s="5">
        <f t="shared" si="10"/>
        <v>306.92267553561771</v>
      </c>
      <c r="N34" s="5">
        <v>313.35969736054665</v>
      </c>
      <c r="O34" s="5">
        <f t="shared" si="6"/>
        <v>313.35969736054489</v>
      </c>
      <c r="P34" s="5">
        <f t="shared" si="7"/>
        <v>1.6403026394533526</v>
      </c>
      <c r="Q34" s="1">
        <v>342.70580159589002</v>
      </c>
      <c r="R34" s="4">
        <f>Q34/(Abmessungen!F$17*S34)</f>
        <v>46.920187727496497</v>
      </c>
      <c r="S34" s="5">
        <f t="shared" si="1"/>
        <v>12.52267585859347</v>
      </c>
      <c r="T34" s="4">
        <f t="shared" si="2"/>
        <v>4178.5679465800185</v>
      </c>
      <c r="U34" s="4">
        <f t="shared" si="3"/>
        <v>991.82412192327592</v>
      </c>
      <c r="V34" s="4">
        <f t="shared" si="4"/>
        <v>1007.1348971507994</v>
      </c>
      <c r="W34" s="2">
        <f t="shared" si="5"/>
        <v>1.1744024279687364</v>
      </c>
      <c r="AA34" s="6">
        <v>-144.24372570197801</v>
      </c>
      <c r="AB34" s="7">
        <v>10.528700058400901</v>
      </c>
      <c r="AC34" s="6">
        <v>-3.1256926142924198E-2</v>
      </c>
      <c r="AD34" s="6">
        <v>2.9456116190551199E-5</v>
      </c>
      <c r="AE34" s="8">
        <v>17554.453889016499</v>
      </c>
      <c r="AF34" s="8">
        <v>-125.692345063977</v>
      </c>
      <c r="AG34" s="8">
        <v>0.39362054142913999</v>
      </c>
      <c r="AH34" s="8">
        <v>-4.1079636190540202E-4</v>
      </c>
      <c r="AI34" s="8">
        <v>2.30640101199999</v>
      </c>
      <c r="AJ34" s="8">
        <v>-3.7612753199999698E-3</v>
      </c>
      <c r="AK34" s="8">
        <v>995.176197</v>
      </c>
      <c r="AL34" s="8">
        <v>3.9734999999999798E-2</v>
      </c>
      <c r="AN34" s="8">
        <v>-0.88639634593625405</v>
      </c>
      <c r="AO34" s="8">
        <v>3.7265265782637198</v>
      </c>
      <c r="AP34" s="8">
        <v>0.73660332291432395</v>
      </c>
    </row>
    <row r="35" spans="1:42" x14ac:dyDescent="0.45">
      <c r="A35">
        <v>5.6000000000000001E-2</v>
      </c>
      <c r="B35" s="4">
        <f t="shared" si="0"/>
        <v>203.26855314261786</v>
      </c>
      <c r="C35">
        <v>800</v>
      </c>
      <c r="D35" s="5">
        <f t="shared" si="8"/>
        <v>0.86514999027332784</v>
      </c>
      <c r="E35" s="4">
        <v>43.743713808199999</v>
      </c>
      <c r="F35" s="4">
        <f t="shared" si="11"/>
        <v>87.487427616399998</v>
      </c>
      <c r="G35" s="5">
        <f t="shared" si="9"/>
        <v>2.8889442610282634</v>
      </c>
      <c r="H35" s="1">
        <f t="shared" si="12"/>
        <v>2772.4533846153799</v>
      </c>
      <c r="I35">
        <v>315</v>
      </c>
      <c r="J35">
        <v>295</v>
      </c>
      <c r="K35" s="5">
        <f t="shared" si="13"/>
        <v>11.966056388044519</v>
      </c>
      <c r="L35" s="5">
        <v>306.96613085555862</v>
      </c>
      <c r="M35" s="5">
        <f t="shared" si="10"/>
        <v>306.96605638804454</v>
      </c>
      <c r="N35" s="5">
        <v>313.53021567218485</v>
      </c>
      <c r="O35" s="5">
        <f t="shared" si="6"/>
        <v>313.53021567218394</v>
      </c>
      <c r="P35" s="5">
        <f t="shared" si="7"/>
        <v>1.4697843278151481</v>
      </c>
      <c r="Q35" s="1">
        <v>343.92914053877001</v>
      </c>
      <c r="R35" s="4">
        <f>Q35/(Abmessungen!F$17*S35)</f>
        <v>46.94999737524406</v>
      </c>
      <c r="S35" s="5">
        <f t="shared" si="1"/>
        <v>12.559398077585112</v>
      </c>
      <c r="T35" s="4">
        <f t="shared" si="2"/>
        <v>4178.5666639002357</v>
      </c>
      <c r="U35" s="4">
        <f t="shared" si="3"/>
        <v>991.79138574648505</v>
      </c>
      <c r="V35" s="4">
        <f t="shared" si="4"/>
        <v>1007.1357591047728</v>
      </c>
      <c r="W35" s="2">
        <f t="shared" si="5"/>
        <v>1.1743208362685476</v>
      </c>
      <c r="AA35" s="6">
        <v>-144.24372570197801</v>
      </c>
      <c r="AB35" s="7">
        <v>10.528700058400901</v>
      </c>
      <c r="AC35" s="6">
        <v>-3.1256926142924198E-2</v>
      </c>
      <c r="AD35" s="6">
        <v>2.9456116190551199E-5</v>
      </c>
      <c r="AE35" s="8">
        <v>17554.453889016499</v>
      </c>
      <c r="AF35" s="8">
        <v>-125.692345063977</v>
      </c>
      <c r="AG35" s="8">
        <v>0.39362054142913999</v>
      </c>
      <c r="AH35" s="8">
        <v>-4.1079636190540202E-4</v>
      </c>
      <c r="AI35" s="8">
        <v>2.30640101199999</v>
      </c>
      <c r="AJ35" s="8">
        <v>-3.7612753199999698E-3</v>
      </c>
      <c r="AK35" s="8">
        <v>995.176197</v>
      </c>
      <c r="AL35" s="8">
        <v>3.9734999999999798E-2</v>
      </c>
      <c r="AN35" s="8">
        <v>-0.88639634593625405</v>
      </c>
      <c r="AO35" s="8">
        <v>3.7265265782637198</v>
      </c>
      <c r="AP35" s="8">
        <v>0.73660332291432395</v>
      </c>
    </row>
    <row r="36" spans="1:42" x14ac:dyDescent="0.45">
      <c r="A36">
        <v>6.2E-2</v>
      </c>
      <c r="B36" s="4">
        <f t="shared" si="0"/>
        <v>225.05338711383251</v>
      </c>
      <c r="C36">
        <v>800</v>
      </c>
      <c r="D36" s="5">
        <f t="shared" si="8"/>
        <v>0.86514999027332784</v>
      </c>
      <c r="E36" s="4">
        <v>43.743713808199999</v>
      </c>
      <c r="F36" s="4">
        <f t="shared" si="11"/>
        <v>87.487427616399998</v>
      </c>
      <c r="G36" s="5">
        <f t="shared" si="9"/>
        <v>2.8889442610282634</v>
      </c>
      <c r="H36" s="1">
        <f t="shared" si="12"/>
        <v>3301.7351230769173</v>
      </c>
      <c r="I36">
        <v>315</v>
      </c>
      <c r="J36">
        <v>295</v>
      </c>
      <c r="K36" s="5">
        <f t="shared" si="13"/>
        <v>11.99836710629266</v>
      </c>
      <c r="L36" s="5">
        <v>306.99844564596174</v>
      </c>
      <c r="M36" s="5">
        <f t="shared" si="10"/>
        <v>306.99836710629268</v>
      </c>
      <c r="N36" s="5">
        <v>313.66893598157532</v>
      </c>
      <c r="O36" s="5">
        <f t="shared" si="6"/>
        <v>313.6689359815748</v>
      </c>
      <c r="P36" s="5">
        <f t="shared" si="7"/>
        <v>1.3310640184246836</v>
      </c>
      <c r="Q36" s="1">
        <v>344.84019026916002</v>
      </c>
      <c r="R36" s="4">
        <f>Q36/(Abmessungen!F$17*S36)</f>
        <v>46.95634727600153</v>
      </c>
      <c r="S36" s="5">
        <f t="shared" si="1"/>
        <v>12.59096434046409</v>
      </c>
      <c r="T36" s="4">
        <f t="shared" si="2"/>
        <v>4178.5657757534873</v>
      </c>
      <c r="U36" s="4">
        <f t="shared" si="3"/>
        <v>991.76467798329531</v>
      </c>
      <c r="V36" s="4">
        <f t="shared" si="4"/>
        <v>1007.1364011188712</v>
      </c>
      <c r="W36" s="2">
        <f t="shared" si="5"/>
        <v>1.1742600638567404</v>
      </c>
      <c r="AA36" s="6">
        <v>-144.24372570197801</v>
      </c>
      <c r="AB36" s="7">
        <v>10.528700058400901</v>
      </c>
      <c r="AC36" s="6">
        <v>-3.1256926142924198E-2</v>
      </c>
      <c r="AD36" s="6">
        <v>2.9456116190551199E-5</v>
      </c>
      <c r="AE36" s="8">
        <v>17554.453889016499</v>
      </c>
      <c r="AF36" s="8">
        <v>-125.692345063977</v>
      </c>
      <c r="AG36" s="8">
        <v>0.39362054142913999</v>
      </c>
      <c r="AH36" s="8">
        <v>-4.1079636190540202E-4</v>
      </c>
      <c r="AI36" s="8">
        <v>2.30640101199999</v>
      </c>
      <c r="AJ36" s="8">
        <v>-3.7612753199999698E-3</v>
      </c>
      <c r="AK36" s="8">
        <v>995.176197</v>
      </c>
      <c r="AL36" s="8">
        <v>3.9734999999999798E-2</v>
      </c>
      <c r="AN36" s="8">
        <v>-0.88639634593625405</v>
      </c>
      <c r="AO36" s="8">
        <v>3.7265265782637198</v>
      </c>
      <c r="AP36" s="8">
        <v>0.73660332291432395</v>
      </c>
    </row>
    <row r="37" spans="1:42" x14ac:dyDescent="0.45">
      <c r="A37">
        <v>6.8000000000000005E-2</v>
      </c>
      <c r="B37" s="4">
        <f t="shared" si="0"/>
        <v>246.8382726876554</v>
      </c>
      <c r="C37">
        <v>800</v>
      </c>
      <c r="D37" s="5">
        <f t="shared" si="8"/>
        <v>0.86514999027332784</v>
      </c>
      <c r="E37" s="4">
        <v>43.743713808199999</v>
      </c>
      <c r="F37" s="4">
        <f t="shared" si="11"/>
        <v>87.487427616399998</v>
      </c>
      <c r="G37" s="5">
        <f t="shared" si="9"/>
        <v>2.8889442610282634</v>
      </c>
      <c r="H37" s="1">
        <f t="shared" si="12"/>
        <v>3875.9652153846091</v>
      </c>
      <c r="I37">
        <v>315</v>
      </c>
      <c r="J37">
        <v>295</v>
      </c>
      <c r="K37" s="5">
        <f t="shared" si="13"/>
        <v>12.022589548778532</v>
      </c>
      <c r="L37" s="5">
        <v>307.02267198605932</v>
      </c>
      <c r="M37" s="5">
        <f t="shared" si="10"/>
        <v>307.02258954877851</v>
      </c>
      <c r="N37" s="5">
        <v>313.78397915989183</v>
      </c>
      <c r="O37" s="5">
        <f t="shared" si="6"/>
        <v>313.78397915989154</v>
      </c>
      <c r="P37" s="5">
        <f t="shared" si="7"/>
        <v>1.2160208401081718</v>
      </c>
      <c r="Q37" s="1">
        <v>345.52311605134003</v>
      </c>
      <c r="R37" s="4">
        <f>Q37/(Abmessungen!F$17*S37)</f>
        <v>46.945986645761394</v>
      </c>
      <c r="S37" s="5">
        <f t="shared" si="1"/>
        <v>12.618683877389278</v>
      </c>
      <c r="T37" s="4">
        <f t="shared" si="2"/>
        <v>4178.5651423699856</v>
      </c>
      <c r="U37" s="4">
        <f t="shared" si="3"/>
        <v>991.74247710672239</v>
      </c>
      <c r="V37" s="4">
        <f t="shared" si="4"/>
        <v>1007.136882435683</v>
      </c>
      <c r="W37" s="2">
        <f t="shared" si="5"/>
        <v>1.174214502889189</v>
      </c>
      <c r="AA37" s="6">
        <v>-144.24372570197801</v>
      </c>
      <c r="AB37" s="7">
        <v>10.528700058400901</v>
      </c>
      <c r="AC37" s="6">
        <v>-3.1256926142924198E-2</v>
      </c>
      <c r="AD37" s="6">
        <v>2.9456116190551199E-5</v>
      </c>
      <c r="AE37" s="8">
        <v>17554.453889016499</v>
      </c>
      <c r="AF37" s="8">
        <v>-125.692345063977</v>
      </c>
      <c r="AG37" s="8">
        <v>0.39362054142913999</v>
      </c>
      <c r="AH37" s="8">
        <v>-4.1079636190540202E-4</v>
      </c>
      <c r="AI37" s="8">
        <v>2.30640101199999</v>
      </c>
      <c r="AJ37" s="8">
        <v>-3.7612753199999698E-3</v>
      </c>
      <c r="AK37" s="8">
        <v>995.176197</v>
      </c>
      <c r="AL37" s="8">
        <v>3.9734999999999798E-2</v>
      </c>
      <c r="AN37" s="8">
        <v>-0.88639634593625405</v>
      </c>
      <c r="AO37" s="8">
        <v>3.7265265782637198</v>
      </c>
      <c r="AP37" s="8">
        <v>0.73660332291432395</v>
      </c>
    </row>
    <row r="38" spans="1:42" x14ac:dyDescent="0.45">
      <c r="A38">
        <v>7.3999999999999996E-2</v>
      </c>
      <c r="B38" s="4">
        <f t="shared" si="0"/>
        <v>268.62320762408496</v>
      </c>
      <c r="C38">
        <v>800</v>
      </c>
      <c r="D38" s="5">
        <f t="shared" si="8"/>
        <v>0.86514999027332784</v>
      </c>
      <c r="E38" s="4">
        <v>43.743713808199999</v>
      </c>
      <c r="F38" s="4">
        <f t="shared" si="11"/>
        <v>87.487427616399998</v>
      </c>
      <c r="G38" s="5">
        <f t="shared" si="9"/>
        <v>2.8889442610282634</v>
      </c>
      <c r="H38" s="1">
        <f t="shared" si="12"/>
        <v>4495.1436615384537</v>
      </c>
      <c r="I38">
        <v>315</v>
      </c>
      <c r="J38">
        <v>295</v>
      </c>
      <c r="K38" s="5">
        <f t="shared" si="13"/>
        <v>12.038566757197435</v>
      </c>
      <c r="L38" s="5">
        <v>307.03865368700536</v>
      </c>
      <c r="M38" s="5">
        <f t="shared" si="10"/>
        <v>307.03856675719743</v>
      </c>
      <c r="N38" s="5">
        <v>313.88111862589278</v>
      </c>
      <c r="O38" s="5">
        <f t="shared" si="6"/>
        <v>313.88111862589261</v>
      </c>
      <c r="P38" s="5">
        <f t="shared" si="7"/>
        <v>1.1188813741072181</v>
      </c>
      <c r="Q38" s="1">
        <v>345.97354604067999</v>
      </c>
      <c r="R38" s="4">
        <f>Q38/(Abmessungen!F$17*S38)</f>
        <v>46.909349190667989</v>
      </c>
      <c r="S38" s="5">
        <f t="shared" si="1"/>
        <v>12.645002191941682</v>
      </c>
      <c r="T38" s="4">
        <f t="shared" si="2"/>
        <v>4178.5646789132206</v>
      </c>
      <c r="U38" s="4">
        <f t="shared" si="3"/>
        <v>991.72369489684536</v>
      </c>
      <c r="V38" s="4">
        <f t="shared" si="4"/>
        <v>1007.1371999521266</v>
      </c>
      <c r="W38" s="2">
        <f t="shared" si="5"/>
        <v>1.1741844471005189</v>
      </c>
      <c r="AA38" s="6">
        <v>-144.24372570197801</v>
      </c>
      <c r="AB38" s="7">
        <v>10.528700058400901</v>
      </c>
      <c r="AC38" s="6">
        <v>-3.1256926142924198E-2</v>
      </c>
      <c r="AD38" s="6">
        <v>2.9456116190551199E-5</v>
      </c>
      <c r="AE38" s="8">
        <v>17554.453889016499</v>
      </c>
      <c r="AF38" s="8">
        <v>-125.692345063977</v>
      </c>
      <c r="AG38" s="8">
        <v>0.39362054142913999</v>
      </c>
      <c r="AH38" s="8">
        <v>-4.1079636190540202E-4</v>
      </c>
      <c r="AI38" s="8">
        <v>2.30640101199999</v>
      </c>
      <c r="AJ38" s="8">
        <v>-3.7612753199999698E-3</v>
      </c>
      <c r="AK38" s="8">
        <v>995.176197</v>
      </c>
      <c r="AL38" s="8">
        <v>3.9734999999999798E-2</v>
      </c>
      <c r="AN38" s="8">
        <v>-0.88639634593625405</v>
      </c>
      <c r="AO38" s="8">
        <v>3.7265265782637198</v>
      </c>
      <c r="AP38" s="8">
        <v>0.73660332291432395</v>
      </c>
    </row>
    <row r="39" spans="1:42" x14ac:dyDescent="0.45">
      <c r="A39">
        <v>8.0000000000000002E-3</v>
      </c>
      <c r="B39" s="4">
        <f t="shared" si="0"/>
        <v>28.995850214476594</v>
      </c>
      <c r="C39">
        <v>1000</v>
      </c>
      <c r="D39" s="5">
        <f t="shared" si="8"/>
        <v>1.0994284429927614</v>
      </c>
      <c r="E39" s="4">
        <v>55.589300934599997</v>
      </c>
      <c r="F39" s="4">
        <f t="shared" si="11"/>
        <v>111.17860186919999</v>
      </c>
      <c r="G39" s="5">
        <f t="shared" si="9"/>
        <v>4.1010170053936825</v>
      </c>
      <c r="H39" s="1">
        <f t="shared" si="12"/>
        <v>156.34021538461522</v>
      </c>
      <c r="I39">
        <v>315</v>
      </c>
      <c r="J39">
        <v>295</v>
      </c>
      <c r="K39" s="5">
        <f t="shared" si="13"/>
        <v>8.8354551436063176</v>
      </c>
      <c r="L39" s="5">
        <v>303.83548841171631</v>
      </c>
      <c r="M39" s="5">
        <f t="shared" si="10"/>
        <v>303.83545514360634</v>
      </c>
      <c r="N39" s="5">
        <v>305.29921315101097</v>
      </c>
      <c r="O39" s="5">
        <f t="shared" si="6"/>
        <v>305.29921309197147</v>
      </c>
      <c r="P39" s="5">
        <f t="shared" si="7"/>
        <v>9.7007868489890257</v>
      </c>
      <c r="Q39" s="1">
        <v>324.31537988154997</v>
      </c>
      <c r="R39" s="4">
        <f>Q39/(Abmessungen!F$17*S39)</f>
        <v>51.839800267390487</v>
      </c>
      <c r="S39" s="5">
        <f t="shared" si="1"/>
        <v>10.726045841397768</v>
      </c>
      <c r="T39" s="4">
        <f t="shared" si="2"/>
        <v>4178.9828876297179</v>
      </c>
      <c r="U39" s="4">
        <f t="shared" si="3"/>
        <v>993.24557779723898</v>
      </c>
      <c r="V39" s="4">
        <f t="shared" si="4"/>
        <v>1007.0735610660197</v>
      </c>
      <c r="W39" s="2">
        <f t="shared" si="5"/>
        <v>1.1802084403484319</v>
      </c>
      <c r="AA39" s="6">
        <v>-144.24372570197801</v>
      </c>
      <c r="AB39" s="7">
        <v>10.528700058400901</v>
      </c>
      <c r="AC39" s="6">
        <v>-3.1256926142924198E-2</v>
      </c>
      <c r="AD39" s="6">
        <v>2.9456116190551199E-5</v>
      </c>
      <c r="AE39" s="8">
        <v>17554.453889016499</v>
      </c>
      <c r="AF39" s="8">
        <v>-125.692345063977</v>
      </c>
      <c r="AG39" s="8">
        <v>0.39362054142913999</v>
      </c>
      <c r="AH39" s="8">
        <v>-4.1079636190540202E-4</v>
      </c>
      <c r="AI39" s="8">
        <v>2.30640101199999</v>
      </c>
      <c r="AJ39" s="8">
        <v>-3.7612753199999698E-3</v>
      </c>
      <c r="AK39" s="8">
        <v>995.176197</v>
      </c>
      <c r="AL39" s="8">
        <v>3.9734999999999798E-2</v>
      </c>
      <c r="AN39" s="8">
        <v>-0.88639634593625405</v>
      </c>
      <c r="AO39" s="8">
        <v>3.7265265782637198</v>
      </c>
      <c r="AP39" s="8">
        <v>0.73660332291432395</v>
      </c>
    </row>
    <row r="40" spans="1:42" x14ac:dyDescent="0.45">
      <c r="A40">
        <v>1.4E-2</v>
      </c>
      <c r="B40" s="4">
        <f t="shared" si="0"/>
        <v>50.771041421510091</v>
      </c>
      <c r="C40">
        <v>1000</v>
      </c>
      <c r="D40" s="5">
        <f t="shared" si="8"/>
        <v>1.0994284429927614</v>
      </c>
      <c r="E40" s="4">
        <v>55.589300934599997</v>
      </c>
      <c r="F40" s="4">
        <f t="shared" si="11"/>
        <v>111.17860186919999</v>
      </c>
      <c r="G40" s="5">
        <f t="shared" si="9"/>
        <v>4.1010170053936825</v>
      </c>
      <c r="H40" s="1">
        <f t="shared" si="12"/>
        <v>326.03512307692239</v>
      </c>
      <c r="I40">
        <v>315</v>
      </c>
      <c r="J40">
        <v>295</v>
      </c>
      <c r="K40" s="5">
        <f t="shared" si="13"/>
        <v>10.198325193472353</v>
      </c>
      <c r="L40" s="5">
        <v>305.19831892276909</v>
      </c>
      <c r="M40" s="5">
        <f t="shared" si="10"/>
        <v>305.19832519347233</v>
      </c>
      <c r="N40" s="5">
        <v>308.61494731206454</v>
      </c>
      <c r="O40" s="5">
        <f t="shared" si="6"/>
        <v>308.61494730652987</v>
      </c>
      <c r="P40" s="5">
        <f t="shared" si="7"/>
        <v>6.3850526879354561</v>
      </c>
      <c r="Q40" s="1">
        <v>373.53817517049998</v>
      </c>
      <c r="R40" s="4">
        <f>Q40/(Abmessungen!F$17*S40)</f>
        <v>55.189925628511858</v>
      </c>
      <c r="S40" s="5">
        <f t="shared" si="1"/>
        <v>11.604077155459892</v>
      </c>
      <c r="T40" s="4">
        <f t="shared" si="2"/>
        <v>4178.7123000176416</v>
      </c>
      <c r="U40" s="4">
        <f t="shared" si="3"/>
        <v>992.69186900403247</v>
      </c>
      <c r="V40" s="4">
        <f t="shared" si="4"/>
        <v>1007.1006371011981</v>
      </c>
      <c r="W40" s="2">
        <f t="shared" si="5"/>
        <v>1.1776454499651487</v>
      </c>
      <c r="AA40" s="6">
        <v>-144.24372570197801</v>
      </c>
      <c r="AB40" s="7">
        <v>10.528700058400901</v>
      </c>
      <c r="AC40" s="6">
        <v>-3.1256926142924198E-2</v>
      </c>
      <c r="AD40" s="6">
        <v>2.9456116190551199E-5</v>
      </c>
      <c r="AE40" s="8">
        <v>17554.453889016499</v>
      </c>
      <c r="AF40" s="8">
        <v>-125.692345063977</v>
      </c>
      <c r="AG40" s="8">
        <v>0.39362054142913999</v>
      </c>
      <c r="AH40" s="8">
        <v>-4.1079636190540202E-4</v>
      </c>
      <c r="AI40" s="8">
        <v>2.30640101199999</v>
      </c>
      <c r="AJ40" s="8">
        <v>-3.7612753199999698E-3</v>
      </c>
      <c r="AK40" s="8">
        <v>995.176197</v>
      </c>
      <c r="AL40" s="8">
        <v>3.9734999999999798E-2</v>
      </c>
      <c r="AN40" s="8">
        <v>-0.88639634593625405</v>
      </c>
      <c r="AO40" s="8">
        <v>3.7265265782637198</v>
      </c>
      <c r="AP40" s="8">
        <v>0.73660332291432395</v>
      </c>
    </row>
    <row r="41" spans="1:42" x14ac:dyDescent="0.45">
      <c r="A41">
        <v>0.02</v>
      </c>
      <c r="B41" s="4">
        <f t="shared" si="0"/>
        <v>72.551069036151645</v>
      </c>
      <c r="C41">
        <v>1000</v>
      </c>
      <c r="D41" s="5">
        <f t="shared" si="8"/>
        <v>1.0994284429927614</v>
      </c>
      <c r="E41" s="4">
        <v>55.589300934599997</v>
      </c>
      <c r="F41" s="4">
        <f t="shared" si="11"/>
        <v>111.17860186919999</v>
      </c>
      <c r="G41" s="5">
        <f t="shared" si="9"/>
        <v>4.1010170053936825</v>
      </c>
      <c r="H41" s="1">
        <f t="shared" si="12"/>
        <v>540.67838461538327</v>
      </c>
      <c r="I41">
        <v>315</v>
      </c>
      <c r="J41">
        <v>295</v>
      </c>
      <c r="K41" s="5">
        <f t="shared" si="13"/>
        <v>10.873763895631706</v>
      </c>
      <c r="L41" s="5">
        <v>305.87372283910173</v>
      </c>
      <c r="M41" s="5">
        <f t="shared" si="10"/>
        <v>305.87376389563173</v>
      </c>
      <c r="N41" s="5">
        <v>310.23943361225867</v>
      </c>
      <c r="O41" s="5">
        <f t="shared" si="6"/>
        <v>310.23943361121667</v>
      </c>
      <c r="P41" s="5">
        <f t="shared" si="7"/>
        <v>4.7605663877413349</v>
      </c>
      <c r="Q41" s="1">
        <v>397.85346602334999</v>
      </c>
      <c r="R41" s="4">
        <f>Q41/(Abmessungen!F$17*S41)</f>
        <v>57.211132523432688</v>
      </c>
      <c r="S41" s="5">
        <f t="shared" si="1"/>
        <v>11.922793571664048</v>
      </c>
      <c r="T41" s="4">
        <f t="shared" si="2"/>
        <v>4178.6358337608453</v>
      </c>
      <c r="U41" s="4">
        <f t="shared" si="3"/>
        <v>992.40439812296825</v>
      </c>
      <c r="V41" s="4">
        <f t="shared" si="4"/>
        <v>1007.1140556885058</v>
      </c>
      <c r="W41" s="2">
        <f t="shared" si="5"/>
        <v>1.1763752599243822</v>
      </c>
      <c r="AA41" s="6">
        <v>-144.24372570197801</v>
      </c>
      <c r="AB41" s="7">
        <v>10.528700058400901</v>
      </c>
      <c r="AC41" s="6">
        <v>-3.1256926142924198E-2</v>
      </c>
      <c r="AD41" s="6">
        <v>2.9456116190551199E-5</v>
      </c>
      <c r="AE41" s="8">
        <v>17554.453889016499</v>
      </c>
      <c r="AF41" s="8">
        <v>-125.692345063977</v>
      </c>
      <c r="AG41" s="8">
        <v>0.39362054142913999</v>
      </c>
      <c r="AH41" s="8">
        <v>-4.1079636190540202E-4</v>
      </c>
      <c r="AI41" s="8">
        <v>2.30640101199999</v>
      </c>
      <c r="AJ41" s="8">
        <v>-3.7612753199999698E-3</v>
      </c>
      <c r="AK41" s="8">
        <v>995.176197</v>
      </c>
      <c r="AL41" s="8">
        <v>3.9734999999999798E-2</v>
      </c>
      <c r="AN41" s="8">
        <v>-0.88639634593625405</v>
      </c>
      <c r="AO41" s="8">
        <v>3.7265265782637198</v>
      </c>
      <c r="AP41" s="8">
        <v>0.73660332291432395</v>
      </c>
    </row>
    <row r="42" spans="1:42" x14ac:dyDescent="0.45">
      <c r="A42">
        <v>2.5999999999999999E-2</v>
      </c>
      <c r="B42" s="4">
        <f t="shared" si="0"/>
        <v>94.333085985038082</v>
      </c>
      <c r="C42">
        <v>1000</v>
      </c>
      <c r="D42" s="5">
        <f t="shared" si="8"/>
        <v>1.0994284429927614</v>
      </c>
      <c r="E42" s="4">
        <v>55.589300934599997</v>
      </c>
      <c r="F42" s="4">
        <f t="shared" si="11"/>
        <v>111.17860186919999</v>
      </c>
      <c r="G42" s="5">
        <f t="shared" si="9"/>
        <v>4.1010170053936825</v>
      </c>
      <c r="H42" s="1">
        <f t="shared" si="12"/>
        <v>800.26999999999816</v>
      </c>
      <c r="I42">
        <v>315</v>
      </c>
      <c r="J42">
        <v>295</v>
      </c>
      <c r="K42" s="5">
        <f t="shared" si="13"/>
        <v>11.276624854859136</v>
      </c>
      <c r="L42" s="5">
        <v>306.27655752535179</v>
      </c>
      <c r="M42" s="5">
        <f t="shared" si="10"/>
        <v>306.27662485485916</v>
      </c>
      <c r="N42" s="5">
        <v>311.20474112760706</v>
      </c>
      <c r="O42" s="5">
        <f t="shared" si="6"/>
        <v>311.20474112732029</v>
      </c>
      <c r="P42" s="5">
        <f t="shared" si="7"/>
        <v>3.7952588723929352</v>
      </c>
      <c r="Q42" s="1">
        <v>412.33106445300001</v>
      </c>
      <c r="R42" s="4">
        <f>Q42/(Abmessungen!F$17*S42)</f>
        <v>58.519216082555481</v>
      </c>
      <c r="S42" s="5">
        <f t="shared" si="1"/>
        <v>12.080446302053687</v>
      </c>
      <c r="T42" s="4">
        <f t="shared" si="2"/>
        <v>4178.604839977299</v>
      </c>
      <c r="U42" s="4">
        <f t="shared" si="3"/>
        <v>992.22875009989218</v>
      </c>
      <c r="V42" s="4">
        <f t="shared" si="4"/>
        <v>1007.1220590066348</v>
      </c>
      <c r="W42" s="2">
        <f t="shared" si="5"/>
        <v>1.175617673842666</v>
      </c>
      <c r="AA42" s="6">
        <v>-144.24372570197801</v>
      </c>
      <c r="AB42" s="7">
        <v>10.528700058400901</v>
      </c>
      <c r="AC42" s="6">
        <v>-3.1256926142924198E-2</v>
      </c>
      <c r="AD42" s="6">
        <v>2.9456116190551199E-5</v>
      </c>
      <c r="AE42" s="8">
        <v>17554.453889016499</v>
      </c>
      <c r="AF42" s="8">
        <v>-125.692345063977</v>
      </c>
      <c r="AG42" s="8">
        <v>0.39362054142913999</v>
      </c>
      <c r="AH42" s="8">
        <v>-4.1079636190540202E-4</v>
      </c>
      <c r="AI42" s="8">
        <v>2.30640101199999</v>
      </c>
      <c r="AJ42" s="8">
        <v>-3.7612753199999698E-3</v>
      </c>
      <c r="AK42" s="8">
        <v>995.176197</v>
      </c>
      <c r="AL42" s="8">
        <v>3.9734999999999798E-2</v>
      </c>
      <c r="AN42" s="8">
        <v>-0.88639634593625405</v>
      </c>
      <c r="AO42" s="8">
        <v>3.7265265782637198</v>
      </c>
      <c r="AP42" s="8">
        <v>0.73660332291432395</v>
      </c>
    </row>
    <row r="43" spans="1:42" x14ac:dyDescent="0.45">
      <c r="A43">
        <v>3.2000000000000001E-2</v>
      </c>
      <c r="B43" s="4">
        <f t="shared" si="0"/>
        <v>116.11624336823728</v>
      </c>
      <c r="C43">
        <v>1000</v>
      </c>
      <c r="D43" s="5">
        <f t="shared" si="8"/>
        <v>1.0994284429927614</v>
      </c>
      <c r="E43" s="4">
        <v>55.589300934599997</v>
      </c>
      <c r="F43" s="4">
        <f t="shared" si="11"/>
        <v>111.17860186919999</v>
      </c>
      <c r="G43" s="5">
        <f t="shared" si="9"/>
        <v>4.1010170053936825</v>
      </c>
      <c r="H43" s="1">
        <f t="shared" si="12"/>
        <v>1104.8099692307667</v>
      </c>
      <c r="I43">
        <v>315</v>
      </c>
      <c r="J43">
        <v>295</v>
      </c>
      <c r="K43" s="5">
        <f t="shared" si="13"/>
        <v>11.521242225187464</v>
      </c>
      <c r="L43" s="5">
        <v>306.52115210455543</v>
      </c>
      <c r="M43" s="5">
        <f t="shared" si="10"/>
        <v>306.52124222518745</v>
      </c>
      <c r="N43" s="5">
        <v>311.85066628036412</v>
      </c>
      <c r="O43" s="5">
        <f t="shared" si="6"/>
        <v>311.85066628026476</v>
      </c>
      <c r="P43" s="5">
        <f t="shared" si="7"/>
        <v>3.1493337196358766</v>
      </c>
      <c r="Q43" s="1">
        <v>421.11272219634998</v>
      </c>
      <c r="R43" s="4">
        <f>Q43/(Abmessungen!F$17*S43)</f>
        <v>59.231693564487031</v>
      </c>
      <c r="S43" s="5">
        <f t="shared" si="1"/>
        <v>12.189324408321475</v>
      </c>
      <c r="T43" s="4">
        <f t="shared" si="2"/>
        <v>4178.5894223182531</v>
      </c>
      <c r="U43" s="4">
        <f t="shared" si="3"/>
        <v>992.10925757103939</v>
      </c>
      <c r="V43" s="4">
        <f t="shared" si="4"/>
        <v>1007.1269184894372</v>
      </c>
      <c r="W43" s="2">
        <f t="shared" si="5"/>
        <v>1.1751576800655839</v>
      </c>
      <c r="AA43" s="6">
        <v>-144.24372570197801</v>
      </c>
      <c r="AB43" s="7">
        <v>10.528700058400901</v>
      </c>
      <c r="AC43" s="6">
        <v>-3.1256926142924198E-2</v>
      </c>
      <c r="AD43" s="6">
        <v>2.9456116190551199E-5</v>
      </c>
      <c r="AE43" s="8">
        <v>17554.453889016499</v>
      </c>
      <c r="AF43" s="8">
        <v>-125.692345063977</v>
      </c>
      <c r="AG43" s="8">
        <v>0.39362054142913999</v>
      </c>
      <c r="AH43" s="8">
        <v>-4.1079636190540202E-4</v>
      </c>
      <c r="AI43" s="8">
        <v>2.30640101199999</v>
      </c>
      <c r="AJ43" s="8">
        <v>-3.7612753199999698E-3</v>
      </c>
      <c r="AK43" s="8">
        <v>995.176197</v>
      </c>
      <c r="AL43" s="8">
        <v>3.9734999999999798E-2</v>
      </c>
      <c r="AN43" s="8">
        <v>-0.88639634593625405</v>
      </c>
      <c r="AO43" s="8">
        <v>3.7265265782637198</v>
      </c>
      <c r="AP43" s="8">
        <v>0.73660332291432395</v>
      </c>
    </row>
    <row r="44" spans="1:42" x14ac:dyDescent="0.45">
      <c r="A44">
        <v>3.7999999999999999E-2</v>
      </c>
      <c r="B44" s="4">
        <f t="shared" si="0"/>
        <v>137.89994260884893</v>
      </c>
      <c r="C44">
        <v>1000</v>
      </c>
      <c r="D44" s="5">
        <f t="shared" si="8"/>
        <v>1.0994284429927614</v>
      </c>
      <c r="E44" s="4">
        <v>55.589300934599997</v>
      </c>
      <c r="F44" s="4">
        <f t="shared" si="11"/>
        <v>111.17860186919999</v>
      </c>
      <c r="G44" s="5">
        <f t="shared" si="9"/>
        <v>4.1010170053936825</v>
      </c>
      <c r="H44" s="1">
        <f t="shared" si="12"/>
        <v>1454.2982923076893</v>
      </c>
      <c r="I44">
        <v>315</v>
      </c>
      <c r="J44">
        <v>295</v>
      </c>
      <c r="K44" s="5">
        <f t="shared" si="13"/>
        <v>11.695575979832629</v>
      </c>
      <c r="L44" s="5">
        <v>306.69546491349672</v>
      </c>
      <c r="M44" s="5">
        <f t="shared" si="10"/>
        <v>306.69557597983265</v>
      </c>
      <c r="N44" s="5">
        <v>312.30853591815492</v>
      </c>
      <c r="O44" s="5">
        <f t="shared" si="6"/>
        <v>312.30853591811422</v>
      </c>
      <c r="P44" s="5">
        <f t="shared" si="7"/>
        <v>2.6914640818450835</v>
      </c>
      <c r="Q44" s="1">
        <v>427.36701160575001</v>
      </c>
      <c r="R44" s="4">
        <f>Q44/(Abmessungen!F$17*S44)</f>
        <v>59.763000381730464</v>
      </c>
      <c r="S44" s="5">
        <f t="shared" si="1"/>
        <v>12.260382705378561</v>
      </c>
      <c r="T44" s="4">
        <f t="shared" si="2"/>
        <v>4178.5808627750612</v>
      </c>
      <c r="U44" s="4">
        <f t="shared" si="3"/>
        <v>992.02361808105366</v>
      </c>
      <c r="V44" s="4">
        <f t="shared" si="4"/>
        <v>1007.1303816491688</v>
      </c>
      <c r="W44" s="2">
        <f t="shared" si="5"/>
        <v>1.1748298608324685</v>
      </c>
      <c r="AA44" s="6">
        <v>-144.24372570197801</v>
      </c>
      <c r="AB44" s="7">
        <v>10.528700058400901</v>
      </c>
      <c r="AC44" s="6">
        <v>-3.1256926142924198E-2</v>
      </c>
      <c r="AD44" s="6">
        <v>2.9456116190551199E-5</v>
      </c>
      <c r="AE44" s="8">
        <v>17554.453889016499</v>
      </c>
      <c r="AF44" s="8">
        <v>-125.692345063977</v>
      </c>
      <c r="AG44" s="8">
        <v>0.39362054142913999</v>
      </c>
      <c r="AH44" s="8">
        <v>-4.1079636190540202E-4</v>
      </c>
      <c r="AI44" s="8">
        <v>2.30640101199999</v>
      </c>
      <c r="AJ44" s="8">
        <v>-3.7612753199999698E-3</v>
      </c>
      <c r="AK44" s="8">
        <v>995.176197</v>
      </c>
      <c r="AL44" s="8">
        <v>3.9734999999999798E-2</v>
      </c>
      <c r="AN44" s="8">
        <v>-0.88639634593625405</v>
      </c>
      <c r="AO44" s="8">
        <v>3.7265265782637198</v>
      </c>
      <c r="AP44" s="8">
        <v>0.73660332291432395</v>
      </c>
    </row>
    <row r="45" spans="1:42" x14ac:dyDescent="0.45">
      <c r="A45">
        <v>4.3999999999999997E-2</v>
      </c>
      <c r="B45" s="4">
        <f t="shared" si="0"/>
        <v>159.68401172968174</v>
      </c>
      <c r="C45">
        <v>1000</v>
      </c>
      <c r="D45" s="5">
        <f t="shared" si="8"/>
        <v>1.0994284429927614</v>
      </c>
      <c r="E45" s="4">
        <v>55.589300934599997</v>
      </c>
      <c r="F45" s="4">
        <f t="shared" si="11"/>
        <v>111.17860186919999</v>
      </c>
      <c r="G45" s="5">
        <f t="shared" si="9"/>
        <v>4.1010170053936825</v>
      </c>
      <c r="H45" s="1">
        <f t="shared" si="12"/>
        <v>1848.7349692307653</v>
      </c>
      <c r="I45">
        <v>315</v>
      </c>
      <c r="J45">
        <v>295</v>
      </c>
      <c r="K45" s="5">
        <f t="shared" si="13"/>
        <v>11.821032313204551</v>
      </c>
      <c r="L45" s="5">
        <v>306.82090284818162</v>
      </c>
      <c r="M45" s="5">
        <f t="shared" si="10"/>
        <v>306.82103231320457</v>
      </c>
      <c r="N45" s="5">
        <v>312.65108284710658</v>
      </c>
      <c r="O45" s="5">
        <f t="shared" si="6"/>
        <v>312.65108284708782</v>
      </c>
      <c r="P45" s="5">
        <f t="shared" si="7"/>
        <v>2.3489171528934207</v>
      </c>
      <c r="Q45" s="1">
        <v>431.86563418809999</v>
      </c>
      <c r="R45" s="4">
        <f>Q45/(Abmessungen!F$17*S45)</f>
        <v>60.129969677318051</v>
      </c>
      <c r="S45" s="5">
        <f t="shared" si="1"/>
        <v>12.313828062897448</v>
      </c>
      <c r="T45" s="4">
        <f t="shared" si="2"/>
        <v>4178.5756630713076</v>
      </c>
      <c r="U45" s="4">
        <f t="shared" si="3"/>
        <v>991.95904639560672</v>
      </c>
      <c r="V45" s="4">
        <f t="shared" si="4"/>
        <v>1007.1328737873362</v>
      </c>
      <c r="W45" s="2">
        <f t="shared" si="5"/>
        <v>1.1745939575285074</v>
      </c>
      <c r="AA45" s="6">
        <v>-144.24372570197801</v>
      </c>
      <c r="AB45" s="7">
        <v>10.528700058400901</v>
      </c>
      <c r="AC45" s="6">
        <v>-3.1256926142924198E-2</v>
      </c>
      <c r="AD45" s="6">
        <v>2.9456116190551199E-5</v>
      </c>
      <c r="AE45" s="8">
        <v>17554.453889016499</v>
      </c>
      <c r="AF45" s="8">
        <v>-125.692345063977</v>
      </c>
      <c r="AG45" s="8">
        <v>0.39362054142913999</v>
      </c>
      <c r="AH45" s="8">
        <v>-4.1079636190540202E-4</v>
      </c>
      <c r="AI45" s="8">
        <v>2.30640101199999</v>
      </c>
      <c r="AJ45" s="8">
        <v>-3.7612753199999698E-3</v>
      </c>
      <c r="AK45" s="8">
        <v>995.176197</v>
      </c>
      <c r="AL45" s="8">
        <v>3.9734999999999798E-2</v>
      </c>
      <c r="AN45" s="8">
        <v>-0.88639634593625405</v>
      </c>
      <c r="AO45" s="8">
        <v>3.7265265782637198</v>
      </c>
      <c r="AP45" s="8">
        <v>0.73660332291432395</v>
      </c>
    </row>
    <row r="46" spans="1:42" x14ac:dyDescent="0.45">
      <c r="A46">
        <v>0.05</v>
      </c>
      <c r="B46" s="4">
        <f t="shared" si="0"/>
        <v>181.46832720551637</v>
      </c>
      <c r="C46">
        <v>1000</v>
      </c>
      <c r="D46" s="5">
        <f t="shared" si="8"/>
        <v>1.0994284429927614</v>
      </c>
      <c r="E46" s="4">
        <v>55.589300934599997</v>
      </c>
      <c r="F46" s="4">
        <f t="shared" si="11"/>
        <v>111.17860186919999</v>
      </c>
      <c r="G46" s="5">
        <f t="shared" si="9"/>
        <v>4.1010170053936825</v>
      </c>
      <c r="H46" s="1">
        <f t="shared" si="12"/>
        <v>2288.1199999999958</v>
      </c>
      <c r="I46">
        <v>315</v>
      </c>
      <c r="J46">
        <v>295</v>
      </c>
      <c r="K46" s="5">
        <f t="shared" si="13"/>
        <v>11.914155962260146</v>
      </c>
      <c r="L46" s="5">
        <v>306.91401054272825</v>
      </c>
      <c r="M46" s="5">
        <f t="shared" si="10"/>
        <v>306.91415596226017</v>
      </c>
      <c r="N46" s="5">
        <v>312.91697420546348</v>
      </c>
      <c r="O46" s="5">
        <f t="shared" si="6"/>
        <v>312.9169742054541</v>
      </c>
      <c r="P46" s="5">
        <f t="shared" si="7"/>
        <v>2.0830257945365247</v>
      </c>
      <c r="Q46" s="1">
        <v>435.20369446410001</v>
      </c>
      <c r="R46" s="4">
        <f>Q46/(Abmessungen!F$17*S46)</f>
        <v>60.385727964236217</v>
      </c>
      <c r="S46" s="5">
        <f t="shared" si="1"/>
        <v>12.356449285460348</v>
      </c>
      <c r="T46" s="4">
        <f t="shared" si="2"/>
        <v>4178.5723019235911</v>
      </c>
      <c r="U46" s="4">
        <f t="shared" si="3"/>
        <v>991.90863095435134</v>
      </c>
      <c r="V46" s="4">
        <f t="shared" si="4"/>
        <v>1007.1347236044576</v>
      </c>
      <c r="W46" s="2">
        <f t="shared" si="5"/>
        <v>1.1744188556917075</v>
      </c>
      <c r="AA46" s="6">
        <v>-144.24372570197801</v>
      </c>
      <c r="AB46" s="7">
        <v>10.528700058400901</v>
      </c>
      <c r="AC46" s="6">
        <v>-3.1256926142924198E-2</v>
      </c>
      <c r="AD46" s="6">
        <v>2.9456116190551199E-5</v>
      </c>
      <c r="AE46" s="8">
        <v>17554.453889016499</v>
      </c>
      <c r="AF46" s="8">
        <v>-125.692345063977</v>
      </c>
      <c r="AG46" s="8">
        <v>0.39362054142913999</v>
      </c>
      <c r="AH46" s="8">
        <v>-4.1079636190540202E-4</v>
      </c>
      <c r="AI46" s="8">
        <v>2.30640101199999</v>
      </c>
      <c r="AJ46" s="8">
        <v>-3.7612753199999698E-3</v>
      </c>
      <c r="AK46" s="8">
        <v>995.176197</v>
      </c>
      <c r="AL46" s="8">
        <v>3.9734999999999798E-2</v>
      </c>
      <c r="AN46" s="8">
        <v>-0.88639634593625405</v>
      </c>
      <c r="AO46" s="8">
        <v>3.7265265782637198</v>
      </c>
      <c r="AP46" s="8">
        <v>0.73660332291432395</v>
      </c>
    </row>
    <row r="47" spans="1:42" x14ac:dyDescent="0.45">
      <c r="A47">
        <v>5.6000000000000001E-2</v>
      </c>
      <c r="B47" s="4">
        <f t="shared" si="0"/>
        <v>203.25281179096024</v>
      </c>
      <c r="C47">
        <v>1000</v>
      </c>
      <c r="D47" s="5">
        <f t="shared" si="8"/>
        <v>1.0994284429927614</v>
      </c>
      <c r="E47" s="4">
        <v>55.589300934599997</v>
      </c>
      <c r="F47" s="4">
        <f t="shared" si="11"/>
        <v>111.17860186919999</v>
      </c>
      <c r="G47" s="5">
        <f t="shared" si="9"/>
        <v>4.1010170053936825</v>
      </c>
      <c r="H47" s="1">
        <f t="shared" si="12"/>
        <v>2772.4533846153799</v>
      </c>
      <c r="I47">
        <v>315</v>
      </c>
      <c r="J47">
        <v>295</v>
      </c>
      <c r="K47" s="5">
        <f t="shared" si="13"/>
        <v>11.985314884904641</v>
      </c>
      <c r="L47" s="5">
        <v>306.98515560139242</v>
      </c>
      <c r="M47" s="5">
        <f t="shared" si="10"/>
        <v>306.98531488490465</v>
      </c>
      <c r="N47" s="5">
        <v>313.12925687286241</v>
      </c>
      <c r="O47" s="5">
        <f t="shared" si="6"/>
        <v>313.12925687285735</v>
      </c>
      <c r="P47" s="5">
        <f t="shared" si="7"/>
        <v>1.8707431271375867</v>
      </c>
      <c r="Q47" s="1">
        <v>437.75374469410002</v>
      </c>
      <c r="R47" s="4">
        <f>Q47/(Abmessungen!F$17*S47)</f>
        <v>60.567280055893207</v>
      </c>
      <c r="S47" s="5">
        <f t="shared" si="1"/>
        <v>12.391595343017649</v>
      </c>
      <c r="T47" s="4">
        <f t="shared" si="2"/>
        <v>4178.5700248389594</v>
      </c>
      <c r="U47" s="4">
        <f t="shared" si="3"/>
        <v>991.86819716590139</v>
      </c>
      <c r="V47" s="4">
        <f t="shared" si="4"/>
        <v>1007.1361370789107</v>
      </c>
      <c r="W47" s="2">
        <f t="shared" si="5"/>
        <v>1.1742850576150605</v>
      </c>
      <c r="AA47" s="6">
        <v>-144.24372570197801</v>
      </c>
      <c r="AB47" s="7">
        <v>10.528700058400901</v>
      </c>
      <c r="AC47" s="6">
        <v>-3.1256926142924198E-2</v>
      </c>
      <c r="AD47" s="6">
        <v>2.9456116190551199E-5</v>
      </c>
      <c r="AE47" s="8">
        <v>17554.453889016499</v>
      </c>
      <c r="AF47" s="8">
        <v>-125.692345063977</v>
      </c>
      <c r="AG47" s="8">
        <v>0.39362054142913999</v>
      </c>
      <c r="AH47" s="8">
        <v>-4.1079636190540202E-4</v>
      </c>
      <c r="AI47" s="8">
        <v>2.30640101199999</v>
      </c>
      <c r="AJ47" s="8">
        <v>-3.7612753199999698E-3</v>
      </c>
      <c r="AK47" s="8">
        <v>995.176197</v>
      </c>
      <c r="AL47" s="8">
        <v>3.9734999999999798E-2</v>
      </c>
      <c r="AN47" s="8">
        <v>-0.88639634593625405</v>
      </c>
      <c r="AO47" s="8">
        <v>3.7265265782637198</v>
      </c>
      <c r="AP47" s="8">
        <v>0.73660332291432395</v>
      </c>
    </row>
    <row r="48" spans="1:42" x14ac:dyDescent="0.45">
      <c r="A48">
        <v>6.2E-2</v>
      </c>
      <c r="B48" s="4">
        <f t="shared" si="0"/>
        <v>225.03741679257357</v>
      </c>
      <c r="C48">
        <v>1000</v>
      </c>
      <c r="D48" s="5">
        <f t="shared" si="8"/>
        <v>1.0994284429927614</v>
      </c>
      <c r="E48" s="4">
        <v>55.589300934599997</v>
      </c>
      <c r="F48" s="4">
        <f t="shared" si="11"/>
        <v>111.17860186919999</v>
      </c>
      <c r="G48" s="5">
        <f t="shared" si="9"/>
        <v>4.1010170053936825</v>
      </c>
      <c r="H48" s="1">
        <f t="shared" si="12"/>
        <v>3301.7351230769173</v>
      </c>
      <c r="I48">
        <v>315</v>
      </c>
      <c r="J48">
        <v>295</v>
      </c>
      <c r="K48" s="5">
        <f t="shared" si="13"/>
        <v>12.040985167556368</v>
      </c>
      <c r="L48" s="5">
        <v>307.04081381339023</v>
      </c>
      <c r="M48" s="5">
        <f t="shared" si="10"/>
        <v>307.04098516755636</v>
      </c>
      <c r="N48" s="5">
        <v>313.30259687166125</v>
      </c>
      <c r="O48" s="5">
        <f t="shared" si="6"/>
        <v>313.30259687165841</v>
      </c>
      <c r="P48" s="5">
        <f t="shared" si="7"/>
        <v>1.697403128338749</v>
      </c>
      <c r="Q48" s="1">
        <v>439.74833713844998</v>
      </c>
      <c r="R48" s="4">
        <f>Q48/(Abmessungen!F$17*S48)</f>
        <v>60.697789325474147</v>
      </c>
      <c r="S48" s="5">
        <f t="shared" si="1"/>
        <v>12.421291555073946</v>
      </c>
      <c r="T48" s="4">
        <f t="shared" si="2"/>
        <v>4178.5684241468016</v>
      </c>
      <c r="U48" s="4">
        <f t="shared" si="3"/>
        <v>991.83506094781023</v>
      </c>
      <c r="V48" s="4">
        <f t="shared" si="4"/>
        <v>1007.1372428684375</v>
      </c>
      <c r="W48" s="2">
        <f t="shared" si="5"/>
        <v>1.1741803846854892</v>
      </c>
      <c r="AA48" s="6">
        <v>-144.24372570197801</v>
      </c>
      <c r="AB48" s="7">
        <v>10.528700058400901</v>
      </c>
      <c r="AC48" s="6">
        <v>-3.1256926142924198E-2</v>
      </c>
      <c r="AD48" s="6">
        <v>2.9456116190551199E-5</v>
      </c>
      <c r="AE48" s="8">
        <v>17554.453889016499</v>
      </c>
      <c r="AF48" s="8">
        <v>-125.692345063977</v>
      </c>
      <c r="AG48" s="8">
        <v>0.39362054142913999</v>
      </c>
      <c r="AH48" s="8">
        <v>-4.1079636190540202E-4</v>
      </c>
      <c r="AI48" s="8">
        <v>2.30640101199999</v>
      </c>
      <c r="AJ48" s="8">
        <v>-3.7612753199999698E-3</v>
      </c>
      <c r="AK48" s="8">
        <v>995.176197</v>
      </c>
      <c r="AL48" s="8">
        <v>3.9734999999999798E-2</v>
      </c>
      <c r="AN48" s="8">
        <v>-0.88639634593625405</v>
      </c>
      <c r="AO48" s="8">
        <v>3.7265265782637198</v>
      </c>
      <c r="AP48" s="8">
        <v>0.73660332291432395</v>
      </c>
    </row>
    <row r="49" spans="1:42" x14ac:dyDescent="0.45">
      <c r="A49">
        <v>6.8000000000000005E-2</v>
      </c>
      <c r="B49" s="4">
        <f t="shared" si="0"/>
        <v>246.82211067231844</v>
      </c>
      <c r="C49">
        <v>1000</v>
      </c>
      <c r="D49" s="5">
        <f t="shared" si="8"/>
        <v>1.0994284429927614</v>
      </c>
      <c r="E49" s="4">
        <v>55.589300934599997</v>
      </c>
      <c r="F49" s="4">
        <f t="shared" si="11"/>
        <v>111.17860186919999</v>
      </c>
      <c r="G49" s="5">
        <f t="shared" si="9"/>
        <v>4.1010170053936825</v>
      </c>
      <c r="H49" s="1">
        <f t="shared" si="12"/>
        <v>3875.9652153846091</v>
      </c>
      <c r="I49">
        <v>315</v>
      </c>
      <c r="J49">
        <v>295</v>
      </c>
      <c r="K49" s="5">
        <f t="shared" si="13"/>
        <v>12.085308377226932</v>
      </c>
      <c r="L49" s="5">
        <v>307.08512652566299</v>
      </c>
      <c r="M49" s="5">
        <f t="shared" si="10"/>
        <v>307.08530837722691</v>
      </c>
      <c r="N49" s="5">
        <v>313.44677931461382</v>
      </c>
      <c r="O49" s="5">
        <f t="shared" si="6"/>
        <v>313.44677931461212</v>
      </c>
      <c r="P49" s="5">
        <f t="shared" si="7"/>
        <v>1.5532206853861794</v>
      </c>
      <c r="Q49" s="1">
        <v>441.3361235552</v>
      </c>
      <c r="R49" s="4">
        <f>Q49/(Abmessungen!F$17*S49)</f>
        <v>60.791559056121287</v>
      </c>
      <c r="S49" s="5">
        <f t="shared" si="1"/>
        <v>12.446911982057506</v>
      </c>
      <c r="T49" s="4">
        <f t="shared" si="2"/>
        <v>4178.5672648861819</v>
      </c>
      <c r="U49" s="4">
        <f t="shared" si="3"/>
        <v>991.80741682011239</v>
      </c>
      <c r="V49" s="4">
        <f t="shared" si="4"/>
        <v>1007.1381232512485</v>
      </c>
      <c r="W49" s="2">
        <f t="shared" si="5"/>
        <v>1.1740970485299722</v>
      </c>
      <c r="AA49" s="6">
        <v>-144.24372570197801</v>
      </c>
      <c r="AB49" s="7">
        <v>10.528700058400901</v>
      </c>
      <c r="AC49" s="6">
        <v>-3.1256926142924198E-2</v>
      </c>
      <c r="AD49" s="6">
        <v>2.9456116190551199E-5</v>
      </c>
      <c r="AE49" s="8">
        <v>17554.453889016499</v>
      </c>
      <c r="AF49" s="8">
        <v>-125.692345063977</v>
      </c>
      <c r="AG49" s="8">
        <v>0.39362054142913999</v>
      </c>
      <c r="AH49" s="8">
        <v>-4.1079636190540202E-4</v>
      </c>
      <c r="AI49" s="8">
        <v>2.30640101199999</v>
      </c>
      <c r="AJ49" s="8">
        <v>-3.7612753199999698E-3</v>
      </c>
      <c r="AK49" s="8">
        <v>995.176197</v>
      </c>
      <c r="AL49" s="8">
        <v>3.9734999999999798E-2</v>
      </c>
      <c r="AN49" s="8">
        <v>-0.88639634593625405</v>
      </c>
      <c r="AO49" s="8">
        <v>3.7265265782637198</v>
      </c>
      <c r="AP49" s="8">
        <v>0.73660332291432395</v>
      </c>
    </row>
    <row r="50" spans="1:42" x14ac:dyDescent="0.45">
      <c r="A50">
        <v>7.3999999999999996E-2</v>
      </c>
      <c r="B50" s="4">
        <f t="shared" si="0"/>
        <v>268.60687686542059</v>
      </c>
      <c r="C50">
        <v>1000</v>
      </c>
      <c r="D50" s="5">
        <f t="shared" si="8"/>
        <v>1.0994284429927614</v>
      </c>
      <c r="E50" s="4">
        <v>55.589300934599997</v>
      </c>
      <c r="F50" s="4">
        <f t="shared" si="11"/>
        <v>111.17860186919999</v>
      </c>
      <c r="G50" s="5">
        <f t="shared" si="9"/>
        <v>4.1010170053936825</v>
      </c>
      <c r="H50" s="1">
        <f t="shared" si="12"/>
        <v>4495.1436615384537</v>
      </c>
      <c r="I50">
        <v>315</v>
      </c>
      <c r="J50">
        <v>295</v>
      </c>
      <c r="K50" s="5">
        <f t="shared" si="13"/>
        <v>12.120267656301893</v>
      </c>
      <c r="L50" s="5">
        <v>307.120075557635</v>
      </c>
      <c r="M50" s="5">
        <f t="shared" si="10"/>
        <v>307.12026765630191</v>
      </c>
      <c r="N50" s="5">
        <v>313.56866625956883</v>
      </c>
      <c r="O50" s="5">
        <f t="shared" si="6"/>
        <v>313.56866625956781</v>
      </c>
      <c r="P50" s="5">
        <f t="shared" si="7"/>
        <v>1.431333740431171</v>
      </c>
      <c r="Q50" s="1">
        <v>442.58830796274998</v>
      </c>
      <c r="R50" s="4">
        <f>Q50/(Abmessungen!F$17*S50)</f>
        <v>60.851217080485029</v>
      </c>
      <c r="S50" s="5">
        <f t="shared" si="1"/>
        <v>12.469989610484944</v>
      </c>
      <c r="T50" s="4">
        <f t="shared" si="2"/>
        <v>4178.5664039273533</v>
      </c>
      <c r="U50" s="4">
        <f t="shared" si="3"/>
        <v>991.78398970579485</v>
      </c>
      <c r="V50" s="4">
        <f t="shared" si="4"/>
        <v>1007.1388176011412</v>
      </c>
      <c r="W50" s="2">
        <f t="shared" si="5"/>
        <v>1.1740313220642653</v>
      </c>
      <c r="AA50" s="6">
        <v>-144.24372570197801</v>
      </c>
      <c r="AB50" s="7">
        <v>10.528700058400901</v>
      </c>
      <c r="AC50" s="6">
        <v>-3.1256926142924198E-2</v>
      </c>
      <c r="AD50" s="6">
        <v>2.9456116190551199E-5</v>
      </c>
      <c r="AE50" s="8">
        <v>17554.453889016499</v>
      </c>
      <c r="AF50" s="8">
        <v>-125.692345063977</v>
      </c>
      <c r="AG50" s="8">
        <v>0.39362054142913999</v>
      </c>
      <c r="AH50" s="8">
        <v>-4.1079636190540202E-4</v>
      </c>
      <c r="AI50" s="8">
        <v>2.30640101199999</v>
      </c>
      <c r="AJ50" s="8">
        <v>-3.7612753199999698E-3</v>
      </c>
      <c r="AK50" s="8">
        <v>995.176197</v>
      </c>
      <c r="AL50" s="8">
        <v>3.9734999999999798E-2</v>
      </c>
      <c r="AN50" s="8">
        <v>-0.88639634593625405</v>
      </c>
      <c r="AO50" s="8">
        <v>3.7265265782637198</v>
      </c>
      <c r="AP50" s="8">
        <v>0.73660332291432395</v>
      </c>
    </row>
    <row r="51" spans="1:42" x14ac:dyDescent="0.45">
      <c r="A51">
        <v>8.0000000000000002E-3</v>
      </c>
      <c r="B51" s="4">
        <f t="shared" si="0"/>
        <v>28.995850214064465</v>
      </c>
      <c r="C51">
        <v>1200</v>
      </c>
      <c r="D51" s="5">
        <f t="shared" si="8"/>
        <v>1.376247733165223</v>
      </c>
      <c r="E51" s="4">
        <v>69.585837884300005</v>
      </c>
      <c r="F51" s="4">
        <f t="shared" si="11"/>
        <v>139.17167576860001</v>
      </c>
      <c r="G51" s="5">
        <f t="shared" si="9"/>
        <v>5.6373966962240578</v>
      </c>
      <c r="H51" s="1">
        <f t="shared" si="12"/>
        <v>156.34021538461522</v>
      </c>
      <c r="I51">
        <v>315</v>
      </c>
      <c r="J51">
        <v>295</v>
      </c>
      <c r="K51" s="5">
        <f t="shared" si="13"/>
        <v>7.0383825681329268</v>
      </c>
      <c r="L51" s="5">
        <v>302.03850591419342</v>
      </c>
      <c r="M51" s="5">
        <f t="shared" si="10"/>
        <v>302.03838256813293</v>
      </c>
      <c r="N51" s="5">
        <v>305.29921306281278</v>
      </c>
      <c r="O51" s="5">
        <f t="shared" si="6"/>
        <v>305.29921309199358</v>
      </c>
      <c r="P51" s="5">
        <f t="shared" si="7"/>
        <v>9.7007869371872175</v>
      </c>
      <c r="Q51" s="1">
        <v>324.31537988154997</v>
      </c>
      <c r="R51" s="4">
        <f>Q51/(Abmessungen!F$17*S51)</f>
        <v>48.019461006972875</v>
      </c>
      <c r="S51" s="5">
        <f t="shared" si="1"/>
        <v>11.579390155924347</v>
      </c>
      <c r="T51" s="4">
        <f t="shared" si="2"/>
        <v>4178.9828876392576</v>
      </c>
      <c r="U51" s="4">
        <f t="shared" si="3"/>
        <v>993.24557781135627</v>
      </c>
      <c r="V51" s="4">
        <f t="shared" si="4"/>
        <v>1007.0378595162501</v>
      </c>
      <c r="W51" s="2">
        <f t="shared" si="5"/>
        <v>1.1835879133076341</v>
      </c>
      <c r="AA51" s="6">
        <v>-144.24372570197801</v>
      </c>
      <c r="AB51" s="7">
        <v>10.528700058400901</v>
      </c>
      <c r="AC51" s="6">
        <v>-3.1256926142924198E-2</v>
      </c>
      <c r="AD51" s="6">
        <v>2.9456116190551199E-5</v>
      </c>
      <c r="AE51" s="8">
        <v>17554.453889016499</v>
      </c>
      <c r="AF51" s="8">
        <v>-125.692345063977</v>
      </c>
      <c r="AG51" s="8">
        <v>0.39362054142913999</v>
      </c>
      <c r="AH51" s="8">
        <v>-4.1079636190540202E-4</v>
      </c>
      <c r="AI51" s="8">
        <v>2.30640101199999</v>
      </c>
      <c r="AJ51" s="8">
        <v>-3.7612753199999698E-3</v>
      </c>
      <c r="AK51" s="8">
        <v>995.176197</v>
      </c>
      <c r="AL51" s="8">
        <v>3.9734999999999798E-2</v>
      </c>
      <c r="AN51" s="8">
        <v>-0.88639634593625405</v>
      </c>
      <c r="AO51" s="8">
        <v>3.7265265782637198</v>
      </c>
      <c r="AP51" s="8">
        <v>0.73660332291432395</v>
      </c>
    </row>
    <row r="52" spans="1:42" x14ac:dyDescent="0.45">
      <c r="A52">
        <v>1.4E-2</v>
      </c>
      <c r="B52" s="4">
        <f t="shared" si="0"/>
        <v>50.771041421436252</v>
      </c>
      <c r="C52">
        <v>1200</v>
      </c>
      <c r="D52" s="5">
        <f t="shared" si="8"/>
        <v>1.376247733165223</v>
      </c>
      <c r="E52" s="4">
        <v>69.585837884300005</v>
      </c>
      <c r="F52" s="4">
        <f t="shared" si="11"/>
        <v>139.17167576860001</v>
      </c>
      <c r="G52" s="5">
        <f t="shared" si="9"/>
        <v>5.6373966962240578</v>
      </c>
      <c r="H52" s="1">
        <f t="shared" si="12"/>
        <v>326.03512307692239</v>
      </c>
      <c r="I52">
        <v>315</v>
      </c>
      <c r="J52">
        <v>295</v>
      </c>
      <c r="K52" s="5">
        <f t="shared" si="13"/>
        <v>8.1204185833215412</v>
      </c>
      <c r="L52" s="5">
        <v>303.12062104131462</v>
      </c>
      <c r="M52" s="5">
        <f t="shared" si="10"/>
        <v>303.12041858332157</v>
      </c>
      <c r="N52" s="5">
        <v>308.61494730375392</v>
      </c>
      <c r="O52" s="5">
        <f t="shared" si="6"/>
        <v>308.61494730653061</v>
      </c>
      <c r="P52" s="5">
        <f t="shared" si="7"/>
        <v>6.3850526962460776</v>
      </c>
      <c r="Q52" s="1">
        <v>373.53817517049998</v>
      </c>
      <c r="R52" s="4">
        <f>Q52/(Abmessungen!F$17*S52)</f>
        <v>50.318666878999785</v>
      </c>
      <c r="S52" s="5">
        <f t="shared" si="1"/>
        <v>12.727446789028983</v>
      </c>
      <c r="T52" s="4">
        <f t="shared" si="2"/>
        <v>4178.7123000181182</v>
      </c>
      <c r="U52" s="4">
        <f t="shared" si="3"/>
        <v>992.69186900547629</v>
      </c>
      <c r="V52" s="4">
        <f t="shared" si="4"/>
        <v>1007.0593584385383</v>
      </c>
      <c r="W52" s="2">
        <f t="shared" si="5"/>
        <v>1.1815528468471144</v>
      </c>
      <c r="AA52" s="6">
        <v>-144.24372570197801</v>
      </c>
      <c r="AB52" s="7">
        <v>10.528700058400901</v>
      </c>
      <c r="AC52" s="6">
        <v>-3.1256926142924198E-2</v>
      </c>
      <c r="AD52" s="6">
        <v>2.9456116190551199E-5</v>
      </c>
      <c r="AE52" s="8">
        <v>17554.453889016499</v>
      </c>
      <c r="AF52" s="8">
        <v>-125.692345063977</v>
      </c>
      <c r="AG52" s="8">
        <v>0.39362054142913999</v>
      </c>
      <c r="AH52" s="8">
        <v>-4.1079636190540202E-4</v>
      </c>
      <c r="AI52" s="8">
        <v>2.30640101199999</v>
      </c>
      <c r="AJ52" s="8">
        <v>-3.7612753199999698E-3</v>
      </c>
      <c r="AK52" s="8">
        <v>995.176197</v>
      </c>
      <c r="AL52" s="8">
        <v>3.9734999999999798E-2</v>
      </c>
      <c r="AN52" s="8">
        <v>-0.88639634593625405</v>
      </c>
      <c r="AO52" s="8">
        <v>3.7265265782637198</v>
      </c>
      <c r="AP52" s="8">
        <v>0.73660332291432395</v>
      </c>
    </row>
    <row r="53" spans="1:42" x14ac:dyDescent="0.45">
      <c r="A53">
        <v>0.02</v>
      </c>
      <c r="B53" s="4">
        <f t="shared" si="0"/>
        <v>72.551069036130997</v>
      </c>
      <c r="C53">
        <v>1200</v>
      </c>
      <c r="D53" s="5">
        <f t="shared" si="8"/>
        <v>1.376247733165223</v>
      </c>
      <c r="E53" s="4">
        <v>69.585837884300005</v>
      </c>
      <c r="F53" s="4">
        <f t="shared" si="11"/>
        <v>139.17167576860001</v>
      </c>
      <c r="G53" s="5">
        <f t="shared" si="9"/>
        <v>5.6373966962240578</v>
      </c>
      <c r="H53" s="1">
        <f t="shared" si="12"/>
        <v>540.67838461538327</v>
      </c>
      <c r="I53">
        <v>315</v>
      </c>
      <c r="J53">
        <v>295</v>
      </c>
      <c r="K53" s="5">
        <f t="shared" si="13"/>
        <v>8.6563060694483731</v>
      </c>
      <c r="L53" s="5">
        <v>303.65655891658497</v>
      </c>
      <c r="M53" s="5">
        <f t="shared" si="10"/>
        <v>303.65630606944836</v>
      </c>
      <c r="N53" s="5">
        <v>310.23943361069081</v>
      </c>
      <c r="O53" s="5">
        <f t="shared" si="6"/>
        <v>310.23943361121673</v>
      </c>
      <c r="P53" s="5">
        <f t="shared" si="7"/>
        <v>4.7605663893091901</v>
      </c>
      <c r="Q53" s="1">
        <v>397.85346602334999</v>
      </c>
      <c r="R53" s="4">
        <f>Q53/(Abmessungen!F$17*S53)</f>
        <v>51.692255975328457</v>
      </c>
      <c r="S53" s="5">
        <f t="shared" si="1"/>
        <v>13.195719749657705</v>
      </c>
      <c r="T53" s="4">
        <f t="shared" si="2"/>
        <v>4178.6358337609026</v>
      </c>
      <c r="U53" s="4">
        <f t="shared" si="3"/>
        <v>992.40439812325076</v>
      </c>
      <c r="V53" s="4">
        <f t="shared" si="4"/>
        <v>1007.0700061842751</v>
      </c>
      <c r="W53" s="2">
        <f t="shared" si="5"/>
        <v>1.1805449418954606</v>
      </c>
      <c r="AA53" s="6">
        <v>-144.24372570197801</v>
      </c>
      <c r="AB53" s="7">
        <v>10.528700058400901</v>
      </c>
      <c r="AC53" s="6">
        <v>-3.1256926142924198E-2</v>
      </c>
      <c r="AD53" s="6">
        <v>2.9456116190551199E-5</v>
      </c>
      <c r="AE53" s="8">
        <v>17554.453889016499</v>
      </c>
      <c r="AF53" s="8">
        <v>-125.692345063977</v>
      </c>
      <c r="AG53" s="8">
        <v>0.39362054142913999</v>
      </c>
      <c r="AH53" s="8">
        <v>-4.1079636190540202E-4</v>
      </c>
      <c r="AI53" s="8">
        <v>2.30640101199999</v>
      </c>
      <c r="AJ53" s="8">
        <v>-3.7612753199999698E-3</v>
      </c>
      <c r="AK53" s="8">
        <v>995.176197</v>
      </c>
      <c r="AL53" s="8">
        <v>3.9734999999999798E-2</v>
      </c>
      <c r="AN53" s="8">
        <v>-0.88639634593625405</v>
      </c>
      <c r="AO53" s="8">
        <v>3.7265265782637198</v>
      </c>
      <c r="AP53" s="8">
        <v>0.73660332291432395</v>
      </c>
    </row>
    <row r="54" spans="1:42" x14ac:dyDescent="0.45">
      <c r="A54">
        <v>2.5999999999999999E-2</v>
      </c>
      <c r="B54" s="4">
        <f t="shared" si="0"/>
        <v>94.333085985030522</v>
      </c>
      <c r="C54">
        <v>1200</v>
      </c>
      <c r="D54" s="5">
        <f t="shared" si="8"/>
        <v>1.376247733165223</v>
      </c>
      <c r="E54" s="4">
        <v>69.585837884300005</v>
      </c>
      <c r="F54" s="4">
        <f t="shared" si="11"/>
        <v>139.17167576860001</v>
      </c>
      <c r="G54" s="5">
        <f t="shared" si="9"/>
        <v>5.6373966962240578</v>
      </c>
      <c r="H54" s="1">
        <f t="shared" si="12"/>
        <v>800.26999999999816</v>
      </c>
      <c r="I54">
        <v>315</v>
      </c>
      <c r="J54">
        <v>295</v>
      </c>
      <c r="K54" s="5">
        <f t="shared" si="13"/>
        <v>8.9758152519896957</v>
      </c>
      <c r="L54" s="5">
        <v>303.97610207329473</v>
      </c>
      <c r="M54" s="5">
        <f t="shared" si="10"/>
        <v>303.97581525198967</v>
      </c>
      <c r="N54" s="5">
        <v>311.204741127175</v>
      </c>
      <c r="O54" s="5">
        <f t="shared" si="6"/>
        <v>311.20474112732035</v>
      </c>
      <c r="P54" s="5">
        <f t="shared" si="7"/>
        <v>3.7952588728250021</v>
      </c>
      <c r="Q54" s="1">
        <v>412.33106445300001</v>
      </c>
      <c r="R54" s="4">
        <f>Q54/(Abmessungen!F$17*S54)</f>
        <v>52.566687210750203</v>
      </c>
      <c r="S54" s="5">
        <f t="shared" si="1"/>
        <v>13.448407823177696</v>
      </c>
      <c r="T54" s="4">
        <f t="shared" si="2"/>
        <v>4178.6048399773126</v>
      </c>
      <c r="U54" s="4">
        <f t="shared" si="3"/>
        <v>992.22875009997165</v>
      </c>
      <c r="V54" s="4">
        <f t="shared" si="4"/>
        <v>1007.0763547079412</v>
      </c>
      <c r="W54" s="2">
        <f t="shared" si="5"/>
        <v>1.1799439970009569</v>
      </c>
      <c r="AA54" s="6">
        <v>-144.24372570197801</v>
      </c>
      <c r="AB54" s="7">
        <v>10.528700058400901</v>
      </c>
      <c r="AC54" s="6">
        <v>-3.1256926142924198E-2</v>
      </c>
      <c r="AD54" s="6">
        <v>2.9456116190551199E-5</v>
      </c>
      <c r="AE54" s="8">
        <v>17554.453889016499</v>
      </c>
      <c r="AF54" s="8">
        <v>-125.692345063977</v>
      </c>
      <c r="AG54" s="8">
        <v>0.39362054142913999</v>
      </c>
      <c r="AH54" s="8">
        <v>-4.1079636190540202E-4</v>
      </c>
      <c r="AI54" s="8">
        <v>2.30640101199999</v>
      </c>
      <c r="AJ54" s="8">
        <v>-3.7612753199999698E-3</v>
      </c>
      <c r="AK54" s="8">
        <v>995.176197</v>
      </c>
      <c r="AL54" s="8">
        <v>3.9734999999999798E-2</v>
      </c>
      <c r="AN54" s="8">
        <v>-0.88639634593625405</v>
      </c>
      <c r="AO54" s="8">
        <v>3.7265265782637198</v>
      </c>
      <c r="AP54" s="8">
        <v>0.73660332291432395</v>
      </c>
    </row>
    <row r="55" spans="1:42" x14ac:dyDescent="0.45">
      <c r="A55">
        <v>3.2000000000000001E-2</v>
      </c>
      <c r="B55" s="4">
        <f t="shared" si="0"/>
        <v>116.11624336823398</v>
      </c>
      <c r="C55">
        <v>1200</v>
      </c>
      <c r="D55" s="5">
        <f t="shared" si="8"/>
        <v>1.376247733165223</v>
      </c>
      <c r="E55" s="4">
        <v>69.585837884300005</v>
      </c>
      <c r="F55" s="4">
        <f t="shared" si="11"/>
        <v>139.17167576860001</v>
      </c>
      <c r="G55" s="5">
        <f t="shared" si="9"/>
        <v>5.6373966962240578</v>
      </c>
      <c r="H55" s="1">
        <f t="shared" si="12"/>
        <v>1104.8099692307667</v>
      </c>
      <c r="I55">
        <v>315</v>
      </c>
      <c r="J55">
        <v>295</v>
      </c>
      <c r="K55" s="5">
        <f t="shared" si="13"/>
        <v>9.1697785346577128</v>
      </c>
      <c r="L55" s="5">
        <v>304.17008845354775</v>
      </c>
      <c r="M55" s="5">
        <f t="shared" si="10"/>
        <v>304.16977853465772</v>
      </c>
      <c r="N55" s="5">
        <v>311.85066628021423</v>
      </c>
      <c r="O55" s="5">
        <f t="shared" si="6"/>
        <v>311.85066628026476</v>
      </c>
      <c r="P55" s="5">
        <f t="shared" si="7"/>
        <v>3.1493337197857727</v>
      </c>
      <c r="Q55" s="1">
        <v>421.11272219634998</v>
      </c>
      <c r="R55" s="4">
        <f>Q55/(Abmessungen!F$17*S55)</f>
        <v>53.012959742223359</v>
      </c>
      <c r="S55" s="5">
        <f t="shared" si="1"/>
        <v>13.619204278020556</v>
      </c>
      <c r="T55" s="4">
        <f t="shared" si="2"/>
        <v>4178.589422318254</v>
      </c>
      <c r="U55" s="4">
        <f t="shared" si="3"/>
        <v>992.10925757106747</v>
      </c>
      <c r="V55" s="4">
        <f t="shared" si="4"/>
        <v>1007.0802087323508</v>
      </c>
      <c r="W55" s="2">
        <f t="shared" si="5"/>
        <v>1.179579178908726</v>
      </c>
      <c r="AA55" s="6">
        <v>-144.24372570197801</v>
      </c>
      <c r="AB55" s="7">
        <v>10.528700058400901</v>
      </c>
      <c r="AC55" s="6">
        <v>-3.1256926142924198E-2</v>
      </c>
      <c r="AD55" s="6">
        <v>2.9456116190551199E-5</v>
      </c>
      <c r="AE55" s="8">
        <v>17554.453889016499</v>
      </c>
      <c r="AF55" s="8">
        <v>-125.692345063977</v>
      </c>
      <c r="AG55" s="8">
        <v>0.39362054142913999</v>
      </c>
      <c r="AH55" s="8">
        <v>-4.1079636190540202E-4</v>
      </c>
      <c r="AI55" s="8">
        <v>2.30640101199999</v>
      </c>
      <c r="AJ55" s="8">
        <v>-3.7612753199999698E-3</v>
      </c>
      <c r="AK55" s="8">
        <v>995.176197</v>
      </c>
      <c r="AL55" s="8">
        <v>3.9734999999999798E-2</v>
      </c>
      <c r="AN55" s="8">
        <v>-0.88639634593625405</v>
      </c>
      <c r="AO55" s="8">
        <v>3.7265265782637198</v>
      </c>
      <c r="AP55" s="8">
        <v>0.73660332291432395</v>
      </c>
    </row>
    <row r="56" spans="1:42" x14ac:dyDescent="0.45">
      <c r="A56">
        <v>3.7999999999999999E-2</v>
      </c>
      <c r="B56" s="4">
        <f t="shared" si="0"/>
        <v>137.89994260884737</v>
      </c>
      <c r="C56">
        <v>1200</v>
      </c>
      <c r="D56" s="5">
        <f t="shared" si="8"/>
        <v>1.376247733165223</v>
      </c>
      <c r="E56" s="4">
        <v>69.585837884300005</v>
      </c>
      <c r="F56" s="4">
        <f t="shared" si="11"/>
        <v>139.17167576860001</v>
      </c>
      <c r="G56" s="5">
        <f t="shared" si="9"/>
        <v>5.6373966962240578</v>
      </c>
      <c r="H56" s="1">
        <f t="shared" si="12"/>
        <v>1454.2982923076893</v>
      </c>
      <c r="I56">
        <v>315</v>
      </c>
      <c r="J56">
        <v>295</v>
      </c>
      <c r="K56" s="5">
        <f t="shared" si="13"/>
        <v>9.3079923983719262</v>
      </c>
      <c r="L56" s="5">
        <v>304.30832030492991</v>
      </c>
      <c r="M56" s="5">
        <f t="shared" si="10"/>
        <v>304.30799239837194</v>
      </c>
      <c r="N56" s="5">
        <v>312.30853591809341</v>
      </c>
      <c r="O56" s="5">
        <f t="shared" si="6"/>
        <v>312.30853591811422</v>
      </c>
      <c r="P56" s="5">
        <f t="shared" si="7"/>
        <v>2.691464081906588</v>
      </c>
      <c r="Q56" s="1">
        <v>427.36701160575001</v>
      </c>
      <c r="R56" s="4">
        <f>Q56/(Abmessungen!F$17*S56)</f>
        <v>53.344785291333771</v>
      </c>
      <c r="S56" s="5">
        <f t="shared" si="1"/>
        <v>13.735499211405308</v>
      </c>
      <c r="T56" s="4">
        <f t="shared" si="2"/>
        <v>4178.5808627750648</v>
      </c>
      <c r="U56" s="4">
        <f t="shared" si="3"/>
        <v>992.02361808106502</v>
      </c>
      <c r="V56" s="4">
        <f t="shared" si="4"/>
        <v>1007.0829550536582</v>
      </c>
      <c r="W56" s="2">
        <f t="shared" si="5"/>
        <v>1.179319214883205</v>
      </c>
      <c r="AA56" s="6">
        <v>-144.24372570197801</v>
      </c>
      <c r="AB56" s="7">
        <v>10.528700058400901</v>
      </c>
      <c r="AC56" s="6">
        <v>-3.1256926142924198E-2</v>
      </c>
      <c r="AD56" s="6">
        <v>2.9456116190551199E-5</v>
      </c>
      <c r="AE56" s="8">
        <v>17554.453889016499</v>
      </c>
      <c r="AF56" s="8">
        <v>-125.692345063977</v>
      </c>
      <c r="AG56" s="8">
        <v>0.39362054142913999</v>
      </c>
      <c r="AH56" s="8">
        <v>-4.1079636190540202E-4</v>
      </c>
      <c r="AI56" s="8">
        <v>2.30640101199999</v>
      </c>
      <c r="AJ56" s="8">
        <v>-3.7612753199999698E-3</v>
      </c>
      <c r="AK56" s="8">
        <v>995.176197</v>
      </c>
      <c r="AL56" s="8">
        <v>3.9734999999999798E-2</v>
      </c>
      <c r="AN56" s="8">
        <v>-0.88639634593625405</v>
      </c>
      <c r="AO56" s="8">
        <v>3.7265265782637198</v>
      </c>
      <c r="AP56" s="8">
        <v>0.73660332291432395</v>
      </c>
    </row>
    <row r="57" spans="1:42" x14ac:dyDescent="0.45">
      <c r="A57">
        <v>4.3999999999999997E-2</v>
      </c>
      <c r="B57" s="4">
        <f t="shared" si="0"/>
        <v>159.68401172968089</v>
      </c>
      <c r="C57">
        <v>1200</v>
      </c>
      <c r="D57" s="5">
        <f t="shared" si="8"/>
        <v>1.376247733165223</v>
      </c>
      <c r="E57" s="4">
        <v>69.585837884300005</v>
      </c>
      <c r="F57" s="4">
        <f t="shared" si="11"/>
        <v>139.17167576860001</v>
      </c>
      <c r="G57" s="5">
        <f t="shared" si="9"/>
        <v>5.6373966962240578</v>
      </c>
      <c r="H57" s="1">
        <f t="shared" si="12"/>
        <v>1848.7349692307653</v>
      </c>
      <c r="I57">
        <v>315</v>
      </c>
      <c r="J57">
        <v>295</v>
      </c>
      <c r="K57" s="5">
        <f t="shared" si="13"/>
        <v>9.4074454882986807</v>
      </c>
      <c r="L57" s="5">
        <v>304.40778724472767</v>
      </c>
      <c r="M57" s="5">
        <f t="shared" si="10"/>
        <v>304.40744548829866</v>
      </c>
      <c r="N57" s="5">
        <v>312.65108284707821</v>
      </c>
      <c r="O57" s="5">
        <f t="shared" si="6"/>
        <v>312.65108284708782</v>
      </c>
      <c r="P57" s="5">
        <f t="shared" si="7"/>
        <v>2.3489171529217856</v>
      </c>
      <c r="Q57" s="1">
        <v>431.86563418809999</v>
      </c>
      <c r="R57" s="4">
        <f>Q57/(Abmessungen!F$17*S57)</f>
        <v>53.566845223460476</v>
      </c>
      <c r="S57" s="5">
        <f t="shared" si="1"/>
        <v>13.822544615889534</v>
      </c>
      <c r="T57" s="4">
        <f t="shared" si="2"/>
        <v>4178.5756630713067</v>
      </c>
      <c r="U57" s="4">
        <f t="shared" si="3"/>
        <v>991.95904639561218</v>
      </c>
      <c r="V57" s="4">
        <f t="shared" si="4"/>
        <v>1007.0849312130846</v>
      </c>
      <c r="W57" s="2">
        <f t="shared" si="5"/>
        <v>1.1791321536102966</v>
      </c>
      <c r="AA57" s="6">
        <v>-144.24372570197801</v>
      </c>
      <c r="AB57" s="7">
        <v>10.528700058400901</v>
      </c>
      <c r="AC57" s="6">
        <v>-3.1256926142924198E-2</v>
      </c>
      <c r="AD57" s="6">
        <v>2.9456116190551199E-5</v>
      </c>
      <c r="AE57" s="8">
        <v>17554.453889016499</v>
      </c>
      <c r="AF57" s="8">
        <v>-125.692345063977</v>
      </c>
      <c r="AG57" s="8">
        <v>0.39362054142913999</v>
      </c>
      <c r="AH57" s="8">
        <v>-4.1079636190540202E-4</v>
      </c>
      <c r="AI57" s="8">
        <v>2.30640101199999</v>
      </c>
      <c r="AJ57" s="8">
        <v>-3.7612753199999698E-3</v>
      </c>
      <c r="AK57" s="8">
        <v>995.176197</v>
      </c>
      <c r="AL57" s="8">
        <v>3.9734999999999798E-2</v>
      </c>
      <c r="AN57" s="8">
        <v>-0.88639634593625405</v>
      </c>
      <c r="AO57" s="8">
        <v>3.7265265782637198</v>
      </c>
      <c r="AP57" s="8">
        <v>0.73660332291432395</v>
      </c>
    </row>
    <row r="58" spans="1:42" x14ac:dyDescent="0.45">
      <c r="A58">
        <v>0.05</v>
      </c>
      <c r="B58" s="4">
        <f t="shared" si="0"/>
        <v>181.46832720551586</v>
      </c>
      <c r="C58">
        <v>1200</v>
      </c>
      <c r="D58" s="5">
        <f t="shared" si="8"/>
        <v>1.376247733165223</v>
      </c>
      <c r="E58" s="4">
        <v>69.585837884300005</v>
      </c>
      <c r="F58" s="4">
        <f t="shared" si="11"/>
        <v>139.17167576860001</v>
      </c>
      <c r="G58" s="5">
        <f t="shared" si="9"/>
        <v>5.6373966962240578</v>
      </c>
      <c r="H58" s="1">
        <f t="shared" si="12"/>
        <v>2288.1199999999958</v>
      </c>
      <c r="I58">
        <v>315</v>
      </c>
      <c r="J58">
        <v>295</v>
      </c>
      <c r="K58" s="5">
        <f t="shared" si="13"/>
        <v>9.4812619648209289</v>
      </c>
      <c r="L58" s="5">
        <v>304.48161467912132</v>
      </c>
      <c r="M58" s="5">
        <f t="shared" si="10"/>
        <v>304.48126196482093</v>
      </c>
      <c r="N58" s="5">
        <v>312.91697420544921</v>
      </c>
      <c r="O58" s="5">
        <f t="shared" si="6"/>
        <v>312.9169742054541</v>
      </c>
      <c r="P58" s="5">
        <f t="shared" si="7"/>
        <v>2.0830257945507924</v>
      </c>
      <c r="Q58" s="1">
        <v>435.20369446410001</v>
      </c>
      <c r="R58" s="4">
        <f>Q58/(Abmessungen!F$17*S58)</f>
        <v>53.715509348952217</v>
      </c>
      <c r="S58" s="5">
        <f t="shared" si="1"/>
        <v>13.890833284451471</v>
      </c>
      <c r="T58" s="4">
        <f t="shared" si="2"/>
        <v>4178.5723019235966</v>
      </c>
      <c r="U58" s="4">
        <f t="shared" si="3"/>
        <v>991.90863095435395</v>
      </c>
      <c r="V58" s="4">
        <f t="shared" si="4"/>
        <v>1007.0863979796375</v>
      </c>
      <c r="W58" s="2">
        <f t="shared" si="5"/>
        <v>1.1789933109568347</v>
      </c>
      <c r="AA58" s="6">
        <v>-144.24372570197801</v>
      </c>
      <c r="AB58" s="7">
        <v>10.528700058400901</v>
      </c>
      <c r="AC58" s="6">
        <v>-3.1256926142924198E-2</v>
      </c>
      <c r="AD58" s="6">
        <v>2.9456116190551199E-5</v>
      </c>
      <c r="AE58" s="8">
        <v>17554.453889016499</v>
      </c>
      <c r="AF58" s="8">
        <v>-125.692345063977</v>
      </c>
      <c r="AG58" s="8">
        <v>0.39362054142913999</v>
      </c>
      <c r="AH58" s="8">
        <v>-4.1079636190540202E-4</v>
      </c>
      <c r="AI58" s="8">
        <v>2.30640101199999</v>
      </c>
      <c r="AJ58" s="8">
        <v>-3.7612753199999698E-3</v>
      </c>
      <c r="AK58" s="8">
        <v>995.176197</v>
      </c>
      <c r="AL58" s="8">
        <v>3.9734999999999798E-2</v>
      </c>
      <c r="AN58" s="8">
        <v>-0.88639634593625405</v>
      </c>
      <c r="AO58" s="8">
        <v>3.7265265782637198</v>
      </c>
      <c r="AP58" s="8">
        <v>0.73660332291432395</v>
      </c>
    </row>
    <row r="59" spans="1:42" x14ac:dyDescent="0.45">
      <c r="A59">
        <v>5.6000000000000001E-2</v>
      </c>
      <c r="B59" s="4">
        <f t="shared" si="0"/>
        <v>203.25281179095998</v>
      </c>
      <c r="C59">
        <v>1200</v>
      </c>
      <c r="D59" s="5">
        <f t="shared" si="8"/>
        <v>1.376247733165223</v>
      </c>
      <c r="E59" s="4">
        <v>69.585837884300005</v>
      </c>
      <c r="F59" s="4">
        <f t="shared" si="11"/>
        <v>139.17167576860001</v>
      </c>
      <c r="G59" s="5">
        <f t="shared" si="9"/>
        <v>5.6373966962240578</v>
      </c>
      <c r="H59" s="1">
        <f t="shared" si="12"/>
        <v>2772.4533846153799</v>
      </c>
      <c r="I59">
        <v>315</v>
      </c>
      <c r="J59">
        <v>295</v>
      </c>
      <c r="K59" s="5">
        <f t="shared" si="13"/>
        <v>9.5376644705599727</v>
      </c>
      <c r="L59" s="5">
        <v>304.53802600347495</v>
      </c>
      <c r="M59" s="5">
        <f t="shared" si="10"/>
        <v>304.53766447055995</v>
      </c>
      <c r="N59" s="5">
        <v>313.12925687285474</v>
      </c>
      <c r="O59" s="5">
        <f t="shared" si="6"/>
        <v>313.12925687285735</v>
      </c>
      <c r="P59" s="5">
        <f t="shared" si="7"/>
        <v>1.8707431271452606</v>
      </c>
      <c r="Q59" s="1">
        <v>437.75374469410002</v>
      </c>
      <c r="R59" s="4">
        <f>Q59/(Abmessungen!F$17*S59)</f>
        <v>53.816152582296645</v>
      </c>
      <c r="S59" s="5">
        <f t="shared" si="1"/>
        <v>13.946095911113957</v>
      </c>
      <c r="T59" s="4">
        <f t="shared" si="2"/>
        <v>4178.5700248389567</v>
      </c>
      <c r="U59" s="4">
        <f t="shared" si="3"/>
        <v>991.86819716590276</v>
      </c>
      <c r="V59" s="4">
        <f t="shared" si="4"/>
        <v>1007.087518731624</v>
      </c>
      <c r="W59" s="2">
        <f t="shared" si="5"/>
        <v>1.1788872216958048</v>
      </c>
      <c r="AA59" s="6">
        <v>-144.24372570197801</v>
      </c>
      <c r="AB59" s="7">
        <v>10.528700058400901</v>
      </c>
      <c r="AC59" s="6">
        <v>-3.1256926142924198E-2</v>
      </c>
      <c r="AD59" s="6">
        <v>2.9456116190551199E-5</v>
      </c>
      <c r="AE59" s="8">
        <v>17554.453889016499</v>
      </c>
      <c r="AF59" s="8">
        <v>-125.692345063977</v>
      </c>
      <c r="AG59" s="8">
        <v>0.39362054142913999</v>
      </c>
      <c r="AH59" s="8">
        <v>-4.1079636190540202E-4</v>
      </c>
      <c r="AI59" s="8">
        <v>2.30640101199999</v>
      </c>
      <c r="AJ59" s="8">
        <v>-3.7612753199999698E-3</v>
      </c>
      <c r="AK59" s="8">
        <v>995.176197</v>
      </c>
      <c r="AL59" s="8">
        <v>3.9734999999999798E-2</v>
      </c>
      <c r="AN59" s="8">
        <v>-0.88639634593625405</v>
      </c>
      <c r="AO59" s="8">
        <v>3.7265265782637198</v>
      </c>
      <c r="AP59" s="8">
        <v>0.73660332291432395</v>
      </c>
    </row>
    <row r="60" spans="1:42" x14ac:dyDescent="0.45">
      <c r="A60">
        <v>6.2E-2</v>
      </c>
      <c r="B60" s="4">
        <f t="shared" si="0"/>
        <v>225.0374167925734</v>
      </c>
      <c r="C60">
        <v>1200</v>
      </c>
      <c r="D60" s="5">
        <f t="shared" si="8"/>
        <v>1.376247733165223</v>
      </c>
      <c r="E60" s="4">
        <v>69.585837884300005</v>
      </c>
      <c r="F60" s="4">
        <f t="shared" si="11"/>
        <v>139.17167576860001</v>
      </c>
      <c r="G60" s="5">
        <f t="shared" si="9"/>
        <v>5.6373966962240578</v>
      </c>
      <c r="H60" s="1">
        <f t="shared" si="12"/>
        <v>3301.7351230769173</v>
      </c>
      <c r="I60">
        <v>315</v>
      </c>
      <c r="J60">
        <v>295</v>
      </c>
      <c r="K60" s="5">
        <f t="shared" si="13"/>
        <v>9.5817883547501328</v>
      </c>
      <c r="L60" s="5">
        <v>304.58215708608054</v>
      </c>
      <c r="M60" s="5">
        <f t="shared" si="10"/>
        <v>304.58178835475013</v>
      </c>
      <c r="N60" s="5">
        <v>313.30259687165687</v>
      </c>
      <c r="O60" s="5">
        <f t="shared" si="6"/>
        <v>313.30259687165841</v>
      </c>
      <c r="P60" s="5">
        <f t="shared" si="7"/>
        <v>1.6974031283431259</v>
      </c>
      <c r="Q60" s="1">
        <v>439.74833713844998</v>
      </c>
      <c r="R60" s="4">
        <f>Q60/(Abmessungen!F$17*S60)</f>
        <v>53.884405425473219</v>
      </c>
      <c r="S60" s="5">
        <f t="shared" si="1"/>
        <v>13.991894909241237</v>
      </c>
      <c r="T60" s="4">
        <f t="shared" si="2"/>
        <v>4178.5684241468034</v>
      </c>
      <c r="U60" s="4">
        <f t="shared" si="3"/>
        <v>991.83506094781114</v>
      </c>
      <c r="V60" s="4">
        <f t="shared" si="4"/>
        <v>1007.0883955059077</v>
      </c>
      <c r="W60" s="2">
        <f t="shared" si="5"/>
        <v>1.1788042271198802</v>
      </c>
      <c r="AA60" s="6">
        <v>-144.24372570197801</v>
      </c>
      <c r="AB60" s="7">
        <v>10.528700058400901</v>
      </c>
      <c r="AC60" s="6">
        <v>-3.1256926142924198E-2</v>
      </c>
      <c r="AD60" s="6">
        <v>2.9456116190551199E-5</v>
      </c>
      <c r="AE60" s="8">
        <v>17554.453889016499</v>
      </c>
      <c r="AF60" s="8">
        <v>-125.692345063977</v>
      </c>
      <c r="AG60" s="8">
        <v>0.39362054142913999</v>
      </c>
      <c r="AH60" s="8">
        <v>-4.1079636190540202E-4</v>
      </c>
      <c r="AI60" s="8">
        <v>2.30640101199999</v>
      </c>
      <c r="AJ60" s="8">
        <v>-3.7612753199999698E-3</v>
      </c>
      <c r="AK60" s="8">
        <v>995.176197</v>
      </c>
      <c r="AL60" s="8">
        <v>3.9734999999999798E-2</v>
      </c>
      <c r="AN60" s="8">
        <v>-0.88639634593625405</v>
      </c>
      <c r="AO60" s="8">
        <v>3.7265265782637198</v>
      </c>
      <c r="AP60" s="8">
        <v>0.73660332291432395</v>
      </c>
    </row>
    <row r="61" spans="1:42" x14ac:dyDescent="0.45">
      <c r="A61">
        <v>6.8000000000000005E-2</v>
      </c>
      <c r="B61" s="4">
        <f t="shared" si="0"/>
        <v>246.82211067231822</v>
      </c>
      <c r="C61">
        <v>1200</v>
      </c>
      <c r="D61" s="5">
        <f t="shared" si="8"/>
        <v>1.376247733165223</v>
      </c>
      <c r="E61" s="4">
        <v>69.585837884300005</v>
      </c>
      <c r="F61" s="4">
        <f t="shared" si="11"/>
        <v>139.17167576860001</v>
      </c>
      <c r="G61" s="5">
        <f t="shared" si="9"/>
        <v>5.6373966962240578</v>
      </c>
      <c r="H61" s="1">
        <f t="shared" si="12"/>
        <v>3875.9652153846091</v>
      </c>
      <c r="I61">
        <v>315</v>
      </c>
      <c r="J61">
        <v>295</v>
      </c>
      <c r="K61" s="5">
        <f t="shared" si="13"/>
        <v>9.6169174346546757</v>
      </c>
      <c r="L61" s="5">
        <v>304.61729212363201</v>
      </c>
      <c r="M61" s="5">
        <f t="shared" si="10"/>
        <v>304.61691743465468</v>
      </c>
      <c r="N61" s="5">
        <v>313.44677931461121</v>
      </c>
      <c r="O61" s="5">
        <f t="shared" si="6"/>
        <v>313.44677931461212</v>
      </c>
      <c r="P61" s="5">
        <f t="shared" si="7"/>
        <v>1.5532206853887942</v>
      </c>
      <c r="Q61" s="1">
        <v>441.3361235552</v>
      </c>
      <c r="R61" s="4">
        <f>Q61/(Abmessungen!F$17*S61)</f>
        <v>53.929706679901685</v>
      </c>
      <c r="S61" s="5">
        <f t="shared" si="1"/>
        <v>14.030619326649969</v>
      </c>
      <c r="T61" s="4">
        <f t="shared" si="2"/>
        <v>4178.567264886181</v>
      </c>
      <c r="U61" s="4">
        <f t="shared" si="3"/>
        <v>991.80741682011308</v>
      </c>
      <c r="V61" s="4">
        <f t="shared" si="4"/>
        <v>1007.0890935512662</v>
      </c>
      <c r="W61" s="2">
        <f t="shared" si="5"/>
        <v>1.1787381508450752</v>
      </c>
      <c r="AA61" s="6">
        <v>-144.24372570197801</v>
      </c>
      <c r="AB61" s="7">
        <v>10.528700058400901</v>
      </c>
      <c r="AC61" s="6">
        <v>-3.1256926142924198E-2</v>
      </c>
      <c r="AD61" s="6">
        <v>2.9456116190551199E-5</v>
      </c>
      <c r="AE61" s="8">
        <v>17554.453889016499</v>
      </c>
      <c r="AF61" s="8">
        <v>-125.692345063977</v>
      </c>
      <c r="AG61" s="8">
        <v>0.39362054142913999</v>
      </c>
      <c r="AH61" s="8">
        <v>-4.1079636190540202E-4</v>
      </c>
      <c r="AI61" s="8">
        <v>2.30640101199999</v>
      </c>
      <c r="AJ61" s="8">
        <v>-3.7612753199999698E-3</v>
      </c>
      <c r="AK61" s="8">
        <v>995.176197</v>
      </c>
      <c r="AL61" s="8">
        <v>3.9734999999999798E-2</v>
      </c>
      <c r="AN61" s="8">
        <v>-0.88639634593625405</v>
      </c>
      <c r="AO61" s="8">
        <v>3.7265265782637198</v>
      </c>
      <c r="AP61" s="8">
        <v>0.73660332291432395</v>
      </c>
    </row>
    <row r="62" spans="1:42" x14ac:dyDescent="0.45">
      <c r="A62">
        <v>7.3999999999999996E-2</v>
      </c>
      <c r="B62" s="4">
        <f t="shared" si="0"/>
        <v>268.60687686542047</v>
      </c>
      <c r="C62">
        <v>1200</v>
      </c>
      <c r="D62" s="5">
        <f t="shared" si="8"/>
        <v>1.376247733165223</v>
      </c>
      <c r="E62" s="4">
        <v>69.585837884300005</v>
      </c>
      <c r="F62" s="4">
        <f t="shared" si="11"/>
        <v>139.17167576860001</v>
      </c>
      <c r="G62" s="5">
        <f t="shared" si="9"/>
        <v>5.6373966962240578</v>
      </c>
      <c r="H62" s="1">
        <f t="shared" si="12"/>
        <v>4495.1436615384537</v>
      </c>
      <c r="I62">
        <v>315</v>
      </c>
      <c r="J62">
        <v>295</v>
      </c>
      <c r="K62" s="5">
        <f t="shared" si="13"/>
        <v>9.6446242593588085</v>
      </c>
      <c r="L62" s="5">
        <v>304.64500403873359</v>
      </c>
      <c r="M62" s="5">
        <f t="shared" si="10"/>
        <v>304.64462425935881</v>
      </c>
      <c r="N62" s="5">
        <v>313.56866625956724</v>
      </c>
      <c r="O62" s="5">
        <f t="shared" si="6"/>
        <v>313.56866625956781</v>
      </c>
      <c r="P62" s="5">
        <f t="shared" si="7"/>
        <v>1.4313337404327626</v>
      </c>
      <c r="Q62" s="1">
        <v>442.58830796274998</v>
      </c>
      <c r="R62" s="4">
        <f>Q62/(Abmessungen!F$17*S62)</f>
        <v>53.953016995427731</v>
      </c>
      <c r="S62" s="5">
        <f t="shared" si="1"/>
        <v>14.064348706270092</v>
      </c>
      <c r="T62" s="4">
        <f t="shared" si="2"/>
        <v>4178.5664039273515</v>
      </c>
      <c r="U62" s="4">
        <f t="shared" si="3"/>
        <v>991.78398970579519</v>
      </c>
      <c r="V62" s="4">
        <f t="shared" si="4"/>
        <v>1007.0896441177395</v>
      </c>
      <c r="W62" s="2">
        <f t="shared" si="5"/>
        <v>1.1786860347739045</v>
      </c>
      <c r="AA62" s="6">
        <v>-144.24372570197801</v>
      </c>
      <c r="AB62" s="7">
        <v>10.528700058400901</v>
      </c>
      <c r="AC62" s="6">
        <v>-3.1256926142924198E-2</v>
      </c>
      <c r="AD62" s="6">
        <v>2.9456116190551199E-5</v>
      </c>
      <c r="AE62" s="8">
        <v>17554.453889016499</v>
      </c>
      <c r="AF62" s="8">
        <v>-125.692345063977</v>
      </c>
      <c r="AG62" s="8">
        <v>0.39362054142913999</v>
      </c>
      <c r="AH62" s="8">
        <v>-4.1079636190540202E-4</v>
      </c>
      <c r="AI62" s="8">
        <v>2.30640101199999</v>
      </c>
      <c r="AJ62" s="8">
        <v>-3.7612753199999698E-3</v>
      </c>
      <c r="AK62" s="8">
        <v>995.176197</v>
      </c>
      <c r="AL62" s="8">
        <v>3.9734999999999798E-2</v>
      </c>
      <c r="AN62" s="8">
        <v>-0.88639634593625405</v>
      </c>
      <c r="AO62" s="8">
        <v>3.7265265782637198</v>
      </c>
      <c r="AP62" s="8">
        <v>0.73660332291432395</v>
      </c>
    </row>
    <row r="63" spans="1:42" x14ac:dyDescent="0.45">
      <c r="A63">
        <v>8.0000000000000002E-3</v>
      </c>
      <c r="B63" s="4">
        <f t="shared" si="0"/>
        <v>28.986399720987173</v>
      </c>
      <c r="C63">
        <v>1500</v>
      </c>
      <c r="D63" s="5">
        <f t="shared" si="8"/>
        <v>1.6957979152149836</v>
      </c>
      <c r="E63" s="4">
        <v>85.742934189099998</v>
      </c>
      <c r="F63" s="4">
        <f t="shared" si="11"/>
        <v>171.4858683782</v>
      </c>
      <c r="G63" s="5">
        <f t="shared" si="9"/>
        <v>7.5513123495905852</v>
      </c>
      <c r="H63" s="1">
        <f t="shared" si="12"/>
        <v>156.34021538461522</v>
      </c>
      <c r="I63">
        <v>315</v>
      </c>
      <c r="J63">
        <v>295</v>
      </c>
      <c r="K63" s="5">
        <f t="shared" si="13"/>
        <v>6.9373043267826162</v>
      </c>
      <c r="L63" s="5">
        <v>301.93735633223838</v>
      </c>
      <c r="M63" s="5">
        <f t="shared" si="10"/>
        <v>301.93730432678262</v>
      </c>
      <c r="N63" s="5">
        <v>303.21732921555918</v>
      </c>
      <c r="O63" s="5">
        <f t="shared" si="6"/>
        <v>303.21732913329691</v>
      </c>
      <c r="P63" s="5">
        <f t="shared" si="7"/>
        <v>11.782670784440825</v>
      </c>
      <c r="Q63" s="1">
        <v>393.94158673632001</v>
      </c>
      <c r="R63" s="4">
        <f>Q63/(Abmessungen!F$17*S63)</f>
        <v>64.61087142163332</v>
      </c>
      <c r="S63" s="5">
        <f t="shared" si="1"/>
        <v>10.453498352211898</v>
      </c>
      <c r="T63" s="4">
        <f t="shared" si="2"/>
        <v>4179.2475491440591</v>
      </c>
      <c r="U63" s="4">
        <f t="shared" si="3"/>
        <v>993.5694076262871</v>
      </c>
      <c r="V63" s="4">
        <f t="shared" si="4"/>
        <v>1007.0358499269307</v>
      </c>
      <c r="W63" s="2">
        <f t="shared" si="5"/>
        <v>1.183778139020752</v>
      </c>
      <c r="AA63" s="6">
        <v>-144.24372570197801</v>
      </c>
      <c r="AB63" s="7">
        <v>10.528700058400901</v>
      </c>
      <c r="AC63" s="6">
        <v>-3.1256926142924198E-2</v>
      </c>
      <c r="AD63" s="6">
        <v>2.9456116190551199E-5</v>
      </c>
      <c r="AE63" s="8">
        <v>17554.453889016499</v>
      </c>
      <c r="AF63" s="8">
        <v>-125.692345063977</v>
      </c>
      <c r="AG63" s="8">
        <v>0.39362054142913999</v>
      </c>
      <c r="AH63" s="8">
        <v>-4.1079636190540202E-4</v>
      </c>
      <c r="AI63" s="8">
        <v>2.30640101199999</v>
      </c>
      <c r="AJ63" s="8">
        <v>-3.7612753199999698E-3</v>
      </c>
      <c r="AK63" s="8">
        <v>995.176197</v>
      </c>
      <c r="AL63" s="8">
        <v>3.9734999999999798E-2</v>
      </c>
      <c r="AN63" s="8">
        <v>-0.88639634593625405</v>
      </c>
      <c r="AO63" s="8">
        <v>3.7265265782637198</v>
      </c>
      <c r="AP63" s="8">
        <v>0.73660332291432395</v>
      </c>
    </row>
    <row r="64" spans="1:42" x14ac:dyDescent="0.45">
      <c r="A64">
        <v>1.4E-2</v>
      </c>
      <c r="B64" s="4">
        <f t="shared" si="0"/>
        <v>50.755577298726521</v>
      </c>
      <c r="C64">
        <v>1500</v>
      </c>
      <c r="D64" s="5">
        <f t="shared" si="8"/>
        <v>1.6957979152149836</v>
      </c>
      <c r="E64" s="4">
        <v>85.742934189099998</v>
      </c>
      <c r="F64" s="4">
        <f t="shared" si="11"/>
        <v>171.4858683782</v>
      </c>
      <c r="G64" s="5">
        <f t="shared" si="9"/>
        <v>7.5513123495905852</v>
      </c>
      <c r="H64" s="1">
        <f t="shared" si="12"/>
        <v>326.03512307692239</v>
      </c>
      <c r="I64">
        <v>315</v>
      </c>
      <c r="J64">
        <v>295</v>
      </c>
      <c r="K64" s="5">
        <f t="shared" si="13"/>
        <v>8.4289815505999659</v>
      </c>
      <c r="L64" s="5">
        <v>303.42905018485885</v>
      </c>
      <c r="M64" s="5">
        <f t="shared" si="10"/>
        <v>303.42898155059999</v>
      </c>
      <c r="N64" s="5">
        <v>306.83765115990417</v>
      </c>
      <c r="O64" s="5">
        <f t="shared" si="6"/>
        <v>306.83765114817425</v>
      </c>
      <c r="P64" s="5">
        <f t="shared" si="7"/>
        <v>8.1623488400958308</v>
      </c>
      <c r="Q64" s="1">
        <v>477.52767716032002</v>
      </c>
      <c r="R64" s="4">
        <f>Q64/(Abmessungen!F$17*S64)</f>
        <v>69.9531541563167</v>
      </c>
      <c r="S64" s="5">
        <f t="shared" si="1"/>
        <v>11.703794035003265</v>
      </c>
      <c r="T64" s="4">
        <f t="shared" si="2"/>
        <v>4178.8363149335728</v>
      </c>
      <c r="U64" s="4">
        <f t="shared" si="3"/>
        <v>992.99432067073667</v>
      </c>
      <c r="V64" s="4">
        <f t="shared" si="4"/>
        <v>1007.0654861545477</v>
      </c>
      <c r="W64" s="2">
        <f t="shared" si="5"/>
        <v>1.1809728033843236</v>
      </c>
      <c r="AA64" s="6">
        <v>-144.24372570197801</v>
      </c>
      <c r="AB64" s="7">
        <v>10.528700058400901</v>
      </c>
      <c r="AC64" s="6">
        <v>-3.1256926142924198E-2</v>
      </c>
      <c r="AD64" s="6">
        <v>2.9456116190551199E-5</v>
      </c>
      <c r="AE64" s="8">
        <v>17554.453889016499</v>
      </c>
      <c r="AF64" s="8">
        <v>-125.692345063977</v>
      </c>
      <c r="AG64" s="8">
        <v>0.39362054142913999</v>
      </c>
      <c r="AH64" s="8">
        <v>-4.1079636190540202E-4</v>
      </c>
      <c r="AI64" s="8">
        <v>2.30640101199999</v>
      </c>
      <c r="AJ64" s="8">
        <v>-3.7612753199999698E-3</v>
      </c>
      <c r="AK64" s="8">
        <v>995.176197</v>
      </c>
      <c r="AL64" s="8">
        <v>3.9734999999999798E-2</v>
      </c>
      <c r="AN64" s="8">
        <v>-0.88639634593625405</v>
      </c>
      <c r="AO64" s="8">
        <v>3.7265265782637198</v>
      </c>
      <c r="AP64" s="8">
        <v>0.73660332291432395</v>
      </c>
    </row>
    <row r="65" spans="1:42" x14ac:dyDescent="0.45">
      <c r="A65">
        <v>0.02</v>
      </c>
      <c r="B65" s="4">
        <f t="shared" si="0"/>
        <v>72.531816062122374</v>
      </c>
      <c r="C65">
        <v>1500</v>
      </c>
      <c r="D65" s="5">
        <f t="shared" si="8"/>
        <v>1.6957979152149836</v>
      </c>
      <c r="E65" s="4">
        <v>85.742934189099998</v>
      </c>
      <c r="F65" s="4">
        <f t="shared" si="11"/>
        <v>171.4858683782</v>
      </c>
      <c r="G65" s="5">
        <f t="shared" si="9"/>
        <v>7.5513123495905852</v>
      </c>
      <c r="H65" s="1">
        <f t="shared" si="12"/>
        <v>540.67838461538327</v>
      </c>
      <c r="I65">
        <v>315</v>
      </c>
      <c r="J65">
        <v>295</v>
      </c>
      <c r="K65" s="5">
        <f t="shared" si="13"/>
        <v>9.2269370251176888</v>
      </c>
      <c r="L65" s="5">
        <v>304.22700959792627</v>
      </c>
      <c r="M65" s="5">
        <f t="shared" si="10"/>
        <v>304.22693702511771</v>
      </c>
      <c r="N65" s="5">
        <v>308.75310842772632</v>
      </c>
      <c r="O65" s="5">
        <f t="shared" si="6"/>
        <v>308.75310842504541</v>
      </c>
      <c r="P65" s="5">
        <f t="shared" si="7"/>
        <v>6.2468915722736824</v>
      </c>
      <c r="Q65" s="1">
        <v>522.07827954688003</v>
      </c>
      <c r="R65" s="4">
        <f>Q65/(Abmessungen!F$17*S65)</f>
        <v>73.353984180742017</v>
      </c>
      <c r="S65" s="5">
        <f t="shared" si="1"/>
        <v>12.20245856897111</v>
      </c>
      <c r="T65" s="4">
        <f t="shared" si="2"/>
        <v>4178.7045067344134</v>
      </c>
      <c r="U65" s="4">
        <f t="shared" si="3"/>
        <v>992.66782370833107</v>
      </c>
      <c r="V65" s="4">
        <f t="shared" si="4"/>
        <v>1007.0813396131867</v>
      </c>
      <c r="W65" s="2">
        <f t="shared" si="5"/>
        <v>1.1794721308609575</v>
      </c>
      <c r="AA65" s="6">
        <v>-144.24372570197801</v>
      </c>
      <c r="AB65" s="7">
        <v>10.528700058400901</v>
      </c>
      <c r="AC65" s="6">
        <v>-3.1256926142924198E-2</v>
      </c>
      <c r="AD65" s="6">
        <v>2.9456116190551199E-5</v>
      </c>
      <c r="AE65" s="8">
        <v>17554.453889016499</v>
      </c>
      <c r="AF65" s="8">
        <v>-125.692345063977</v>
      </c>
      <c r="AG65" s="8">
        <v>0.39362054142913999</v>
      </c>
      <c r="AH65" s="8">
        <v>-4.1079636190540202E-4</v>
      </c>
      <c r="AI65" s="8">
        <v>2.30640101199999</v>
      </c>
      <c r="AJ65" s="8">
        <v>-3.7612753199999698E-3</v>
      </c>
      <c r="AK65" s="8">
        <v>995.176197</v>
      </c>
      <c r="AL65" s="8">
        <v>3.9734999999999798E-2</v>
      </c>
      <c r="AN65" s="8">
        <v>-0.88639634593625405</v>
      </c>
      <c r="AO65" s="8">
        <v>3.7265265782637198</v>
      </c>
      <c r="AP65" s="8">
        <v>0.73660332291432395</v>
      </c>
    </row>
    <row r="66" spans="1:42" x14ac:dyDescent="0.45">
      <c r="A66">
        <v>2.5999999999999999E-2</v>
      </c>
      <c r="B66" s="4">
        <f t="shared" ref="B66:B110" si="14">A66/U66*3600*1000</f>
        <v>94.311286807067077</v>
      </c>
      <c r="C66">
        <v>1500</v>
      </c>
      <c r="D66" s="5">
        <f t="shared" si="8"/>
        <v>1.6957979152149836</v>
      </c>
      <c r="E66" s="4">
        <v>85.742934189099998</v>
      </c>
      <c r="F66" s="4">
        <f t="shared" si="11"/>
        <v>171.4858683782</v>
      </c>
      <c r="G66" s="5">
        <f t="shared" si="9"/>
        <v>7.5513123495905852</v>
      </c>
      <c r="H66" s="1">
        <f t="shared" si="12"/>
        <v>800.26999999999816</v>
      </c>
      <c r="I66">
        <v>315</v>
      </c>
      <c r="J66">
        <v>295</v>
      </c>
      <c r="K66" s="5">
        <f t="shared" si="13"/>
        <v>9.7227604801303045</v>
      </c>
      <c r="L66" s="5">
        <v>304.722832609264</v>
      </c>
      <c r="M66" s="5">
        <f t="shared" si="10"/>
        <v>304.72276048013032</v>
      </c>
      <c r="N66" s="5">
        <v>309.94036325148892</v>
      </c>
      <c r="O66" s="5">
        <f t="shared" si="6"/>
        <v>309.94036325066168</v>
      </c>
      <c r="P66" s="5">
        <f t="shared" si="7"/>
        <v>5.0596367485110818</v>
      </c>
      <c r="Q66" s="1">
        <v>549.70340217088005</v>
      </c>
      <c r="R66" s="4">
        <f>Q66/(Abmessungen!F$17*S66)</f>
        <v>75.616477581944707</v>
      </c>
      <c r="S66" s="5">
        <f t="shared" si="1"/>
        <v>12.463712016661717</v>
      </c>
      <c r="T66" s="4">
        <f t="shared" si="2"/>
        <v>4178.6475180849329</v>
      </c>
      <c r="U66" s="4">
        <f t="shared" si="3"/>
        <v>992.45809455953918</v>
      </c>
      <c r="V66" s="4">
        <f t="shared" si="4"/>
        <v>1007.0911903768645</v>
      </c>
      <c r="W66" s="2">
        <f t="shared" si="5"/>
        <v>1.178539667433141</v>
      </c>
      <c r="AA66" s="6">
        <v>-144.24372570197801</v>
      </c>
      <c r="AB66" s="7">
        <v>10.528700058400901</v>
      </c>
      <c r="AC66" s="6">
        <v>-3.1256926142924198E-2</v>
      </c>
      <c r="AD66" s="6">
        <v>2.9456116190551199E-5</v>
      </c>
      <c r="AE66" s="8">
        <v>17554.453889016499</v>
      </c>
      <c r="AF66" s="8">
        <v>-125.692345063977</v>
      </c>
      <c r="AG66" s="8">
        <v>0.39362054142913999</v>
      </c>
      <c r="AH66" s="8">
        <v>-4.1079636190540202E-4</v>
      </c>
      <c r="AI66" s="8">
        <v>2.30640101199999</v>
      </c>
      <c r="AJ66" s="8">
        <v>-3.7612753199999698E-3</v>
      </c>
      <c r="AK66" s="8">
        <v>995.176197</v>
      </c>
      <c r="AL66" s="8">
        <v>3.9734999999999798E-2</v>
      </c>
      <c r="AN66" s="8">
        <v>-0.88639634593625405</v>
      </c>
      <c r="AO66" s="8">
        <v>3.7265265782637198</v>
      </c>
      <c r="AP66" s="8">
        <v>0.73660332291432395</v>
      </c>
    </row>
    <row r="67" spans="1:42" x14ac:dyDescent="0.45">
      <c r="A67">
        <v>3.2000000000000001E-2</v>
      </c>
      <c r="B67" s="4">
        <f t="shared" si="14"/>
        <v>116.09254245059464</v>
      </c>
      <c r="C67">
        <v>1500</v>
      </c>
      <c r="D67" s="5">
        <f t="shared" si="8"/>
        <v>1.6957979152149836</v>
      </c>
      <c r="E67" s="4">
        <v>85.742934189099998</v>
      </c>
      <c r="F67" s="4">
        <f t="shared" si="11"/>
        <v>171.4858683782</v>
      </c>
      <c r="G67" s="5">
        <f t="shared" si="9"/>
        <v>7.5513123495905852</v>
      </c>
      <c r="H67" s="1">
        <f t="shared" si="12"/>
        <v>1104.8099692307667</v>
      </c>
      <c r="I67">
        <v>315</v>
      </c>
      <c r="J67">
        <v>295</v>
      </c>
      <c r="K67" s="5">
        <f t="shared" si="13"/>
        <v>10.05506892411859</v>
      </c>
      <c r="L67" s="5">
        <v>305.05513908201272</v>
      </c>
      <c r="M67" s="5">
        <f t="shared" si="10"/>
        <v>305.05506892411859</v>
      </c>
      <c r="N67" s="5">
        <v>310.75073600546983</v>
      </c>
      <c r="O67" s="5">
        <f t="shared" si="6"/>
        <v>310.75073600515896</v>
      </c>
      <c r="P67" s="5">
        <f t="shared" si="7"/>
        <v>4.2492639945301676</v>
      </c>
      <c r="Q67" s="1">
        <v>568.19365665312</v>
      </c>
      <c r="R67" s="4">
        <f>Q67/(Abmessungen!F$17*S67)</f>
        <v>77.154723910160186</v>
      </c>
      <c r="S67" s="5">
        <f t="shared" ref="S67:S110" si="15">((I67-L67)-(N67-J67))/LN((I67-L67)/(N67-J67))</f>
        <v>12.62610170124319</v>
      </c>
      <c r="T67" s="4">
        <f t="shared" ref="T67:T110" si="16">((AE67 + AF67*I67 +AG67*I67^2 +  AH67*I67^3)+(AE67 + AF67*N67 + AG67*N67^2 +  AH67*N67^3))/2</f>
        <v>4178.6181776343819</v>
      </c>
      <c r="U67" s="4">
        <f t="shared" ref="U67:U110" si="17">((AA67 + AB67*I67 + AC67*I67^2 +  AD67*I67^3)+(AA67 + AB67*N67 + AC67*N67^2 +  AD67*N67^3))/2</f>
        <v>992.31180201799384</v>
      </c>
      <c r="V67" s="4">
        <f t="shared" ref="V67:V110" si="18">((AK67 + AL67*J67)+(AK67 + AL67*L67))/2</f>
        <v>1007.0977924757119</v>
      </c>
      <c r="W67" s="2">
        <f t="shared" ref="W67:W110" si="19">((AI67 + AJ67*J67)+(AI67 + AJ67*L67))/2</f>
        <v>1.1779147193658281</v>
      </c>
      <c r="AA67" s="6">
        <v>-144.24372570197801</v>
      </c>
      <c r="AB67" s="7">
        <v>10.528700058400901</v>
      </c>
      <c r="AC67" s="6">
        <v>-3.1256926142924198E-2</v>
      </c>
      <c r="AD67" s="6">
        <v>2.9456116190551199E-5</v>
      </c>
      <c r="AE67" s="8">
        <v>17554.453889016499</v>
      </c>
      <c r="AF67" s="8">
        <v>-125.692345063977</v>
      </c>
      <c r="AG67" s="8">
        <v>0.39362054142913999</v>
      </c>
      <c r="AH67" s="8">
        <v>-4.1079636190540202E-4</v>
      </c>
      <c r="AI67" s="8">
        <v>2.30640101199999</v>
      </c>
      <c r="AJ67" s="8">
        <v>-3.7612753199999698E-3</v>
      </c>
      <c r="AK67" s="8">
        <v>995.176197</v>
      </c>
      <c r="AL67" s="8">
        <v>3.9734999999999798E-2</v>
      </c>
      <c r="AN67" s="8">
        <v>-0.88639634593625405</v>
      </c>
      <c r="AO67" s="8">
        <v>3.7265265782637198</v>
      </c>
      <c r="AP67" s="8">
        <v>0.73660332291432395</v>
      </c>
    </row>
    <row r="68" spans="1:42" x14ac:dyDescent="0.45">
      <c r="A68">
        <v>3.7999999999999999E-2</v>
      </c>
      <c r="B68" s="4">
        <f t="shared" si="14"/>
        <v>137.87493284628866</v>
      </c>
      <c r="C68">
        <v>1500</v>
      </c>
      <c r="D68" s="5">
        <f t="shared" si="8"/>
        <v>1.6957979152149836</v>
      </c>
      <c r="E68" s="4">
        <v>85.742934189099998</v>
      </c>
      <c r="F68" s="4">
        <f t="shared" si="11"/>
        <v>171.4858683782</v>
      </c>
      <c r="G68" s="5">
        <f t="shared" si="9"/>
        <v>7.5513123495905852</v>
      </c>
      <c r="H68" s="1">
        <f t="shared" si="12"/>
        <v>1454.2982923076893</v>
      </c>
      <c r="I68">
        <v>315</v>
      </c>
      <c r="J68">
        <v>295</v>
      </c>
      <c r="K68" s="5">
        <f t="shared" si="13"/>
        <v>10.28379617073398</v>
      </c>
      <c r="L68" s="5">
        <v>305.28386478584497</v>
      </c>
      <c r="M68" s="5">
        <f t="shared" si="10"/>
        <v>305.28379617073398</v>
      </c>
      <c r="N68" s="5">
        <v>311.3415796874483</v>
      </c>
      <c r="O68" s="5">
        <f t="shared" ref="O68:O110" si="20">I68-Q68/(T68*A68)</f>
        <v>311.341579687315</v>
      </c>
      <c r="P68" s="5">
        <f t="shared" si="7"/>
        <v>3.6584203125516979</v>
      </c>
      <c r="Q68" s="1">
        <v>580.90902596416004</v>
      </c>
      <c r="R68" s="4">
        <f>Q68/(Abmessungen!F$17*S68)</f>
        <v>78.157217724127676</v>
      </c>
      <c r="S68" s="5">
        <f t="shared" si="15"/>
        <v>12.743081404571686</v>
      </c>
      <c r="T68" s="4">
        <f t="shared" si="16"/>
        <v>4178.6012333329436</v>
      </c>
      <c r="U68" s="4">
        <f t="shared" si="17"/>
        <v>992.20356576719382</v>
      </c>
      <c r="V68" s="4">
        <f t="shared" si="18"/>
        <v>1007.1023366836328</v>
      </c>
      <c r="W68" s="2">
        <f t="shared" si="19"/>
        <v>1.1774845691933913</v>
      </c>
      <c r="AA68" s="6">
        <v>-144.24372570197801</v>
      </c>
      <c r="AB68" s="7">
        <v>10.528700058400901</v>
      </c>
      <c r="AC68" s="6">
        <v>-3.1256926142924198E-2</v>
      </c>
      <c r="AD68" s="6">
        <v>2.9456116190551199E-5</v>
      </c>
      <c r="AE68" s="8">
        <v>17554.453889016499</v>
      </c>
      <c r="AF68" s="8">
        <v>-125.692345063977</v>
      </c>
      <c r="AG68" s="8">
        <v>0.39362054142913999</v>
      </c>
      <c r="AH68" s="8">
        <v>-4.1079636190540202E-4</v>
      </c>
      <c r="AI68" s="8">
        <v>2.30640101199999</v>
      </c>
      <c r="AJ68" s="8">
        <v>-3.7612753199999698E-3</v>
      </c>
      <c r="AK68" s="8">
        <v>995.176197</v>
      </c>
      <c r="AL68" s="8">
        <v>3.9734999999999798E-2</v>
      </c>
      <c r="AN68" s="8">
        <v>-0.88639634593625405</v>
      </c>
      <c r="AO68" s="8">
        <v>3.7265265782637198</v>
      </c>
      <c r="AP68" s="8">
        <v>0.73660332291432395</v>
      </c>
    </row>
    <row r="69" spans="1:42" x14ac:dyDescent="0.45">
      <c r="A69">
        <v>4.3999999999999997E-2</v>
      </c>
      <c r="B69" s="4">
        <f t="shared" si="14"/>
        <v>159.65803515609122</v>
      </c>
      <c r="C69">
        <v>1500</v>
      </c>
      <c r="D69" s="5">
        <f t="shared" si="8"/>
        <v>1.6957979152149836</v>
      </c>
      <c r="E69" s="4">
        <v>85.742934189099998</v>
      </c>
      <c r="F69" s="4">
        <f t="shared" si="11"/>
        <v>171.4858683782</v>
      </c>
      <c r="G69" s="5">
        <f t="shared" si="9"/>
        <v>7.5513123495905852</v>
      </c>
      <c r="H69" s="1">
        <f t="shared" si="12"/>
        <v>1848.7349692307653</v>
      </c>
      <c r="I69">
        <v>315</v>
      </c>
      <c r="J69">
        <v>295</v>
      </c>
      <c r="K69" s="5">
        <f t="shared" si="13"/>
        <v>10.44883916051065</v>
      </c>
      <c r="L69" s="5">
        <v>305.4489065220622</v>
      </c>
      <c r="M69" s="5">
        <f t="shared" si="10"/>
        <v>305.44883916051066</v>
      </c>
      <c r="N69" s="5">
        <v>311.79057582840994</v>
      </c>
      <c r="O69" s="5">
        <f t="shared" si="20"/>
        <v>311.79057582834662</v>
      </c>
      <c r="P69" s="5">
        <f t="shared" si="7"/>
        <v>3.209424171590058</v>
      </c>
      <c r="Q69" s="1">
        <v>590.07827810783999</v>
      </c>
      <c r="R69" s="4">
        <f>Q69/(Abmessungen!F$17*S69)</f>
        <v>78.839063906292722</v>
      </c>
      <c r="S69" s="5">
        <f t="shared" si="15"/>
        <v>12.832273059998641</v>
      </c>
      <c r="T69" s="4">
        <f t="shared" si="16"/>
        <v>4178.5906878390388</v>
      </c>
      <c r="U69" s="4">
        <f t="shared" si="17"/>
        <v>992.12043944508446</v>
      </c>
      <c r="V69" s="4">
        <f t="shared" si="18"/>
        <v>1007.1056156503271</v>
      </c>
      <c r="W69" s="2">
        <f t="shared" si="19"/>
        <v>1.1771741854887892</v>
      </c>
      <c r="AA69" s="6">
        <v>-144.24372570197801</v>
      </c>
      <c r="AB69" s="7">
        <v>10.528700058400901</v>
      </c>
      <c r="AC69" s="6">
        <v>-3.1256926142924198E-2</v>
      </c>
      <c r="AD69" s="6">
        <v>2.9456116190551199E-5</v>
      </c>
      <c r="AE69" s="8">
        <v>17554.453889016499</v>
      </c>
      <c r="AF69" s="8">
        <v>-125.692345063977</v>
      </c>
      <c r="AG69" s="8">
        <v>0.39362054142913999</v>
      </c>
      <c r="AH69" s="8">
        <v>-4.1079636190540202E-4</v>
      </c>
      <c r="AI69" s="8">
        <v>2.30640101199999</v>
      </c>
      <c r="AJ69" s="8">
        <v>-3.7612753199999698E-3</v>
      </c>
      <c r="AK69" s="8">
        <v>995.176197</v>
      </c>
      <c r="AL69" s="8">
        <v>3.9734999999999798E-2</v>
      </c>
      <c r="AN69" s="8">
        <v>-0.88639634593625405</v>
      </c>
      <c r="AO69" s="8">
        <v>3.7265265782637198</v>
      </c>
      <c r="AP69" s="8">
        <v>0.73660332291432395</v>
      </c>
    </row>
    <row r="70" spans="1:42" x14ac:dyDescent="0.45">
      <c r="A70">
        <v>0.05</v>
      </c>
      <c r="B70" s="4">
        <f t="shared" si="14"/>
        <v>181.44162274410888</v>
      </c>
      <c r="C70">
        <v>1500</v>
      </c>
      <c r="D70" s="5">
        <f t="shared" si="8"/>
        <v>1.6957979152149836</v>
      </c>
      <c r="E70" s="4">
        <v>85.742934189099998</v>
      </c>
      <c r="F70" s="4">
        <f t="shared" si="11"/>
        <v>171.4858683782</v>
      </c>
      <c r="G70" s="5">
        <f t="shared" si="9"/>
        <v>7.5513123495905852</v>
      </c>
      <c r="H70" s="1">
        <f t="shared" si="12"/>
        <v>2288.1199999999958</v>
      </c>
      <c r="I70">
        <v>315</v>
      </c>
      <c r="J70">
        <v>295</v>
      </c>
      <c r="K70" s="5">
        <f t="shared" si="13"/>
        <v>10.570886101314839</v>
      </c>
      <c r="L70" s="5">
        <v>305.57095262687329</v>
      </c>
      <c r="M70" s="5">
        <f t="shared" si="10"/>
        <v>305.57088610131484</v>
      </c>
      <c r="N70" s="5">
        <v>312.14326324671561</v>
      </c>
      <c r="O70" s="5">
        <f t="shared" si="20"/>
        <v>312.14326324668309</v>
      </c>
      <c r="P70" s="5">
        <f t="shared" si="7"/>
        <v>2.8567367532843946</v>
      </c>
      <c r="Q70" s="1">
        <v>596.85568663456002</v>
      </c>
      <c r="R70" s="4">
        <f>Q70/(Abmessungen!F$17*S70)</f>
        <v>79.300568641309752</v>
      </c>
      <c r="S70" s="5">
        <f t="shared" si="15"/>
        <v>12.904121937881722</v>
      </c>
      <c r="T70" s="4">
        <f t="shared" si="16"/>
        <v>4178.5837350365355</v>
      </c>
      <c r="U70" s="4">
        <f t="shared" si="17"/>
        <v>992.05461942907095</v>
      </c>
      <c r="V70" s="4">
        <f t="shared" si="18"/>
        <v>1007.1080404013144</v>
      </c>
      <c r="W70" s="2">
        <f t="shared" si="19"/>
        <v>1.1769446609878251</v>
      </c>
      <c r="AA70" s="6">
        <v>-144.24372570197801</v>
      </c>
      <c r="AB70" s="7">
        <v>10.528700058400901</v>
      </c>
      <c r="AC70" s="6">
        <v>-3.1256926142924198E-2</v>
      </c>
      <c r="AD70" s="6">
        <v>2.9456116190551199E-5</v>
      </c>
      <c r="AE70" s="8">
        <v>17554.453889016499</v>
      </c>
      <c r="AF70" s="8">
        <v>-125.692345063977</v>
      </c>
      <c r="AG70" s="8">
        <v>0.39362054142913999</v>
      </c>
      <c r="AH70" s="8">
        <v>-4.1079636190540202E-4</v>
      </c>
      <c r="AI70" s="8">
        <v>2.30640101199999</v>
      </c>
      <c r="AJ70" s="8">
        <v>-3.7612753199999698E-3</v>
      </c>
      <c r="AK70" s="8">
        <v>995.176197</v>
      </c>
      <c r="AL70" s="8">
        <v>3.9734999999999798E-2</v>
      </c>
      <c r="AN70" s="8">
        <v>-0.88639634593625405</v>
      </c>
      <c r="AO70" s="8">
        <v>3.7265265782637198</v>
      </c>
      <c r="AP70" s="8">
        <v>0.73660332291432395</v>
      </c>
    </row>
    <row r="71" spans="1:42" x14ac:dyDescent="0.45">
      <c r="A71">
        <v>5.6000000000000001E-2</v>
      </c>
      <c r="B71" s="4">
        <f t="shared" si="14"/>
        <v>203.22554933226357</v>
      </c>
      <c r="C71">
        <v>1500</v>
      </c>
      <c r="D71" s="5">
        <f t="shared" si="8"/>
        <v>1.6957979152149836</v>
      </c>
      <c r="E71" s="4">
        <v>85.742934189099998</v>
      </c>
      <c r="F71" s="4">
        <f t="shared" si="11"/>
        <v>171.4858683782</v>
      </c>
      <c r="G71" s="5">
        <f t="shared" si="9"/>
        <v>7.5513123495905852</v>
      </c>
      <c r="H71" s="1">
        <f t="shared" si="12"/>
        <v>2772.4533846153799</v>
      </c>
      <c r="I71">
        <v>315</v>
      </c>
      <c r="J71">
        <v>295</v>
      </c>
      <c r="K71" s="5">
        <f t="shared" si="13"/>
        <v>10.663254079659888</v>
      </c>
      <c r="L71" s="5">
        <v>305.66332007287002</v>
      </c>
      <c r="M71" s="5">
        <f t="shared" si="10"/>
        <v>305.66325407965991</v>
      </c>
      <c r="N71" s="5">
        <v>312.42742675269574</v>
      </c>
      <c r="O71" s="5">
        <f t="shared" si="20"/>
        <v>312.42742675267789</v>
      </c>
      <c r="P71" s="5">
        <f t="shared" si="7"/>
        <v>2.5725732473042626</v>
      </c>
      <c r="Q71" s="1">
        <v>601.98322264223998</v>
      </c>
      <c r="R71" s="4">
        <f>Q71/(Abmessungen!F$17*S71)</f>
        <v>79.612553053830823</v>
      </c>
      <c r="S71" s="5">
        <f t="shared" si="15"/>
        <v>12.96397724444347</v>
      </c>
      <c r="T71" s="4">
        <f t="shared" si="16"/>
        <v>4178.5789444539578</v>
      </c>
      <c r="U71" s="4">
        <f t="shared" si="17"/>
        <v>992.00125507051359</v>
      </c>
      <c r="V71" s="4">
        <f t="shared" si="18"/>
        <v>1007.1098755115477</v>
      </c>
      <c r="W71" s="2">
        <f t="shared" si="19"/>
        <v>1.1767709512903257</v>
      </c>
      <c r="AA71" s="6">
        <v>-144.24372570197801</v>
      </c>
      <c r="AB71" s="7">
        <v>10.528700058400901</v>
      </c>
      <c r="AC71" s="6">
        <v>-3.1256926142924198E-2</v>
      </c>
      <c r="AD71" s="6">
        <v>2.9456116190551199E-5</v>
      </c>
      <c r="AE71" s="8">
        <v>17554.453889016499</v>
      </c>
      <c r="AF71" s="8">
        <v>-125.692345063977</v>
      </c>
      <c r="AG71" s="8">
        <v>0.39362054142913999</v>
      </c>
      <c r="AH71" s="8">
        <v>-4.1079636190540202E-4</v>
      </c>
      <c r="AI71" s="8">
        <v>2.30640101199999</v>
      </c>
      <c r="AJ71" s="8">
        <v>-3.7612753199999698E-3</v>
      </c>
      <c r="AK71" s="8">
        <v>995.176197</v>
      </c>
      <c r="AL71" s="8">
        <v>3.9734999999999798E-2</v>
      </c>
      <c r="AN71" s="8">
        <v>-0.88639634593625405</v>
      </c>
      <c r="AO71" s="8">
        <v>3.7265265782637198</v>
      </c>
      <c r="AP71" s="8">
        <v>0.73660332291432395</v>
      </c>
    </row>
    <row r="72" spans="1:42" x14ac:dyDescent="0.45">
      <c r="A72">
        <v>6.2E-2</v>
      </c>
      <c r="B72" s="4">
        <f t="shared" si="14"/>
        <v>225.00972062323225</v>
      </c>
      <c r="C72">
        <v>1500</v>
      </c>
      <c r="D72" s="5">
        <f t="shared" si="8"/>
        <v>1.6957979152149836</v>
      </c>
      <c r="E72" s="4">
        <v>85.742934189099998</v>
      </c>
      <c r="F72" s="4">
        <f t="shared" si="11"/>
        <v>171.4858683782</v>
      </c>
      <c r="G72" s="5">
        <f t="shared" si="9"/>
        <v>7.5513123495905852</v>
      </c>
      <c r="H72" s="1">
        <f t="shared" si="12"/>
        <v>3301.7351230769173</v>
      </c>
      <c r="I72">
        <v>315</v>
      </c>
      <c r="J72">
        <v>295</v>
      </c>
      <c r="K72" s="5">
        <f t="shared" si="13"/>
        <v>10.734427875733195</v>
      </c>
      <c r="L72" s="5">
        <v>305.73449356968661</v>
      </c>
      <c r="M72" s="5">
        <f t="shared" si="10"/>
        <v>305.73442787573322</v>
      </c>
      <c r="N72" s="5">
        <v>312.66113693880396</v>
      </c>
      <c r="O72" s="5">
        <f t="shared" si="20"/>
        <v>312.66113693879367</v>
      </c>
      <c r="P72" s="5">
        <f t="shared" si="7"/>
        <v>2.3388630611960366</v>
      </c>
      <c r="Q72" s="1">
        <v>605.93318858335999</v>
      </c>
      <c r="R72" s="4">
        <f>Q72/(Abmessungen!F$17*S72)</f>
        <v>79.820120990527997</v>
      </c>
      <c r="S72" s="5">
        <f t="shared" si="15"/>
        <v>13.0151081915802</v>
      </c>
      <c r="T72" s="4">
        <f t="shared" si="16"/>
        <v>4178.5755254316655</v>
      </c>
      <c r="U72" s="4">
        <f t="shared" si="17"/>
        <v>991.95714470370569</v>
      </c>
      <c r="V72" s="4">
        <f t="shared" si="18"/>
        <v>1007.1112895509957</v>
      </c>
      <c r="W72" s="2">
        <f t="shared" si="19"/>
        <v>1.1766370997318187</v>
      </c>
      <c r="AA72" s="6">
        <v>-144.24372570197801</v>
      </c>
      <c r="AB72" s="7">
        <v>10.528700058400901</v>
      </c>
      <c r="AC72" s="6">
        <v>-3.1256926142924198E-2</v>
      </c>
      <c r="AD72" s="6">
        <v>2.9456116190551199E-5</v>
      </c>
      <c r="AE72" s="8">
        <v>17554.453889016499</v>
      </c>
      <c r="AF72" s="8">
        <v>-125.692345063977</v>
      </c>
      <c r="AG72" s="8">
        <v>0.39362054142913999</v>
      </c>
      <c r="AH72" s="8">
        <v>-4.1079636190540202E-4</v>
      </c>
      <c r="AI72" s="8">
        <v>2.30640101199999</v>
      </c>
      <c r="AJ72" s="8">
        <v>-3.7612753199999698E-3</v>
      </c>
      <c r="AK72" s="8">
        <v>995.176197</v>
      </c>
      <c r="AL72" s="8">
        <v>3.9734999999999798E-2</v>
      </c>
      <c r="AN72" s="8">
        <v>-0.88639634593625405</v>
      </c>
      <c r="AO72" s="8">
        <v>3.7265265782637198</v>
      </c>
      <c r="AP72" s="8">
        <v>0.73660332291432395</v>
      </c>
    </row>
    <row r="73" spans="1:42" x14ac:dyDescent="0.45">
      <c r="A73">
        <v>6.8000000000000005E-2</v>
      </c>
      <c r="B73" s="4">
        <f t="shared" si="14"/>
        <v>246.79407570522329</v>
      </c>
      <c r="C73">
        <v>1500</v>
      </c>
      <c r="D73" s="5">
        <f t="shared" si="8"/>
        <v>1.6957979152149836</v>
      </c>
      <c r="E73" s="4">
        <v>85.742934189099998</v>
      </c>
      <c r="F73" s="4">
        <f t="shared" si="11"/>
        <v>171.4858683782</v>
      </c>
      <c r="G73" s="5">
        <f t="shared" si="9"/>
        <v>7.5513123495905852</v>
      </c>
      <c r="H73" s="1">
        <f t="shared" si="12"/>
        <v>3875.9652153846091</v>
      </c>
      <c r="I73">
        <v>315</v>
      </c>
      <c r="J73">
        <v>295</v>
      </c>
      <c r="K73" s="5">
        <f t="shared" si="13"/>
        <v>10.78978819072524</v>
      </c>
      <c r="L73" s="5">
        <v>305.7898538430245</v>
      </c>
      <c r="M73" s="5">
        <f t="shared" si="10"/>
        <v>305.78978819072523</v>
      </c>
      <c r="N73" s="5">
        <v>312.85669540715662</v>
      </c>
      <c r="O73" s="5">
        <f t="shared" si="20"/>
        <v>312.85669540715043</v>
      </c>
      <c r="P73" s="5">
        <f t="shared" si="7"/>
        <v>2.1433045928433785</v>
      </c>
      <c r="Q73" s="1">
        <v>609.00492174880003</v>
      </c>
      <c r="R73" s="4">
        <f>Q73/(Abmessungen!F$17*S73)</f>
        <v>79.950127401932605</v>
      </c>
      <c r="S73" s="5">
        <f t="shared" si="15"/>
        <v>13.059816237319138</v>
      </c>
      <c r="T73" s="4">
        <f t="shared" si="16"/>
        <v>4178.5730135971189</v>
      </c>
      <c r="U73" s="4">
        <f t="shared" si="17"/>
        <v>991.92008276728222</v>
      </c>
      <c r="V73" s="4">
        <f t="shared" si="18"/>
        <v>1007.1123894212262</v>
      </c>
      <c r="W73" s="2">
        <f t="shared" si="19"/>
        <v>1.1765329871169115</v>
      </c>
      <c r="AA73" s="6">
        <v>-144.24372570197801</v>
      </c>
      <c r="AB73" s="7">
        <v>10.528700058400901</v>
      </c>
      <c r="AC73" s="6">
        <v>-3.1256926142924198E-2</v>
      </c>
      <c r="AD73" s="6">
        <v>2.9456116190551199E-5</v>
      </c>
      <c r="AE73" s="8">
        <v>17554.453889016499</v>
      </c>
      <c r="AF73" s="8">
        <v>-125.692345063977</v>
      </c>
      <c r="AG73" s="8">
        <v>0.39362054142913999</v>
      </c>
      <c r="AH73" s="8">
        <v>-4.1079636190540202E-4</v>
      </c>
      <c r="AI73" s="8">
        <v>2.30640101199999</v>
      </c>
      <c r="AJ73" s="8">
        <v>-3.7612753199999698E-3</v>
      </c>
      <c r="AK73" s="8">
        <v>995.176197</v>
      </c>
      <c r="AL73" s="8">
        <v>3.9734999999999798E-2</v>
      </c>
      <c r="AN73" s="8">
        <v>-0.88639634593625405</v>
      </c>
      <c r="AO73" s="8">
        <v>3.7265265782637198</v>
      </c>
      <c r="AP73" s="8">
        <v>0.73660332291432395</v>
      </c>
    </row>
    <row r="74" spans="1:42" x14ac:dyDescent="0.45">
      <c r="A74">
        <v>7.3999999999999996E-2</v>
      </c>
      <c r="B74" s="4">
        <f t="shared" si="14"/>
        <v>268.57856614377431</v>
      </c>
      <c r="C74">
        <v>1500</v>
      </c>
      <c r="D74" s="5">
        <f t="shared" si="8"/>
        <v>1.6957979152149836</v>
      </c>
      <c r="E74" s="4">
        <v>85.742934189099998</v>
      </c>
      <c r="F74" s="4">
        <f t="shared" si="11"/>
        <v>171.4858683782</v>
      </c>
      <c r="G74" s="5">
        <f t="shared" si="9"/>
        <v>7.5513123495905852</v>
      </c>
      <c r="H74" s="1">
        <f t="shared" si="12"/>
        <v>4495.1436615384537</v>
      </c>
      <c r="I74">
        <v>315</v>
      </c>
      <c r="J74">
        <v>295</v>
      </c>
      <c r="K74" s="5">
        <f t="shared" si="13"/>
        <v>10.83370440833578</v>
      </c>
      <c r="L74" s="5">
        <v>305.83377011112299</v>
      </c>
      <c r="M74" s="5">
        <f t="shared" si="10"/>
        <v>305.83370440833579</v>
      </c>
      <c r="N74" s="5">
        <v>313.02259678947405</v>
      </c>
      <c r="O74" s="5">
        <f t="shared" si="20"/>
        <v>313.02259678947019</v>
      </c>
      <c r="P74" s="5">
        <f t="shared" si="7"/>
        <v>1.9774032105259494</v>
      </c>
      <c r="Q74" s="1">
        <v>611.44127684863997</v>
      </c>
      <c r="R74" s="4">
        <f>Q74/(Abmessungen!F$17*S74)</f>
        <v>80.028687397887893</v>
      </c>
      <c r="S74" s="5">
        <f t="shared" si="15"/>
        <v>13.099191265728857</v>
      </c>
      <c r="T74" s="4">
        <f t="shared" si="16"/>
        <v>4178.5711247025465</v>
      </c>
      <c r="U74" s="4">
        <f t="shared" si="17"/>
        <v>991.8885331206659</v>
      </c>
      <c r="V74" s="4">
        <f t="shared" si="18"/>
        <v>1007.1132619276827</v>
      </c>
      <c r="W74" s="2">
        <f t="shared" si="19"/>
        <v>1.1764503965292388</v>
      </c>
      <c r="AA74" s="6">
        <v>-144.24372570197801</v>
      </c>
      <c r="AB74" s="7">
        <v>10.528700058400901</v>
      </c>
      <c r="AC74" s="6">
        <v>-3.1256926142924198E-2</v>
      </c>
      <c r="AD74" s="6">
        <v>2.9456116190551199E-5</v>
      </c>
      <c r="AE74" s="8">
        <v>17554.453889016499</v>
      </c>
      <c r="AF74" s="8">
        <v>-125.692345063977</v>
      </c>
      <c r="AG74" s="8">
        <v>0.39362054142913999</v>
      </c>
      <c r="AH74" s="8">
        <v>-4.1079636190540202E-4</v>
      </c>
      <c r="AI74" s="8">
        <v>2.30640101199999</v>
      </c>
      <c r="AJ74" s="8">
        <v>-3.7612753199999698E-3</v>
      </c>
      <c r="AK74" s="8">
        <v>995.176197</v>
      </c>
      <c r="AL74" s="8">
        <v>3.9734999999999798E-2</v>
      </c>
      <c r="AN74" s="8">
        <v>-0.88639634593625405</v>
      </c>
      <c r="AO74" s="8">
        <v>3.7265265782637198</v>
      </c>
      <c r="AP74" s="8">
        <v>0.73660332291432395</v>
      </c>
    </row>
    <row r="75" spans="1:42" x14ac:dyDescent="0.45">
      <c r="A75">
        <v>8.0000000000000002E-3</v>
      </c>
      <c r="B75" s="4">
        <f t="shared" si="14"/>
        <v>28.980861581446309</v>
      </c>
      <c r="C75">
        <v>2000</v>
      </c>
      <c r="D75" s="5">
        <f t="shared" si="8"/>
        <v>2.2297488425892964</v>
      </c>
      <c r="E75" s="4">
        <v>112.74056097899999</v>
      </c>
      <c r="F75" s="4">
        <f t="shared" si="11"/>
        <v>225.48112195799999</v>
      </c>
      <c r="G75" s="5">
        <f t="shared" si="9"/>
        <v>11.085051574721625</v>
      </c>
      <c r="H75" s="1">
        <f t="shared" si="12"/>
        <v>156.34021538461522</v>
      </c>
      <c r="I75">
        <v>315</v>
      </c>
      <c r="J75">
        <v>295</v>
      </c>
      <c r="K75" s="5">
        <f t="shared" si="13"/>
        <v>5.840425786682399</v>
      </c>
      <c r="L75" s="5">
        <v>300.84045372684881</v>
      </c>
      <c r="M75" s="5">
        <f t="shared" si="10"/>
        <v>300.84042578668237</v>
      </c>
      <c r="N75" s="5">
        <v>301.93513947626809</v>
      </c>
      <c r="O75" s="5">
        <f t="shared" si="20"/>
        <v>301.93513939672198</v>
      </c>
      <c r="P75" s="5">
        <f t="shared" si="7"/>
        <v>13.064860523731909</v>
      </c>
      <c r="Q75" s="1">
        <v>436.83175024107999</v>
      </c>
      <c r="R75" s="4">
        <f>Q75/(Abmessungen!F$17*S75)</f>
        <v>73.997423257236093</v>
      </c>
      <c r="S75" s="5">
        <f t="shared" si="15"/>
        <v>10.121223693226369</v>
      </c>
      <c r="T75" s="4">
        <f t="shared" si="16"/>
        <v>4179.4528421095183</v>
      </c>
      <c r="U75" s="4">
        <f t="shared" si="17"/>
        <v>993.7592752051894</v>
      </c>
      <c r="V75" s="4">
        <f t="shared" si="18"/>
        <v>1007.0140572144181</v>
      </c>
      <c r="W75" s="2">
        <f t="shared" si="19"/>
        <v>1.1858410153697998</v>
      </c>
      <c r="AA75" s="6">
        <v>-144.24372570197801</v>
      </c>
      <c r="AB75" s="7">
        <v>10.528700058400901</v>
      </c>
      <c r="AC75" s="6">
        <v>-3.1256926142924198E-2</v>
      </c>
      <c r="AD75" s="6">
        <v>2.9456116190551199E-5</v>
      </c>
      <c r="AE75" s="8">
        <v>17554.453889016499</v>
      </c>
      <c r="AF75" s="8">
        <v>-125.692345063977</v>
      </c>
      <c r="AG75" s="8">
        <v>0.39362054142913999</v>
      </c>
      <c r="AH75" s="8">
        <v>-4.1079636190540202E-4</v>
      </c>
      <c r="AI75" s="8">
        <v>2.30640101199999</v>
      </c>
      <c r="AJ75" s="8">
        <v>-3.7612753199999698E-3</v>
      </c>
      <c r="AK75" s="8">
        <v>995.176197</v>
      </c>
      <c r="AL75" s="8">
        <v>3.9734999999999798E-2</v>
      </c>
      <c r="AN75" s="8">
        <v>-0.88639634593625405</v>
      </c>
      <c r="AO75" s="8">
        <v>3.7265265782637198</v>
      </c>
      <c r="AP75" s="8">
        <v>0.73660332291432395</v>
      </c>
    </row>
    <row r="76" spans="1:42" x14ac:dyDescent="0.45">
      <c r="A76">
        <v>1.4E-2</v>
      </c>
      <c r="B76" s="4">
        <f t="shared" si="14"/>
        <v>50.745066602248571</v>
      </c>
      <c r="C76">
        <v>2000</v>
      </c>
      <c r="D76" s="5">
        <f t="shared" si="8"/>
        <v>2.2297488425892964</v>
      </c>
      <c r="E76" s="4">
        <v>112.74056097899999</v>
      </c>
      <c r="F76" s="4">
        <f t="shared" si="11"/>
        <v>225.48112195799999</v>
      </c>
      <c r="G76" s="5">
        <f t="shared" si="9"/>
        <v>11.085051574721625</v>
      </c>
      <c r="H76" s="1">
        <f t="shared" si="12"/>
        <v>326.03512307692239</v>
      </c>
      <c r="I76">
        <v>315</v>
      </c>
      <c r="J76">
        <v>295</v>
      </c>
      <c r="K76" s="5">
        <f t="shared" si="13"/>
        <v>7.384039073903347</v>
      </c>
      <c r="L76" s="5">
        <v>302.38408379069938</v>
      </c>
      <c r="M76" s="5">
        <f t="shared" si="10"/>
        <v>302.38403907390335</v>
      </c>
      <c r="N76" s="5">
        <v>305.58290602762554</v>
      </c>
      <c r="O76" s="5">
        <f t="shared" si="20"/>
        <v>305.58290601158347</v>
      </c>
      <c r="P76" s="5">
        <f t="shared" si="7"/>
        <v>9.4170939723744596</v>
      </c>
      <c r="Q76" s="1">
        <v>550.95029129303998</v>
      </c>
      <c r="R76" s="4">
        <f>Q76/(Abmessungen!F$17*S76)</f>
        <v>81.644582913837098</v>
      </c>
      <c r="S76" s="5">
        <f t="shared" si="15"/>
        <v>11.569656526072174</v>
      </c>
      <c r="T76" s="4">
        <f t="shared" si="16"/>
        <v>4178.9529002921727</v>
      </c>
      <c r="U76" s="4">
        <f t="shared" si="17"/>
        <v>993.1999970567922</v>
      </c>
      <c r="V76" s="4">
        <f t="shared" si="18"/>
        <v>1007.0447252847116</v>
      </c>
      <c r="W76" s="2">
        <f t="shared" si="19"/>
        <v>1.1829380065386141</v>
      </c>
      <c r="AA76" s="6">
        <v>-144.24372570197801</v>
      </c>
      <c r="AB76" s="7">
        <v>10.528700058400901</v>
      </c>
      <c r="AC76" s="6">
        <v>-3.1256926142924198E-2</v>
      </c>
      <c r="AD76" s="6">
        <v>2.9456116190551199E-5</v>
      </c>
      <c r="AE76" s="8">
        <v>17554.453889016499</v>
      </c>
      <c r="AF76" s="8">
        <v>-125.692345063977</v>
      </c>
      <c r="AG76" s="8">
        <v>0.39362054142913999</v>
      </c>
      <c r="AH76" s="8">
        <v>-4.1079636190540202E-4</v>
      </c>
      <c r="AI76" s="8">
        <v>2.30640101199999</v>
      </c>
      <c r="AJ76" s="8">
        <v>-3.7612753199999698E-3</v>
      </c>
      <c r="AK76" s="8">
        <v>995.176197</v>
      </c>
      <c r="AL76" s="8">
        <v>3.9734999999999798E-2</v>
      </c>
      <c r="AN76" s="8">
        <v>-0.88639634593625405</v>
      </c>
      <c r="AO76" s="8">
        <v>3.7265265782637198</v>
      </c>
      <c r="AP76" s="8">
        <v>0.73660332291432395</v>
      </c>
    </row>
    <row r="77" spans="1:42" x14ac:dyDescent="0.45">
      <c r="A77">
        <v>0.02</v>
      </c>
      <c r="B77" s="4">
        <f t="shared" si="14"/>
        <v>72.51777790712778</v>
      </c>
      <c r="C77">
        <v>2000</v>
      </c>
      <c r="D77" s="5">
        <f t="shared" si="8"/>
        <v>2.2297488425892964</v>
      </c>
      <c r="E77" s="4">
        <v>112.74056097899999</v>
      </c>
      <c r="F77" s="4">
        <f t="shared" si="11"/>
        <v>225.48112195799999</v>
      </c>
      <c r="G77" s="5">
        <f t="shared" si="9"/>
        <v>11.085051574721625</v>
      </c>
      <c r="H77" s="1">
        <f t="shared" si="12"/>
        <v>540.67838461538327</v>
      </c>
      <c r="I77">
        <v>315</v>
      </c>
      <c r="J77">
        <v>295</v>
      </c>
      <c r="K77" s="5">
        <f t="shared" si="13"/>
        <v>8.2594180184370849</v>
      </c>
      <c r="L77" s="5">
        <v>303.25947102208454</v>
      </c>
      <c r="M77" s="5">
        <f t="shared" si="10"/>
        <v>303.25941801843709</v>
      </c>
      <c r="N77" s="5">
        <v>307.63637651388223</v>
      </c>
      <c r="O77" s="5">
        <f t="shared" si="20"/>
        <v>307.63637650955746</v>
      </c>
      <c r="P77" s="5">
        <f t="shared" si="7"/>
        <v>7.3636234861177741</v>
      </c>
      <c r="Q77" s="1">
        <v>615.41850722703998</v>
      </c>
      <c r="R77" s="4">
        <f>Q77/(Abmessungen!F$17*S77)</f>
        <v>86.607005965671931</v>
      </c>
      <c r="S77" s="5">
        <f t="shared" si="15"/>
        <v>12.18296372511236</v>
      </c>
      <c r="T77" s="4">
        <f t="shared" si="16"/>
        <v>4178.7749470475255</v>
      </c>
      <c r="U77" s="4">
        <f t="shared" si="17"/>
        <v>992.85998658438086</v>
      </c>
      <c r="V77" s="4">
        <f t="shared" si="18"/>
        <v>1007.0621170405312</v>
      </c>
      <c r="W77" s="2">
        <f t="shared" si="19"/>
        <v>1.1812917203441882</v>
      </c>
      <c r="AA77" s="6">
        <v>-144.24372570197801</v>
      </c>
      <c r="AB77" s="7">
        <v>10.528700058400901</v>
      </c>
      <c r="AC77" s="6">
        <v>-3.1256926142924198E-2</v>
      </c>
      <c r="AD77" s="6">
        <v>2.9456116190551199E-5</v>
      </c>
      <c r="AE77" s="8">
        <v>17554.453889016499</v>
      </c>
      <c r="AF77" s="8">
        <v>-125.692345063977</v>
      </c>
      <c r="AG77" s="8">
        <v>0.39362054142913999</v>
      </c>
      <c r="AH77" s="8">
        <v>-4.1079636190540202E-4</v>
      </c>
      <c r="AI77" s="8">
        <v>2.30640101199999</v>
      </c>
      <c r="AJ77" s="8">
        <v>-3.7612753199999698E-3</v>
      </c>
      <c r="AK77" s="8">
        <v>995.176197</v>
      </c>
      <c r="AL77" s="8">
        <v>3.9734999999999798E-2</v>
      </c>
      <c r="AN77" s="8">
        <v>-0.88639634593625405</v>
      </c>
      <c r="AO77" s="8">
        <v>3.7265265782637198</v>
      </c>
      <c r="AP77" s="8">
        <v>0.73660332291432395</v>
      </c>
    </row>
    <row r="78" spans="1:42" x14ac:dyDescent="0.45">
      <c r="A78">
        <v>2.5999999999999999E-2</v>
      </c>
      <c r="B78" s="4">
        <f t="shared" si="14"/>
        <v>94.294703631233261</v>
      </c>
      <c r="C78">
        <v>2000</v>
      </c>
      <c r="D78" s="5">
        <f t="shared" si="8"/>
        <v>2.2297488425892964</v>
      </c>
      <c r="E78" s="4">
        <v>112.74056097899999</v>
      </c>
      <c r="F78" s="4">
        <f t="shared" si="11"/>
        <v>225.48112195799999</v>
      </c>
      <c r="G78" s="5">
        <f t="shared" si="9"/>
        <v>11.085051574721625</v>
      </c>
      <c r="H78" s="1">
        <f t="shared" si="12"/>
        <v>800.26999999999816</v>
      </c>
      <c r="I78">
        <v>315</v>
      </c>
      <c r="J78">
        <v>295</v>
      </c>
      <c r="K78" s="5">
        <f t="shared" si="13"/>
        <v>8.8228325140777955</v>
      </c>
      <c r="L78" s="5">
        <v>303.8228894292991</v>
      </c>
      <c r="M78" s="5">
        <f t="shared" si="10"/>
        <v>303.82283251407779</v>
      </c>
      <c r="N78" s="5">
        <v>308.95452586108826</v>
      </c>
      <c r="O78" s="5">
        <f t="shared" si="20"/>
        <v>308.95452585961522</v>
      </c>
      <c r="P78" s="5">
        <f t="shared" si="7"/>
        <v>6.045474138911743</v>
      </c>
      <c r="Q78" s="1">
        <v>656.81678548668003</v>
      </c>
      <c r="R78" s="4">
        <f>Q78/(Abmessungen!F$17*S78)</f>
        <v>89.984230570553706</v>
      </c>
      <c r="S78" s="5">
        <f t="shared" si="15"/>
        <v>12.514492987952231</v>
      </c>
      <c r="T78" s="4">
        <f t="shared" si="16"/>
        <v>4178.6935930176815</v>
      </c>
      <c r="U78" s="4">
        <f t="shared" si="17"/>
        <v>992.63263359997279</v>
      </c>
      <c r="V78" s="4">
        <f t="shared" si="18"/>
        <v>1007.0733107557365</v>
      </c>
      <c r="W78" s="2">
        <f t="shared" si="19"/>
        <v>1.1802321344692432</v>
      </c>
      <c r="AA78" s="6">
        <v>-144.24372570197801</v>
      </c>
      <c r="AB78" s="7">
        <v>10.528700058400901</v>
      </c>
      <c r="AC78" s="6">
        <v>-3.1256926142924198E-2</v>
      </c>
      <c r="AD78" s="6">
        <v>2.9456116190551199E-5</v>
      </c>
      <c r="AE78" s="8">
        <v>17554.453889016499</v>
      </c>
      <c r="AF78" s="8">
        <v>-125.692345063977</v>
      </c>
      <c r="AG78" s="8">
        <v>0.39362054142913999</v>
      </c>
      <c r="AH78" s="8">
        <v>-4.1079636190540202E-4</v>
      </c>
      <c r="AI78" s="8">
        <v>2.30640101199999</v>
      </c>
      <c r="AJ78" s="8">
        <v>-3.7612753199999698E-3</v>
      </c>
      <c r="AK78" s="8">
        <v>995.176197</v>
      </c>
      <c r="AL78" s="8">
        <v>3.9734999999999798E-2</v>
      </c>
      <c r="AN78" s="8">
        <v>-0.88639634593625405</v>
      </c>
      <c r="AO78" s="8">
        <v>3.7265265782637198</v>
      </c>
      <c r="AP78" s="8">
        <v>0.73660332291432395</v>
      </c>
    </row>
    <row r="79" spans="1:42" x14ac:dyDescent="0.45">
      <c r="A79">
        <v>3.2000000000000001E-2</v>
      </c>
      <c r="B79" s="4">
        <f t="shared" si="14"/>
        <v>116.07400215076946</v>
      </c>
      <c r="C79">
        <v>2000</v>
      </c>
      <c r="D79" s="5">
        <f t="shared" si="8"/>
        <v>2.2297488425892964</v>
      </c>
      <c r="E79" s="4">
        <v>112.74056097899999</v>
      </c>
      <c r="F79" s="4">
        <f t="shared" si="11"/>
        <v>225.48112195799999</v>
      </c>
      <c r="G79" s="5">
        <f t="shared" ref="G79:G110" si="21">AN79 + AO79*D79 + AP79*D79^2</f>
        <v>11.085051574721625</v>
      </c>
      <c r="H79" s="1">
        <f t="shared" si="12"/>
        <v>1104.8099692307667</v>
      </c>
      <c r="I79">
        <v>315</v>
      </c>
      <c r="J79">
        <v>295</v>
      </c>
      <c r="K79" s="5">
        <f t="shared" si="13"/>
        <v>9.2163359173325539</v>
      </c>
      <c r="L79" s="5">
        <v>304.21639318617923</v>
      </c>
      <c r="M79" s="5">
        <f t="shared" si="10"/>
        <v>304.21633591733257</v>
      </c>
      <c r="N79" s="5">
        <v>309.87210096296724</v>
      </c>
      <c r="O79" s="5">
        <f t="shared" si="20"/>
        <v>309.87210096236504</v>
      </c>
      <c r="P79" s="5">
        <f t="shared" si="7"/>
        <v>5.127899037032762</v>
      </c>
      <c r="Q79" s="1">
        <v>685.68630417431996</v>
      </c>
      <c r="R79" s="4">
        <f>Q79/(Abmessungen!F$17*S79)</f>
        <v>92.432433152618572</v>
      </c>
      <c r="S79" s="5">
        <f t="shared" si="15"/>
        <v>12.718518130156072</v>
      </c>
      <c r="T79" s="4">
        <f t="shared" si="16"/>
        <v>4178.65032992737</v>
      </c>
      <c r="U79" s="4">
        <f t="shared" si="17"/>
        <v>992.47030226773597</v>
      </c>
      <c r="V79" s="4">
        <f t="shared" si="18"/>
        <v>1007.0811286916264</v>
      </c>
      <c r="W79" s="2">
        <f t="shared" si="19"/>
        <v>1.1794920964847031</v>
      </c>
      <c r="AA79" s="6">
        <v>-144.24372570197801</v>
      </c>
      <c r="AB79" s="7">
        <v>10.528700058400901</v>
      </c>
      <c r="AC79" s="6">
        <v>-3.1256926142924198E-2</v>
      </c>
      <c r="AD79" s="6">
        <v>2.9456116190551199E-5</v>
      </c>
      <c r="AE79" s="8">
        <v>17554.453889016499</v>
      </c>
      <c r="AF79" s="8">
        <v>-125.692345063977</v>
      </c>
      <c r="AG79" s="8">
        <v>0.39362054142913999</v>
      </c>
      <c r="AH79" s="8">
        <v>-4.1079636190540202E-4</v>
      </c>
      <c r="AI79" s="8">
        <v>2.30640101199999</v>
      </c>
      <c r="AJ79" s="8">
        <v>-3.7612753199999698E-3</v>
      </c>
      <c r="AK79" s="8">
        <v>995.176197</v>
      </c>
      <c r="AL79" s="8">
        <v>3.9734999999999798E-2</v>
      </c>
      <c r="AN79" s="8">
        <v>-0.88639634593625405</v>
      </c>
      <c r="AO79" s="8">
        <v>3.7265265782637198</v>
      </c>
      <c r="AP79" s="8">
        <v>0.73660332291432395</v>
      </c>
    </row>
    <row r="80" spans="1:42" x14ac:dyDescent="0.45">
      <c r="A80">
        <v>3.7999999999999999E-2</v>
      </c>
      <c r="B80" s="4">
        <f t="shared" si="14"/>
        <v>137.85485699681567</v>
      </c>
      <c r="C80">
        <v>2000</v>
      </c>
      <c r="D80" s="5">
        <f t="shared" si="8"/>
        <v>2.2297488425892964</v>
      </c>
      <c r="E80" s="4">
        <v>112.74056097899999</v>
      </c>
      <c r="F80" s="4">
        <f t="shared" ref="F80:F110" si="22">E80*2</f>
        <v>225.48112195799999</v>
      </c>
      <c r="G80" s="5">
        <f t="shared" si="21"/>
        <v>11.085051574721625</v>
      </c>
      <c r="H80" s="1">
        <f t="shared" ref="H80:H110" si="23">H68</f>
        <v>1454.2982923076893</v>
      </c>
      <c r="I80">
        <v>315</v>
      </c>
      <c r="J80">
        <v>295</v>
      </c>
      <c r="K80" s="5">
        <f t="shared" si="13"/>
        <v>9.4992318145776551</v>
      </c>
      <c r="L80" s="5">
        <v>304.49928622465586</v>
      </c>
      <c r="M80" s="5">
        <f t="shared" si="10"/>
        <v>304.49923181457768</v>
      </c>
      <c r="N80" s="5">
        <v>310.55117639425816</v>
      </c>
      <c r="O80" s="5">
        <f t="shared" si="20"/>
        <v>310.55117639397713</v>
      </c>
      <c r="P80" s="5">
        <f t="shared" si="7"/>
        <v>4.4488236057418362</v>
      </c>
      <c r="Q80" s="1">
        <v>706.41864460748002</v>
      </c>
      <c r="R80" s="4">
        <f>Q80/(Abmessungen!F$17*S80)</f>
        <v>94.171532096484412</v>
      </c>
      <c r="S80" s="5">
        <f t="shared" si="15"/>
        <v>12.861094839462734</v>
      </c>
      <c r="T80" s="4">
        <f t="shared" si="16"/>
        <v>4178.6247282559298</v>
      </c>
      <c r="U80" s="4">
        <f t="shared" si="17"/>
        <v>992.34806070822697</v>
      </c>
      <c r="V80" s="4">
        <f t="shared" si="18"/>
        <v>1007.0867490690683</v>
      </c>
      <c r="W80" s="2">
        <f t="shared" si="19"/>
        <v>1.1789600771827922</v>
      </c>
      <c r="AA80" s="6">
        <v>-144.24372570197801</v>
      </c>
      <c r="AB80" s="7">
        <v>10.528700058400901</v>
      </c>
      <c r="AC80" s="6">
        <v>-3.1256926142924198E-2</v>
      </c>
      <c r="AD80" s="6">
        <v>2.9456116190551199E-5</v>
      </c>
      <c r="AE80" s="8">
        <v>17554.453889016499</v>
      </c>
      <c r="AF80" s="8">
        <v>-125.692345063977</v>
      </c>
      <c r="AG80" s="8">
        <v>0.39362054142913999</v>
      </c>
      <c r="AH80" s="8">
        <v>-4.1079636190540202E-4</v>
      </c>
      <c r="AI80" s="8">
        <v>2.30640101199999</v>
      </c>
      <c r="AJ80" s="8">
        <v>-3.7612753199999698E-3</v>
      </c>
      <c r="AK80" s="8">
        <v>995.176197</v>
      </c>
      <c r="AL80" s="8">
        <v>3.9734999999999798E-2</v>
      </c>
      <c r="AN80" s="8">
        <v>-0.88639634593625405</v>
      </c>
      <c r="AO80" s="8">
        <v>3.7265265782637198</v>
      </c>
      <c r="AP80" s="8">
        <v>0.73660332291432395</v>
      </c>
    </row>
    <row r="81" spans="1:42" x14ac:dyDescent="0.45">
      <c r="A81">
        <v>4.3999999999999997E-2</v>
      </c>
      <c r="B81" s="4">
        <f t="shared" si="14"/>
        <v>159.63670818425805</v>
      </c>
      <c r="C81">
        <v>2000</v>
      </c>
      <c r="D81" s="5">
        <f t="shared" si="8"/>
        <v>2.2297488425892964</v>
      </c>
      <c r="E81" s="4">
        <v>112.74056097899999</v>
      </c>
      <c r="F81" s="4">
        <f t="shared" si="22"/>
        <v>225.48112195799999</v>
      </c>
      <c r="G81" s="5">
        <f t="shared" si="21"/>
        <v>11.085051574721625</v>
      </c>
      <c r="H81" s="1">
        <f t="shared" si="23"/>
        <v>1848.7349692307653</v>
      </c>
      <c r="I81">
        <v>315</v>
      </c>
      <c r="J81">
        <v>295</v>
      </c>
      <c r="K81" s="5">
        <f t="shared" si="13"/>
        <v>9.7129313345946215</v>
      </c>
      <c r="L81" s="5">
        <v>304.71298096490824</v>
      </c>
      <c r="M81" s="5">
        <f t="shared" si="10"/>
        <v>304.7129313345946</v>
      </c>
      <c r="N81" s="5">
        <v>311.07270622120444</v>
      </c>
      <c r="O81" s="5">
        <f t="shared" si="20"/>
        <v>311.07270622105983</v>
      </c>
      <c r="P81" s="5">
        <f t="shared" si="7"/>
        <v>3.9272937787955584</v>
      </c>
      <c r="Q81" s="1">
        <v>722.06741919043998</v>
      </c>
      <c r="R81" s="4">
        <f>Q81/(Abmessungen!F$17*S81)</f>
        <v>95.483093876371981</v>
      </c>
      <c r="S81" s="5">
        <f t="shared" si="15"/>
        <v>12.965423004443084</v>
      </c>
      <c r="T81" s="4">
        <f t="shared" si="16"/>
        <v>4178.6084991705784</v>
      </c>
      <c r="U81" s="4">
        <f t="shared" si="17"/>
        <v>992.25298367571827</v>
      </c>
      <c r="V81" s="4">
        <f t="shared" si="18"/>
        <v>1007.0909946493202</v>
      </c>
      <c r="W81" s="2">
        <f t="shared" si="19"/>
        <v>1.1785581948065293</v>
      </c>
      <c r="AA81" s="6">
        <v>-144.24372570197801</v>
      </c>
      <c r="AB81" s="7">
        <v>10.528700058400901</v>
      </c>
      <c r="AC81" s="6">
        <v>-3.1256926142924198E-2</v>
      </c>
      <c r="AD81" s="6">
        <v>2.9456116190551199E-5</v>
      </c>
      <c r="AE81" s="8">
        <v>17554.453889016499</v>
      </c>
      <c r="AF81" s="8">
        <v>-125.692345063977</v>
      </c>
      <c r="AG81" s="8">
        <v>0.39362054142913999</v>
      </c>
      <c r="AH81" s="8">
        <v>-4.1079636190540202E-4</v>
      </c>
      <c r="AI81" s="8">
        <v>2.30640101199999</v>
      </c>
      <c r="AJ81" s="8">
        <v>-3.7612753199999698E-3</v>
      </c>
      <c r="AK81" s="8">
        <v>995.176197</v>
      </c>
      <c r="AL81" s="8">
        <v>3.9734999999999798E-2</v>
      </c>
      <c r="AN81" s="8">
        <v>-0.88639634593625405</v>
      </c>
      <c r="AO81" s="8">
        <v>3.7265265782637198</v>
      </c>
      <c r="AP81" s="8">
        <v>0.73660332291432395</v>
      </c>
    </row>
    <row r="82" spans="1:42" x14ac:dyDescent="0.45">
      <c r="A82">
        <v>0.05</v>
      </c>
      <c r="B82" s="4">
        <f t="shared" si="14"/>
        <v>181.41924447961972</v>
      </c>
      <c r="C82">
        <v>2000</v>
      </c>
      <c r="D82" s="5">
        <f t="shared" si="8"/>
        <v>2.2297488425892964</v>
      </c>
      <c r="E82" s="4">
        <v>112.74056097899999</v>
      </c>
      <c r="F82" s="4">
        <f t="shared" si="22"/>
        <v>225.48112195799999</v>
      </c>
      <c r="G82" s="5">
        <f t="shared" si="21"/>
        <v>11.085051574721625</v>
      </c>
      <c r="H82" s="1">
        <f t="shared" si="23"/>
        <v>2288.1199999999958</v>
      </c>
      <c r="I82">
        <v>315</v>
      </c>
      <c r="J82">
        <v>295</v>
      </c>
      <c r="K82" s="5">
        <f t="shared" si="13"/>
        <v>9.8796784459805913</v>
      </c>
      <c r="L82" s="5">
        <v>304.87972196990347</v>
      </c>
      <c r="M82" s="5">
        <f t="shared" si="10"/>
        <v>304.87967844598057</v>
      </c>
      <c r="N82" s="5">
        <v>311.48556478360638</v>
      </c>
      <c r="O82" s="5">
        <f t="shared" si="20"/>
        <v>311.48556478352617</v>
      </c>
      <c r="P82" s="5">
        <f t="shared" si="7"/>
        <v>3.5144352163936219</v>
      </c>
      <c r="Q82" s="1">
        <v>734.27053489110006</v>
      </c>
      <c r="R82" s="4">
        <f>Q82/(Abmessungen!F$17*S82)</f>
        <v>96.503604126323566</v>
      </c>
      <c r="S82" s="5">
        <f t="shared" si="15"/>
        <v>13.045117388433596</v>
      </c>
      <c r="T82" s="4">
        <f t="shared" si="16"/>
        <v>4178.5976389561702</v>
      </c>
      <c r="U82" s="4">
        <f t="shared" si="17"/>
        <v>992.17699046376993</v>
      </c>
      <c r="V82" s="4">
        <f t="shared" si="18"/>
        <v>1007.094307376237</v>
      </c>
      <c r="W82" s="2">
        <f t="shared" si="19"/>
        <v>1.1782446153930692</v>
      </c>
      <c r="AA82" s="6">
        <v>-144.24372570197801</v>
      </c>
      <c r="AB82" s="7">
        <v>10.528700058400901</v>
      </c>
      <c r="AC82" s="6">
        <v>-3.1256926142924198E-2</v>
      </c>
      <c r="AD82" s="6">
        <v>2.9456116190551199E-5</v>
      </c>
      <c r="AE82" s="8">
        <v>17554.453889016499</v>
      </c>
      <c r="AF82" s="8">
        <v>-125.692345063977</v>
      </c>
      <c r="AG82" s="8">
        <v>0.39362054142913999</v>
      </c>
      <c r="AH82" s="8">
        <v>-4.1079636190540202E-4</v>
      </c>
      <c r="AI82" s="8">
        <v>2.30640101199999</v>
      </c>
      <c r="AJ82" s="8">
        <v>-3.7612753199999698E-3</v>
      </c>
      <c r="AK82" s="8">
        <v>995.176197</v>
      </c>
      <c r="AL82" s="8">
        <v>3.9734999999999798E-2</v>
      </c>
      <c r="AN82" s="8">
        <v>-0.88639634593625405</v>
      </c>
      <c r="AO82" s="8">
        <v>3.7265265782637198</v>
      </c>
      <c r="AP82" s="8">
        <v>0.73660332291432395</v>
      </c>
    </row>
    <row r="83" spans="1:42" x14ac:dyDescent="0.45">
      <c r="A83">
        <v>5.6000000000000001E-2</v>
      </c>
      <c r="B83" s="4">
        <f t="shared" si="14"/>
        <v>203.20226818772593</v>
      </c>
      <c r="C83">
        <v>2000</v>
      </c>
      <c r="D83" s="5">
        <f t="shared" si="8"/>
        <v>2.2297488425892964</v>
      </c>
      <c r="E83" s="4">
        <v>112.74056097899999</v>
      </c>
      <c r="F83" s="4">
        <f t="shared" si="22"/>
        <v>225.48112195799999</v>
      </c>
      <c r="G83" s="5">
        <f t="shared" si="21"/>
        <v>11.085051574721625</v>
      </c>
      <c r="H83" s="1">
        <f t="shared" si="23"/>
        <v>2772.4533846153799</v>
      </c>
      <c r="I83">
        <v>315</v>
      </c>
      <c r="J83">
        <v>295</v>
      </c>
      <c r="K83" s="5">
        <f t="shared" si="13"/>
        <v>10.013415043933087</v>
      </c>
      <c r="L83" s="5">
        <v>305.0134515600306</v>
      </c>
      <c r="M83" s="5">
        <f t="shared" si="10"/>
        <v>305.01341504393309</v>
      </c>
      <c r="N83" s="5">
        <v>311.82029997296769</v>
      </c>
      <c r="O83" s="5">
        <f t="shared" si="20"/>
        <v>311.82029997292045</v>
      </c>
      <c r="P83" s="5">
        <f t="shared" si="7"/>
        <v>3.179700027032311</v>
      </c>
      <c r="Q83" s="1">
        <v>744.05312348591997</v>
      </c>
      <c r="R83" s="4">
        <f>Q83/(Abmessungen!F$17*S83)</f>
        <v>97.321197320330782</v>
      </c>
      <c r="S83" s="5">
        <f t="shared" si="15"/>
        <v>13.107863936431446</v>
      </c>
      <c r="T83" s="4">
        <f t="shared" si="16"/>
        <v>4178.5900576271551</v>
      </c>
      <c r="U83" s="4">
        <f t="shared" si="17"/>
        <v>992.11490992686322</v>
      </c>
      <c r="V83" s="4">
        <f t="shared" si="18"/>
        <v>1007.0969642488689</v>
      </c>
      <c r="W83" s="2">
        <f t="shared" si="19"/>
        <v>1.1779931184896197</v>
      </c>
      <c r="AA83" s="6">
        <v>-144.24372570197801</v>
      </c>
      <c r="AB83" s="7">
        <v>10.528700058400901</v>
      </c>
      <c r="AC83" s="6">
        <v>-3.1256926142924198E-2</v>
      </c>
      <c r="AD83" s="6">
        <v>2.9456116190551199E-5</v>
      </c>
      <c r="AE83" s="8">
        <v>17554.453889016499</v>
      </c>
      <c r="AF83" s="8">
        <v>-125.692345063977</v>
      </c>
      <c r="AG83" s="8">
        <v>0.39362054142913999</v>
      </c>
      <c r="AH83" s="8">
        <v>-4.1079636190540202E-4</v>
      </c>
      <c r="AI83" s="8">
        <v>2.30640101199999</v>
      </c>
      <c r="AJ83" s="8">
        <v>-3.7612753199999698E-3</v>
      </c>
      <c r="AK83" s="8">
        <v>995.176197</v>
      </c>
      <c r="AL83" s="8">
        <v>3.9734999999999798E-2</v>
      </c>
      <c r="AN83" s="8">
        <v>-0.88639634593625405</v>
      </c>
      <c r="AO83" s="8">
        <v>3.7265265782637198</v>
      </c>
      <c r="AP83" s="8">
        <v>0.73660332291432395</v>
      </c>
    </row>
    <row r="84" spans="1:42" x14ac:dyDescent="0.45">
      <c r="A84">
        <v>6.2E-2</v>
      </c>
      <c r="B84" s="4">
        <f t="shared" si="14"/>
        <v>224.9856475053974</v>
      </c>
      <c r="C84">
        <v>2000</v>
      </c>
      <c r="D84" s="5">
        <f t="shared" si="8"/>
        <v>2.2297488425892964</v>
      </c>
      <c r="E84" s="4">
        <v>112.74056097899999</v>
      </c>
      <c r="F84" s="4">
        <f t="shared" si="22"/>
        <v>225.48112195799999</v>
      </c>
      <c r="G84" s="5">
        <f t="shared" si="21"/>
        <v>11.085051574721625</v>
      </c>
      <c r="H84" s="1">
        <f t="shared" si="23"/>
        <v>3301.7351230769173</v>
      </c>
      <c r="I84">
        <v>315</v>
      </c>
      <c r="J84">
        <v>295</v>
      </c>
      <c r="K84" s="5">
        <f t="shared" ref="K84:K110" si="24">Q84*3600/(V84*W84*F84)</f>
        <v>10.123344876127655</v>
      </c>
      <c r="L84" s="5">
        <v>305.12337376598657</v>
      </c>
      <c r="M84" s="5">
        <f t="shared" si="10"/>
        <v>305.12334487612765</v>
      </c>
      <c r="N84" s="5">
        <v>312.09698290350849</v>
      </c>
      <c r="O84" s="5">
        <f t="shared" si="20"/>
        <v>312.09698290347927</v>
      </c>
      <c r="P84" s="5">
        <f t="shared" si="7"/>
        <v>2.9030170964915101</v>
      </c>
      <c r="Q84" s="1">
        <v>752.09115396419998</v>
      </c>
      <c r="R84" s="4">
        <f>Q84/(Abmessungen!F$17*S84)</f>
        <v>97.995644389515192</v>
      </c>
      <c r="S84" s="5">
        <f t="shared" si="15"/>
        <v>13.15828023117589</v>
      </c>
      <c r="T84" s="4">
        <f t="shared" si="16"/>
        <v>4178.5845828576194</v>
      </c>
      <c r="U84" s="4">
        <f t="shared" si="17"/>
        <v>992.06328259070597</v>
      </c>
      <c r="V84" s="4">
        <f t="shared" si="18"/>
        <v>1007.0991481282956</v>
      </c>
      <c r="W84" s="2">
        <f t="shared" si="19"/>
        <v>1.1777863946494287</v>
      </c>
      <c r="AA84" s="6">
        <v>-144.24372570197801</v>
      </c>
      <c r="AB84" s="7">
        <v>10.528700058400901</v>
      </c>
      <c r="AC84" s="6">
        <v>-3.1256926142924198E-2</v>
      </c>
      <c r="AD84" s="6">
        <v>2.9456116190551199E-5</v>
      </c>
      <c r="AE84" s="8">
        <v>17554.453889016499</v>
      </c>
      <c r="AF84" s="8">
        <v>-125.692345063977</v>
      </c>
      <c r="AG84" s="8">
        <v>0.39362054142913999</v>
      </c>
      <c r="AH84" s="8">
        <v>-4.1079636190540202E-4</v>
      </c>
      <c r="AI84" s="8">
        <v>2.30640101199999</v>
      </c>
      <c r="AJ84" s="8">
        <v>-3.7612753199999698E-3</v>
      </c>
      <c r="AK84" s="8">
        <v>995.176197</v>
      </c>
      <c r="AL84" s="8">
        <v>3.9734999999999798E-2</v>
      </c>
      <c r="AN84" s="8">
        <v>-0.88639634593625405</v>
      </c>
      <c r="AO84" s="8">
        <v>3.7265265782637198</v>
      </c>
      <c r="AP84" s="8">
        <v>0.73660332291432395</v>
      </c>
    </row>
    <row r="85" spans="1:42" x14ac:dyDescent="0.45">
      <c r="A85">
        <v>6.8000000000000005E-2</v>
      </c>
      <c r="B85" s="4">
        <f t="shared" si="14"/>
        <v>246.7692947318229</v>
      </c>
      <c r="C85">
        <v>2000</v>
      </c>
      <c r="D85" s="5">
        <f t="shared" si="8"/>
        <v>2.2297488425892964</v>
      </c>
      <c r="E85" s="4">
        <v>112.74056097899999</v>
      </c>
      <c r="F85" s="4">
        <f t="shared" si="22"/>
        <v>225.48112195799999</v>
      </c>
      <c r="G85" s="5">
        <f t="shared" si="21"/>
        <v>11.085051574721625</v>
      </c>
      <c r="H85" s="1">
        <f t="shared" si="23"/>
        <v>3875.9652153846091</v>
      </c>
      <c r="I85">
        <v>315</v>
      </c>
      <c r="J85">
        <v>295</v>
      </c>
      <c r="K85" s="5">
        <f t="shared" si="24"/>
        <v>10.21549533635109</v>
      </c>
      <c r="L85" s="5">
        <v>305.21551623335716</v>
      </c>
      <c r="M85" s="5">
        <f t="shared" si="10"/>
        <v>305.21549533635107</v>
      </c>
      <c r="N85" s="5">
        <v>312.3294231637318</v>
      </c>
      <c r="O85" s="5">
        <f t="shared" si="20"/>
        <v>312.32942316371299</v>
      </c>
      <c r="P85" s="5">
        <f t="shared" si="7"/>
        <v>2.6705768362681965</v>
      </c>
      <c r="Q85" s="1">
        <v>758.82698291096006</v>
      </c>
      <c r="R85" s="4">
        <f>Q85/(Abmessungen!F$17*S85)</f>
        <v>98.564543210170328</v>
      </c>
      <c r="S85" s="5">
        <f t="shared" si="15"/>
        <v>13.199499858053201</v>
      </c>
      <c r="T85" s="4">
        <f t="shared" si="16"/>
        <v>4178.5805168747656</v>
      </c>
      <c r="U85" s="4">
        <f t="shared" si="17"/>
        <v>992.01969299315374</v>
      </c>
      <c r="V85" s="4">
        <f t="shared" si="18"/>
        <v>1007.1009787687663</v>
      </c>
      <c r="W85" s="2">
        <f t="shared" si="19"/>
        <v>1.1776131080552061</v>
      </c>
      <c r="AA85" s="6">
        <v>-144.24372570197801</v>
      </c>
      <c r="AB85" s="7">
        <v>10.528700058400901</v>
      </c>
      <c r="AC85" s="6">
        <v>-3.1256926142924198E-2</v>
      </c>
      <c r="AD85" s="6">
        <v>2.9456116190551199E-5</v>
      </c>
      <c r="AE85" s="8">
        <v>17554.453889016499</v>
      </c>
      <c r="AF85" s="8">
        <v>-125.692345063977</v>
      </c>
      <c r="AG85" s="8">
        <v>0.39362054142913999</v>
      </c>
      <c r="AH85" s="8">
        <v>-4.1079636190540202E-4</v>
      </c>
      <c r="AI85" s="8">
        <v>2.30640101199999</v>
      </c>
      <c r="AJ85" s="8">
        <v>-3.7612753199999698E-3</v>
      </c>
      <c r="AK85" s="8">
        <v>995.176197</v>
      </c>
      <c r="AL85" s="8">
        <v>3.9734999999999798E-2</v>
      </c>
      <c r="AN85" s="8">
        <v>-0.88639634593625405</v>
      </c>
      <c r="AO85" s="8">
        <v>3.7265265782637198</v>
      </c>
      <c r="AP85" s="8">
        <v>0.73660332291432395</v>
      </c>
    </row>
    <row r="86" spans="1:42" x14ac:dyDescent="0.45">
      <c r="A86">
        <v>7.3999999999999996E-2</v>
      </c>
      <c r="B86" s="4">
        <f t="shared" si="14"/>
        <v>268.55314404435342</v>
      </c>
      <c r="C86">
        <v>2000</v>
      </c>
      <c r="D86" s="5">
        <f t="shared" si="8"/>
        <v>2.2297488425892964</v>
      </c>
      <c r="E86" s="4">
        <v>112.74056097899999</v>
      </c>
      <c r="F86" s="4">
        <f t="shared" si="22"/>
        <v>225.48112195799999</v>
      </c>
      <c r="G86" s="5">
        <f t="shared" si="21"/>
        <v>11.085051574721625</v>
      </c>
      <c r="H86" s="1">
        <f t="shared" si="23"/>
        <v>4495.1436615384537</v>
      </c>
      <c r="I86">
        <v>315</v>
      </c>
      <c r="J86">
        <v>295</v>
      </c>
      <c r="K86" s="5">
        <f t="shared" si="24"/>
        <v>10.294410766460659</v>
      </c>
      <c r="L86" s="5">
        <v>305.29442339665366</v>
      </c>
      <c r="M86" s="5">
        <f t="shared" si="10"/>
        <v>305.29441076646066</v>
      </c>
      <c r="N86" s="5">
        <v>312.52730471427844</v>
      </c>
      <c r="O86" s="5">
        <f t="shared" si="20"/>
        <v>312.52730471426594</v>
      </c>
      <c r="P86" s="5">
        <f t="shared" si="7"/>
        <v>2.4726952857215565</v>
      </c>
      <c r="Q86" s="1">
        <v>764.59380412405994</v>
      </c>
      <c r="R86" s="4">
        <f>Q86/(Abmessungen!F$17*S86)</f>
        <v>99.059137563440785</v>
      </c>
      <c r="S86" s="5">
        <f t="shared" si="15"/>
        <v>13.233406572056197</v>
      </c>
      <c r="T86" s="4">
        <f t="shared" si="16"/>
        <v>4178.5774268226278</v>
      </c>
      <c r="U86" s="4">
        <f t="shared" si="17"/>
        <v>991.98242846116955</v>
      </c>
      <c r="V86" s="4">
        <f t="shared" si="18"/>
        <v>1007.1025464568329</v>
      </c>
      <c r="W86" s="2">
        <f t="shared" si="19"/>
        <v>1.177464712272267</v>
      </c>
      <c r="AA86" s="6">
        <v>-144.24372570197801</v>
      </c>
      <c r="AB86" s="7">
        <v>10.528700058400901</v>
      </c>
      <c r="AC86" s="6">
        <v>-3.1256926142924198E-2</v>
      </c>
      <c r="AD86" s="6">
        <v>2.9456116190551199E-5</v>
      </c>
      <c r="AE86" s="8">
        <v>17554.453889016499</v>
      </c>
      <c r="AF86" s="8">
        <v>-125.692345063977</v>
      </c>
      <c r="AG86" s="8">
        <v>0.39362054142913999</v>
      </c>
      <c r="AH86" s="8">
        <v>-4.1079636190540202E-4</v>
      </c>
      <c r="AI86" s="8">
        <v>2.30640101199999</v>
      </c>
      <c r="AJ86" s="8">
        <v>-3.7612753199999698E-3</v>
      </c>
      <c r="AK86" s="8">
        <v>995.176197</v>
      </c>
      <c r="AL86" s="8">
        <v>3.9734999999999798E-2</v>
      </c>
      <c r="AN86" s="8">
        <v>-0.88639634593625405</v>
      </c>
      <c r="AO86" s="8">
        <v>3.7265265782637198</v>
      </c>
      <c r="AP86" s="8">
        <v>0.73660332291432395</v>
      </c>
    </row>
    <row r="87" spans="1:42" x14ac:dyDescent="0.45">
      <c r="A87">
        <v>8.0000000000000002E-3</v>
      </c>
      <c r="B87" s="4">
        <f t="shared" si="14"/>
        <v>28.977769913393086</v>
      </c>
      <c r="C87">
        <v>2500</v>
      </c>
      <c r="D87" s="5">
        <f t="shared" si="8"/>
        <v>2.846230647798742</v>
      </c>
      <c r="E87" s="4">
        <v>143.91111401399999</v>
      </c>
      <c r="F87" s="4">
        <f t="shared" si="22"/>
        <v>287.82222802799998</v>
      </c>
      <c r="G87" s="5">
        <f t="shared" si="21"/>
        <v>15.687402618064848</v>
      </c>
      <c r="H87" s="1">
        <f t="shared" si="23"/>
        <v>156.34021538461522</v>
      </c>
      <c r="I87">
        <v>315</v>
      </c>
      <c r="J87">
        <v>295</v>
      </c>
      <c r="K87" s="5">
        <f t="shared" si="24"/>
        <v>4.826705887264171</v>
      </c>
      <c r="L87" s="5">
        <v>299.82672291678</v>
      </c>
      <c r="M87" s="5">
        <f t="shared" si="10"/>
        <v>299.82670588726415</v>
      </c>
      <c r="N87" s="5">
        <v>301.1961489718762</v>
      </c>
      <c r="O87" s="5">
        <f t="shared" si="20"/>
        <v>301.19614891177537</v>
      </c>
      <c r="P87" s="5">
        <f t="shared" si="7"/>
        <v>13.803851028123802</v>
      </c>
      <c r="Q87" s="1">
        <v>461.55517984928002</v>
      </c>
      <c r="R87" s="4">
        <f>Q87/(Abmessungen!F$17*S87)</f>
        <v>78.947705267618616</v>
      </c>
      <c r="S87" s="5">
        <f t="shared" si="15"/>
        <v>10.023503397277656</v>
      </c>
      <c r="T87" s="4">
        <f t="shared" si="16"/>
        <v>4179.5870668567386</v>
      </c>
      <c r="U87" s="4">
        <f t="shared" si="17"/>
        <v>993.86530040357161</v>
      </c>
      <c r="V87" s="4">
        <f t="shared" si="18"/>
        <v>1006.9939169175491</v>
      </c>
      <c r="W87" s="2">
        <f t="shared" si="19"/>
        <v>1.1877474757083175</v>
      </c>
      <c r="AA87" s="6">
        <v>-144.24372570197801</v>
      </c>
      <c r="AB87" s="7">
        <v>10.528700058400901</v>
      </c>
      <c r="AC87" s="6">
        <v>-3.1256926142924198E-2</v>
      </c>
      <c r="AD87" s="6">
        <v>2.9456116190551199E-5</v>
      </c>
      <c r="AE87" s="8">
        <v>17554.453889016499</v>
      </c>
      <c r="AF87" s="8">
        <v>-125.692345063977</v>
      </c>
      <c r="AG87" s="8">
        <v>0.39362054142913999</v>
      </c>
      <c r="AH87" s="8">
        <v>-4.1079636190540202E-4</v>
      </c>
      <c r="AI87" s="8">
        <v>2.30640101199999</v>
      </c>
      <c r="AJ87" s="8">
        <v>-3.7612753199999698E-3</v>
      </c>
      <c r="AK87" s="8">
        <v>995.176197</v>
      </c>
      <c r="AL87" s="8">
        <v>3.9734999999999798E-2</v>
      </c>
      <c r="AN87" s="8">
        <v>-0.88639634593625405</v>
      </c>
      <c r="AO87" s="8">
        <v>3.7265265782637198</v>
      </c>
      <c r="AP87" s="8">
        <v>0.73660332291432395</v>
      </c>
    </row>
    <row r="88" spans="1:42" x14ac:dyDescent="0.45">
      <c r="A88">
        <v>1.4E-2</v>
      </c>
      <c r="B88" s="4">
        <f t="shared" si="14"/>
        <v>50.738162526993094</v>
      </c>
      <c r="C88">
        <v>2500</v>
      </c>
      <c r="D88" s="5">
        <f t="shared" si="8"/>
        <v>2.846230647798742</v>
      </c>
      <c r="E88" s="4">
        <v>143.91111401399999</v>
      </c>
      <c r="F88" s="4">
        <f t="shared" si="22"/>
        <v>287.82222802799998</v>
      </c>
      <c r="G88" s="5">
        <f t="shared" si="21"/>
        <v>15.687402618064848</v>
      </c>
      <c r="H88" s="1">
        <f t="shared" si="23"/>
        <v>326.03512307692239</v>
      </c>
      <c r="I88">
        <v>315</v>
      </c>
      <c r="J88">
        <v>295</v>
      </c>
      <c r="K88" s="5">
        <f t="shared" si="24"/>
        <v>6.2946764172268415</v>
      </c>
      <c r="L88" s="5">
        <v>301.29470884802572</v>
      </c>
      <c r="M88" s="5">
        <f t="shared" si="10"/>
        <v>301.29467641722687</v>
      </c>
      <c r="N88" s="5">
        <v>304.7353795962353</v>
      </c>
      <c r="O88" s="5">
        <f t="shared" si="20"/>
        <v>304.73537957960355</v>
      </c>
      <c r="P88" s="5">
        <f t="shared" si="7"/>
        <v>10.264620403764695</v>
      </c>
      <c r="Q88" s="1">
        <v>600.54858834015999</v>
      </c>
      <c r="R88" s="4">
        <f>Q88/(Abmessungen!F$17*S88)</f>
        <v>88.705047280297393</v>
      </c>
      <c r="S88" s="5">
        <f t="shared" si="15"/>
        <v>11.607407796048376</v>
      </c>
      <c r="T88" s="4">
        <f t="shared" si="16"/>
        <v>4179.046665315087</v>
      </c>
      <c r="U88" s="4">
        <f t="shared" si="17"/>
        <v>993.33514439327234</v>
      </c>
      <c r="V88" s="4">
        <f t="shared" si="18"/>
        <v>1007.0230821280381</v>
      </c>
      <c r="W88" s="2">
        <f t="shared" si="19"/>
        <v>1.1849867260816667</v>
      </c>
      <c r="AA88" s="6">
        <v>-144.24372570197801</v>
      </c>
      <c r="AB88" s="7">
        <v>10.528700058400901</v>
      </c>
      <c r="AC88" s="6">
        <v>-3.1256926142924198E-2</v>
      </c>
      <c r="AD88" s="6">
        <v>2.9456116190551199E-5</v>
      </c>
      <c r="AE88" s="8">
        <v>17554.453889016499</v>
      </c>
      <c r="AF88" s="8">
        <v>-125.692345063977</v>
      </c>
      <c r="AG88" s="8">
        <v>0.39362054142913999</v>
      </c>
      <c r="AH88" s="8">
        <v>-4.1079636190540202E-4</v>
      </c>
      <c r="AI88" s="8">
        <v>2.30640101199999</v>
      </c>
      <c r="AJ88" s="8">
        <v>-3.7612753199999698E-3</v>
      </c>
      <c r="AK88" s="8">
        <v>995.176197</v>
      </c>
      <c r="AL88" s="8">
        <v>3.9734999999999798E-2</v>
      </c>
      <c r="AN88" s="8">
        <v>-0.88639634593625405</v>
      </c>
      <c r="AO88" s="8">
        <v>3.7265265782637198</v>
      </c>
      <c r="AP88" s="8">
        <v>0.73660332291432395</v>
      </c>
    </row>
    <row r="89" spans="1:42" x14ac:dyDescent="0.45">
      <c r="A89">
        <v>0.02</v>
      </c>
      <c r="B89" s="4">
        <f t="shared" si="14"/>
        <v>72.507824643403509</v>
      </c>
      <c r="C89">
        <v>2500</v>
      </c>
      <c r="D89" s="5">
        <f t="shared" si="8"/>
        <v>2.846230647798742</v>
      </c>
      <c r="E89" s="4">
        <v>143.91111401399999</v>
      </c>
      <c r="F89" s="4">
        <f t="shared" si="22"/>
        <v>287.82222802799998</v>
      </c>
      <c r="G89" s="5">
        <f t="shared" si="21"/>
        <v>15.687402618064848</v>
      </c>
      <c r="H89" s="1">
        <f t="shared" si="23"/>
        <v>540.67838461538327</v>
      </c>
      <c r="I89">
        <v>315</v>
      </c>
      <c r="J89">
        <v>295</v>
      </c>
      <c r="K89" s="5">
        <f t="shared" si="24"/>
        <v>7.1704666344033594</v>
      </c>
      <c r="L89" s="5">
        <v>302.17050955209208</v>
      </c>
      <c r="M89" s="5">
        <f t="shared" si="10"/>
        <v>302.17046663440334</v>
      </c>
      <c r="N89" s="5">
        <v>306.82589631883195</v>
      </c>
      <c r="O89" s="5">
        <f t="shared" si="20"/>
        <v>306.82589631357803</v>
      </c>
      <c r="P89" s="5">
        <f t="shared" si="7"/>
        <v>8.1741036811680488</v>
      </c>
      <c r="Q89" s="1">
        <v>683.1649859872</v>
      </c>
      <c r="R89" s="4">
        <f>Q89/(Abmessungen!F$17*S89)</f>
        <v>95.064688718510851</v>
      </c>
      <c r="S89" s="5">
        <f t="shared" si="15"/>
        <v>12.320881845658427</v>
      </c>
      <c r="T89" s="4">
        <f t="shared" si="16"/>
        <v>4178.8372902707833</v>
      </c>
      <c r="U89" s="4">
        <f t="shared" si="17"/>
        <v>992.99627804445925</v>
      </c>
      <c r="V89" s="4">
        <f t="shared" si="18"/>
        <v>1007.0404820985261</v>
      </c>
      <c r="W89" s="2">
        <f t="shared" si="19"/>
        <v>1.1833396622949448</v>
      </c>
      <c r="AA89" s="6">
        <v>-144.24372570197801</v>
      </c>
      <c r="AB89" s="7">
        <v>10.528700058400901</v>
      </c>
      <c r="AC89" s="6">
        <v>-3.1256926142924198E-2</v>
      </c>
      <c r="AD89" s="6">
        <v>2.9456116190551199E-5</v>
      </c>
      <c r="AE89" s="8">
        <v>17554.453889016499</v>
      </c>
      <c r="AF89" s="8">
        <v>-125.692345063977</v>
      </c>
      <c r="AG89" s="8">
        <v>0.39362054142913999</v>
      </c>
      <c r="AH89" s="8">
        <v>-4.1079636190540202E-4</v>
      </c>
      <c r="AI89" s="8">
        <v>2.30640101199999</v>
      </c>
      <c r="AJ89" s="8">
        <v>-3.7612753199999698E-3</v>
      </c>
      <c r="AK89" s="8">
        <v>995.176197</v>
      </c>
      <c r="AL89" s="8">
        <v>3.9734999999999798E-2</v>
      </c>
      <c r="AN89" s="8">
        <v>-0.88639634593625405</v>
      </c>
      <c r="AO89" s="8">
        <v>3.7265265782637198</v>
      </c>
      <c r="AP89" s="8">
        <v>0.73660332291432395</v>
      </c>
    </row>
    <row r="90" spans="1:42" x14ac:dyDescent="0.45">
      <c r="A90">
        <v>2.5999999999999999E-2</v>
      </c>
      <c r="B90" s="4">
        <f t="shared" si="14"/>
        <v>94.28238844089654</v>
      </c>
      <c r="C90">
        <v>2500</v>
      </c>
      <c r="D90" s="5">
        <f t="shared" si="8"/>
        <v>2.846230647798742</v>
      </c>
      <c r="E90" s="4">
        <v>143.91111401399999</v>
      </c>
      <c r="F90" s="4">
        <f t="shared" si="22"/>
        <v>287.82222802799998</v>
      </c>
      <c r="G90" s="5">
        <f t="shared" si="21"/>
        <v>15.687402618064848</v>
      </c>
      <c r="H90" s="1">
        <f t="shared" si="23"/>
        <v>800.26999999999816</v>
      </c>
      <c r="I90">
        <v>315</v>
      </c>
      <c r="J90">
        <v>295</v>
      </c>
      <c r="K90" s="5">
        <f t="shared" si="24"/>
        <v>7.7526495383925589</v>
      </c>
      <c r="L90" s="5">
        <v>302.75269939486304</v>
      </c>
      <c r="M90" s="5">
        <f t="shared" si="10"/>
        <v>302.75264953839257</v>
      </c>
      <c r="N90" s="5">
        <v>308.20776128320443</v>
      </c>
      <c r="O90" s="5">
        <f t="shared" si="20"/>
        <v>308.20776128123191</v>
      </c>
      <c r="P90" s="5">
        <f t="shared" si="7"/>
        <v>6.7922387167955662</v>
      </c>
      <c r="Q90" s="1">
        <v>737.95741728480004</v>
      </c>
      <c r="R90" s="4">
        <f>Q90/(Abmessungen!F$17*S90)</f>
        <v>99.455496484685824</v>
      </c>
      <c r="S90" s="5">
        <f t="shared" si="15"/>
        <v>12.721488693466144</v>
      </c>
      <c r="T90" s="4">
        <f t="shared" si="16"/>
        <v>4178.7367557400466</v>
      </c>
      <c r="U90" s="4">
        <f t="shared" si="17"/>
        <v>992.76229153523923</v>
      </c>
      <c r="V90" s="4">
        <f t="shared" si="18"/>
        <v>1007.0520487552274</v>
      </c>
      <c r="W90" s="2">
        <f t="shared" si="19"/>
        <v>1.1822447741513604</v>
      </c>
      <c r="AA90" s="6">
        <v>-144.24372570197801</v>
      </c>
      <c r="AB90" s="7">
        <v>10.528700058400901</v>
      </c>
      <c r="AC90" s="6">
        <v>-3.1256926142924198E-2</v>
      </c>
      <c r="AD90" s="6">
        <v>2.9456116190551199E-5</v>
      </c>
      <c r="AE90" s="8">
        <v>17554.453889016499</v>
      </c>
      <c r="AF90" s="8">
        <v>-125.692345063977</v>
      </c>
      <c r="AG90" s="8">
        <v>0.39362054142913999</v>
      </c>
      <c r="AH90" s="8">
        <v>-4.1079636190540202E-4</v>
      </c>
      <c r="AI90" s="8">
        <v>2.30640101199999</v>
      </c>
      <c r="AJ90" s="8">
        <v>-3.7612753199999698E-3</v>
      </c>
      <c r="AK90" s="8">
        <v>995.176197</v>
      </c>
      <c r="AL90" s="8">
        <v>3.9734999999999798E-2</v>
      </c>
      <c r="AN90" s="8">
        <v>-0.88639634593625405</v>
      </c>
      <c r="AO90" s="8">
        <v>3.7265265782637198</v>
      </c>
      <c r="AP90" s="8">
        <v>0.73660332291432395</v>
      </c>
    </row>
    <row r="91" spans="1:42" x14ac:dyDescent="0.45">
      <c r="A91">
        <v>3.2000000000000001E-2</v>
      </c>
      <c r="B91" s="4">
        <f t="shared" si="14"/>
        <v>116.05965621773205</v>
      </c>
      <c r="C91">
        <v>2500</v>
      </c>
      <c r="D91" s="5">
        <f t="shared" si="8"/>
        <v>2.846230647798742</v>
      </c>
      <c r="E91" s="4">
        <v>143.91111401399999</v>
      </c>
      <c r="F91" s="4">
        <f t="shared" si="22"/>
        <v>287.82222802799998</v>
      </c>
      <c r="G91" s="5">
        <f t="shared" si="21"/>
        <v>15.687402618064848</v>
      </c>
      <c r="H91" s="1">
        <f t="shared" si="23"/>
        <v>1104.8099692307667</v>
      </c>
      <c r="I91">
        <v>315</v>
      </c>
      <c r="J91">
        <v>295</v>
      </c>
      <c r="K91" s="5">
        <f t="shared" si="24"/>
        <v>8.1807568948503242</v>
      </c>
      <c r="L91" s="5">
        <v>303.18081139171863</v>
      </c>
      <c r="M91" s="5">
        <f t="shared" si="10"/>
        <v>303.18075689485033</v>
      </c>
      <c r="N91" s="5">
        <v>309.18039984870182</v>
      </c>
      <c r="O91" s="5">
        <f t="shared" si="20"/>
        <v>309.18039984783849</v>
      </c>
      <c r="P91" s="5">
        <f t="shared" si="7"/>
        <v>5.8196001512981752</v>
      </c>
      <c r="Q91" s="1">
        <v>778.18426417375997</v>
      </c>
      <c r="R91" s="4">
        <f>Q91/(Abmessungen!F$17*S91)</f>
        <v>102.91523426786841</v>
      </c>
      <c r="S91" s="5">
        <f t="shared" si="15"/>
        <v>12.963975493746835</v>
      </c>
      <c r="T91" s="4">
        <f t="shared" si="16"/>
        <v>4178.6819746366427</v>
      </c>
      <c r="U91" s="4">
        <f t="shared" si="17"/>
        <v>992.59297980239319</v>
      </c>
      <c r="V91" s="4">
        <f t="shared" si="18"/>
        <v>1007.0605542703249</v>
      </c>
      <c r="W91" s="2">
        <f t="shared" si="19"/>
        <v>1.1814396506073761</v>
      </c>
      <c r="AA91" s="6">
        <v>-144.24372570197801</v>
      </c>
      <c r="AB91" s="7">
        <v>10.528700058400901</v>
      </c>
      <c r="AC91" s="6">
        <v>-3.1256926142924198E-2</v>
      </c>
      <c r="AD91" s="6">
        <v>2.9456116190551199E-5</v>
      </c>
      <c r="AE91" s="8">
        <v>17554.453889016499</v>
      </c>
      <c r="AF91" s="8">
        <v>-125.692345063977</v>
      </c>
      <c r="AG91" s="8">
        <v>0.39362054142913999</v>
      </c>
      <c r="AH91" s="8">
        <v>-4.1079636190540202E-4</v>
      </c>
      <c r="AI91" s="8">
        <v>2.30640101199999</v>
      </c>
      <c r="AJ91" s="8">
        <v>-3.7612753199999698E-3</v>
      </c>
      <c r="AK91" s="8">
        <v>995.176197</v>
      </c>
      <c r="AL91" s="8">
        <v>3.9734999999999798E-2</v>
      </c>
      <c r="AN91" s="8">
        <v>-0.88639634593625405</v>
      </c>
      <c r="AO91" s="8">
        <v>3.7265265782637198</v>
      </c>
      <c r="AP91" s="8">
        <v>0.73660332291432395</v>
      </c>
    </row>
    <row r="92" spans="1:42" x14ac:dyDescent="0.45">
      <c r="A92">
        <v>3.7999999999999999E-2</v>
      </c>
      <c r="B92" s="4">
        <f t="shared" si="14"/>
        <v>137.8386596876459</v>
      </c>
      <c r="C92">
        <v>2500</v>
      </c>
      <c r="D92" s="5">
        <f t="shared" si="8"/>
        <v>2.846230647798742</v>
      </c>
      <c r="E92" s="4">
        <v>143.91111401399999</v>
      </c>
      <c r="F92" s="4">
        <f t="shared" si="22"/>
        <v>287.82222802799998</v>
      </c>
      <c r="G92" s="5">
        <f t="shared" si="21"/>
        <v>15.687402618064848</v>
      </c>
      <c r="H92" s="1">
        <f t="shared" si="23"/>
        <v>1454.2982923076893</v>
      </c>
      <c r="I92">
        <v>315</v>
      </c>
      <c r="J92">
        <v>295</v>
      </c>
      <c r="K92" s="5">
        <f t="shared" si="24"/>
        <v>8.5117683376416746</v>
      </c>
      <c r="L92" s="5">
        <v>303.51182607468468</v>
      </c>
      <c r="M92" s="5">
        <f t="shared" si="10"/>
        <v>303.51176833764168</v>
      </c>
      <c r="N92" s="5">
        <v>309.90360360295796</v>
      </c>
      <c r="O92" s="5">
        <f t="shared" si="20"/>
        <v>309.90360360253607</v>
      </c>
      <c r="P92" s="5">
        <f t="shared" si="7"/>
        <v>5.0963963970420423</v>
      </c>
      <c r="Q92" s="1">
        <v>809.24996991455998</v>
      </c>
      <c r="R92" s="4">
        <f>Q92/(Abmessungen!F$17*S92)</f>
        <v>105.73571726726844</v>
      </c>
      <c r="S92" s="5">
        <f t="shared" si="15"/>
        <v>13.121890218349757</v>
      </c>
      <c r="T92" s="4">
        <f t="shared" si="16"/>
        <v>4178.6490255063563</v>
      </c>
      <c r="U92" s="4">
        <f t="shared" si="17"/>
        <v>992.46467072445728</v>
      </c>
      <c r="V92" s="4">
        <f t="shared" si="18"/>
        <v>1007.0671307045387</v>
      </c>
      <c r="W92" s="2">
        <f t="shared" si="19"/>
        <v>1.1808171319285772</v>
      </c>
      <c r="AA92" s="6">
        <v>-144.24372570197801</v>
      </c>
      <c r="AB92" s="7">
        <v>10.528700058400901</v>
      </c>
      <c r="AC92" s="6">
        <v>-3.1256926142924198E-2</v>
      </c>
      <c r="AD92" s="6">
        <v>2.9456116190551199E-5</v>
      </c>
      <c r="AE92" s="8">
        <v>17554.453889016499</v>
      </c>
      <c r="AF92" s="8">
        <v>-125.692345063977</v>
      </c>
      <c r="AG92" s="8">
        <v>0.39362054142913999</v>
      </c>
      <c r="AH92" s="8">
        <v>-4.1079636190540202E-4</v>
      </c>
      <c r="AI92" s="8">
        <v>2.30640101199999</v>
      </c>
      <c r="AJ92" s="8">
        <v>-3.7612753199999698E-3</v>
      </c>
      <c r="AK92" s="8">
        <v>995.176197</v>
      </c>
      <c r="AL92" s="8">
        <v>3.9734999999999798E-2</v>
      </c>
      <c r="AN92" s="8">
        <v>-0.88639634593625405</v>
      </c>
      <c r="AO92" s="8">
        <v>3.7265265782637198</v>
      </c>
      <c r="AP92" s="8">
        <v>0.73660332291432395</v>
      </c>
    </row>
    <row r="93" spans="1:42" x14ac:dyDescent="0.45">
      <c r="A93">
        <v>4.3999999999999997E-2</v>
      </c>
      <c r="B93" s="4">
        <f t="shared" si="14"/>
        <v>159.61880830022898</v>
      </c>
      <c r="C93">
        <v>2500</v>
      </c>
      <c r="D93" s="5">
        <f t="shared" si="8"/>
        <v>2.846230647798742</v>
      </c>
      <c r="E93" s="4">
        <v>143.91111401399999</v>
      </c>
      <c r="F93" s="4">
        <f t="shared" si="22"/>
        <v>287.82222802799998</v>
      </c>
      <c r="G93" s="5">
        <f t="shared" si="21"/>
        <v>15.687402618064848</v>
      </c>
      <c r="H93" s="1">
        <f t="shared" si="23"/>
        <v>1848.7349692307653</v>
      </c>
      <c r="I93">
        <v>315</v>
      </c>
      <c r="J93">
        <v>295</v>
      </c>
      <c r="K93" s="5">
        <f t="shared" si="24"/>
        <v>8.7799773821148559</v>
      </c>
      <c r="L93" s="5">
        <v>303.78003733509132</v>
      </c>
      <c r="M93" s="5">
        <f t="shared" si="10"/>
        <v>303.77997738211485</v>
      </c>
      <c r="N93" s="5">
        <v>310.46176825683506</v>
      </c>
      <c r="O93" s="5">
        <f t="shared" si="20"/>
        <v>310.46176825660973</v>
      </c>
      <c r="P93" s="5">
        <f t="shared" si="7"/>
        <v>4.5382317431649426</v>
      </c>
      <c r="Q93" s="1">
        <v>834.39757900159998</v>
      </c>
      <c r="R93" s="4">
        <f>Q93/(Abmessungen!F$17*S93)</f>
        <v>108.14935664806205</v>
      </c>
      <c r="S93" s="5">
        <f t="shared" si="15"/>
        <v>13.227705547067446</v>
      </c>
      <c r="T93" s="4">
        <f t="shared" si="16"/>
        <v>4178.6278033432518</v>
      </c>
      <c r="U93" s="4">
        <f t="shared" si="17"/>
        <v>992.36425636046283</v>
      </c>
      <c r="V93" s="4">
        <f t="shared" si="18"/>
        <v>1007.0724593917548</v>
      </c>
      <c r="W93" s="2">
        <f t="shared" si="19"/>
        <v>1.1803127237314204</v>
      </c>
      <c r="AA93" s="6">
        <v>-144.24372570197801</v>
      </c>
      <c r="AB93" s="7">
        <v>10.528700058400901</v>
      </c>
      <c r="AC93" s="6">
        <v>-3.1256926142924198E-2</v>
      </c>
      <c r="AD93" s="6">
        <v>2.9456116190551199E-5</v>
      </c>
      <c r="AE93" s="8">
        <v>17554.453889016499</v>
      </c>
      <c r="AF93" s="8">
        <v>-125.692345063977</v>
      </c>
      <c r="AG93" s="8">
        <v>0.39362054142913999</v>
      </c>
      <c r="AH93" s="8">
        <v>-4.1079636190540202E-4</v>
      </c>
      <c r="AI93" s="8">
        <v>2.30640101199999</v>
      </c>
      <c r="AJ93" s="8">
        <v>-3.7612753199999698E-3</v>
      </c>
      <c r="AK93" s="8">
        <v>995.176197</v>
      </c>
      <c r="AL93" s="8">
        <v>3.9734999999999798E-2</v>
      </c>
      <c r="AN93" s="8">
        <v>-0.88639634593625405</v>
      </c>
      <c r="AO93" s="8">
        <v>3.7265265782637198</v>
      </c>
      <c r="AP93" s="8">
        <v>0.73660332291432395</v>
      </c>
    </row>
    <row r="94" spans="1:42" x14ac:dyDescent="0.45">
      <c r="A94">
        <v>0.05</v>
      </c>
      <c r="B94" s="4">
        <f t="shared" si="14"/>
        <v>181.39975582345494</v>
      </c>
      <c r="C94">
        <v>2500</v>
      </c>
      <c r="D94" s="5">
        <f t="shared" si="8"/>
        <v>2.846230647798742</v>
      </c>
      <c r="E94" s="4">
        <v>143.91111401399999</v>
      </c>
      <c r="F94" s="4">
        <f t="shared" si="22"/>
        <v>287.82222802799998</v>
      </c>
      <c r="G94" s="5">
        <f t="shared" si="21"/>
        <v>15.687402618064848</v>
      </c>
      <c r="H94" s="1">
        <f t="shared" si="23"/>
        <v>2288.1199999999958</v>
      </c>
      <c r="I94">
        <v>315</v>
      </c>
      <c r="J94">
        <v>295</v>
      </c>
      <c r="K94" s="5">
        <f t="shared" si="24"/>
        <v>9.0049442198453828</v>
      </c>
      <c r="L94" s="5">
        <v>304.00500565654778</v>
      </c>
      <c r="M94" s="5">
        <f t="shared" si="10"/>
        <v>304.00494421984536</v>
      </c>
      <c r="N94" s="5">
        <v>310.90546398458395</v>
      </c>
      <c r="O94" s="5">
        <f t="shared" si="20"/>
        <v>310.9054639844548</v>
      </c>
      <c r="P94" s="5">
        <f t="shared" si="7"/>
        <v>4.0945360154160539</v>
      </c>
      <c r="Q94" s="1">
        <v>855.47415125919997</v>
      </c>
      <c r="R94" s="4">
        <f>Q94/(Abmessungen!F$17*S94)</f>
        <v>110.28273967825515</v>
      </c>
      <c r="S94" s="5">
        <f t="shared" si="15"/>
        <v>13.299483313387208</v>
      </c>
      <c r="T94" s="4">
        <f t="shared" si="16"/>
        <v>4178.6133911697734</v>
      </c>
      <c r="U94" s="4">
        <f t="shared" si="17"/>
        <v>992.28358485323861</v>
      </c>
      <c r="V94" s="4">
        <f t="shared" si="18"/>
        <v>1007.0769289498814</v>
      </c>
      <c r="W94" s="2">
        <f t="shared" si="19"/>
        <v>1.1798896398337821</v>
      </c>
      <c r="AA94" s="6">
        <v>-144.24372570197801</v>
      </c>
      <c r="AB94" s="7">
        <v>10.528700058400901</v>
      </c>
      <c r="AC94" s="6">
        <v>-3.1256926142924198E-2</v>
      </c>
      <c r="AD94" s="6">
        <v>2.9456116190551199E-5</v>
      </c>
      <c r="AE94" s="8">
        <v>17554.453889016499</v>
      </c>
      <c r="AF94" s="8">
        <v>-125.692345063977</v>
      </c>
      <c r="AG94" s="8">
        <v>0.39362054142913999</v>
      </c>
      <c r="AH94" s="8">
        <v>-4.1079636190540202E-4</v>
      </c>
      <c r="AI94" s="8">
        <v>2.30640101199999</v>
      </c>
      <c r="AJ94" s="8">
        <v>-3.7612753199999698E-3</v>
      </c>
      <c r="AK94" s="8">
        <v>995.176197</v>
      </c>
      <c r="AL94" s="8">
        <v>3.9734999999999798E-2</v>
      </c>
      <c r="AN94" s="8">
        <v>-0.88639634593625405</v>
      </c>
      <c r="AO94" s="8">
        <v>3.7265265782637198</v>
      </c>
      <c r="AP94" s="8">
        <v>0.73660332291432395</v>
      </c>
    </row>
    <row r="95" spans="1:42" x14ac:dyDescent="0.45">
      <c r="A95">
        <v>5.6000000000000001E-2</v>
      </c>
      <c r="B95" s="4">
        <f t="shared" si="14"/>
        <v>203.18128127649038</v>
      </c>
      <c r="C95">
        <v>2500</v>
      </c>
      <c r="D95" s="5">
        <f t="shared" si="8"/>
        <v>2.846230647798742</v>
      </c>
      <c r="E95" s="4">
        <v>143.91111401399999</v>
      </c>
      <c r="F95" s="4">
        <f t="shared" si="22"/>
        <v>287.82222802799998</v>
      </c>
      <c r="G95" s="5">
        <f t="shared" si="21"/>
        <v>15.687402618064848</v>
      </c>
      <c r="H95" s="1">
        <f t="shared" si="23"/>
        <v>2772.4533846153799</v>
      </c>
      <c r="I95">
        <v>315</v>
      </c>
      <c r="J95">
        <v>295</v>
      </c>
      <c r="K95" s="5">
        <f t="shared" si="24"/>
        <v>9.1989590934316805</v>
      </c>
      <c r="L95" s="5">
        <v>304.1990214639053</v>
      </c>
      <c r="M95" s="5">
        <f t="shared" si="10"/>
        <v>304.19895909343165</v>
      </c>
      <c r="N95" s="5">
        <v>311.26652942721148</v>
      </c>
      <c r="O95" s="5">
        <f t="shared" si="20"/>
        <v>311.26652942713315</v>
      </c>
      <c r="P95" s="5">
        <f t="shared" si="7"/>
        <v>3.7334705727885193</v>
      </c>
      <c r="Q95" s="1">
        <v>873.63875417663996</v>
      </c>
      <c r="R95" s="4">
        <f>Q95/(Abmessungen!F$17*S95)</f>
        <v>112.21695646337277</v>
      </c>
      <c r="S95" s="5">
        <f t="shared" si="15"/>
        <v>13.34777351734321</v>
      </c>
      <c r="T95" s="4">
        <f t="shared" si="16"/>
        <v>4178.6031882096877</v>
      </c>
      <c r="U95" s="4">
        <f t="shared" si="17"/>
        <v>992.2173870222889</v>
      </c>
      <c r="V95" s="4">
        <f t="shared" si="18"/>
        <v>1007.0807835589342</v>
      </c>
      <c r="W95" s="2">
        <f t="shared" si="19"/>
        <v>1.1795247663998305</v>
      </c>
      <c r="AA95" s="6">
        <v>-144.24372570197801</v>
      </c>
      <c r="AB95" s="7">
        <v>10.528700058400901</v>
      </c>
      <c r="AC95" s="6">
        <v>-3.1256926142924198E-2</v>
      </c>
      <c r="AD95" s="6">
        <v>2.9456116190551199E-5</v>
      </c>
      <c r="AE95" s="8">
        <v>17554.453889016499</v>
      </c>
      <c r="AF95" s="8">
        <v>-125.692345063977</v>
      </c>
      <c r="AG95" s="8">
        <v>0.39362054142913999</v>
      </c>
      <c r="AH95" s="8">
        <v>-4.1079636190540202E-4</v>
      </c>
      <c r="AI95" s="8">
        <v>2.30640101199999</v>
      </c>
      <c r="AJ95" s="8">
        <v>-3.7612753199999698E-3</v>
      </c>
      <c r="AK95" s="8">
        <v>995.176197</v>
      </c>
      <c r="AL95" s="8">
        <v>3.9734999999999798E-2</v>
      </c>
      <c r="AN95" s="8">
        <v>-0.88639634593625405</v>
      </c>
      <c r="AO95" s="8">
        <v>3.7265265782637198</v>
      </c>
      <c r="AP95" s="8">
        <v>0.73660332291432395</v>
      </c>
    </row>
    <row r="96" spans="1:42" x14ac:dyDescent="0.45">
      <c r="A96">
        <v>6.2E-2</v>
      </c>
      <c r="B96" s="4">
        <f t="shared" si="14"/>
        <v>224.96323686312792</v>
      </c>
      <c r="C96">
        <v>2500</v>
      </c>
      <c r="D96" s="5">
        <f t="shared" si="8"/>
        <v>2.846230647798742</v>
      </c>
      <c r="E96" s="4">
        <v>143.91111401399999</v>
      </c>
      <c r="F96" s="4">
        <f t="shared" si="22"/>
        <v>287.82222802799998</v>
      </c>
      <c r="G96" s="5">
        <f t="shared" si="21"/>
        <v>15.687402618064848</v>
      </c>
      <c r="H96" s="1">
        <f t="shared" si="23"/>
        <v>3301.7351230769173</v>
      </c>
      <c r="I96">
        <v>315</v>
      </c>
      <c r="J96">
        <v>295</v>
      </c>
      <c r="K96" s="5">
        <f t="shared" si="24"/>
        <v>9.3701462241359188</v>
      </c>
      <c r="L96" s="5">
        <v>304.37020909327128</v>
      </c>
      <c r="M96" s="5">
        <f t="shared" si="10"/>
        <v>304.37014622413591</v>
      </c>
      <c r="N96" s="5">
        <v>311.56599881842141</v>
      </c>
      <c r="O96" s="5">
        <f t="shared" si="20"/>
        <v>311.56599881837155</v>
      </c>
      <c r="P96" s="5">
        <f t="shared" si="7"/>
        <v>3.4340011815785942</v>
      </c>
      <c r="Q96" s="1">
        <v>889.65676352512003</v>
      </c>
      <c r="R96" s="4">
        <f>Q96/(Abmessungen!F$17*S96)</f>
        <v>114.00665834415253</v>
      </c>
      <c r="S96" s="5">
        <f t="shared" si="15"/>
        <v>13.379124414631693</v>
      </c>
      <c r="T96" s="4">
        <f t="shared" si="16"/>
        <v>4178.5957192645437</v>
      </c>
      <c r="U96" s="4">
        <f t="shared" si="17"/>
        <v>992.16211107328309</v>
      </c>
      <c r="V96" s="4">
        <f t="shared" si="18"/>
        <v>1007.0841846291605</v>
      </c>
      <c r="W96" s="2">
        <f t="shared" si="19"/>
        <v>1.1792028244971187</v>
      </c>
      <c r="AA96" s="6">
        <v>-144.24372570197801</v>
      </c>
      <c r="AB96" s="7">
        <v>10.528700058400901</v>
      </c>
      <c r="AC96" s="6">
        <v>-3.1256926142924198E-2</v>
      </c>
      <c r="AD96" s="6">
        <v>2.9456116190551199E-5</v>
      </c>
      <c r="AE96" s="8">
        <v>17554.453889016499</v>
      </c>
      <c r="AF96" s="8">
        <v>-125.692345063977</v>
      </c>
      <c r="AG96" s="8">
        <v>0.39362054142913999</v>
      </c>
      <c r="AH96" s="8">
        <v>-4.1079636190540202E-4</v>
      </c>
      <c r="AI96" s="8">
        <v>2.30640101199999</v>
      </c>
      <c r="AJ96" s="8">
        <v>-3.7612753199999698E-3</v>
      </c>
      <c r="AK96" s="8">
        <v>995.176197</v>
      </c>
      <c r="AL96" s="8">
        <v>3.9734999999999798E-2</v>
      </c>
      <c r="AN96" s="8">
        <v>-0.88639634593625405</v>
      </c>
      <c r="AO96" s="8">
        <v>3.7265265782637198</v>
      </c>
      <c r="AP96" s="8">
        <v>0.73660332291432395</v>
      </c>
    </row>
    <row r="97" spans="1:42" x14ac:dyDescent="0.45">
      <c r="A97">
        <v>6.8000000000000005E-2</v>
      </c>
      <c r="B97" s="4">
        <f t="shared" si="14"/>
        <v>246.74552043653765</v>
      </c>
      <c r="C97">
        <v>2500</v>
      </c>
      <c r="D97" s="5">
        <f t="shared" si="8"/>
        <v>2.846230647798742</v>
      </c>
      <c r="E97" s="4">
        <v>143.91111401399999</v>
      </c>
      <c r="F97" s="4">
        <f t="shared" si="22"/>
        <v>287.82222802799998</v>
      </c>
      <c r="G97" s="5">
        <f t="shared" si="21"/>
        <v>15.687402618064848</v>
      </c>
      <c r="H97" s="1">
        <f t="shared" si="23"/>
        <v>3875.9652153846091</v>
      </c>
      <c r="I97">
        <v>315</v>
      </c>
      <c r="J97">
        <v>295</v>
      </c>
      <c r="K97" s="5">
        <f t="shared" si="24"/>
        <v>9.524064136884645</v>
      </c>
      <c r="L97" s="5">
        <v>304.52412714944973</v>
      </c>
      <c r="M97" s="5">
        <f t="shared" si="10"/>
        <v>304.52406413688465</v>
      </c>
      <c r="N97" s="5">
        <v>311.81833506414966</v>
      </c>
      <c r="O97" s="5">
        <f t="shared" si="20"/>
        <v>311.8183350641167</v>
      </c>
      <c r="P97" s="5">
        <f t="shared" si="7"/>
        <v>3.1816649358503355</v>
      </c>
      <c r="Q97" s="1">
        <v>904.05140476736005</v>
      </c>
      <c r="R97" s="4">
        <f>Q97/(Abmessungen!F$17*S97)</f>
        <v>115.6895714627199</v>
      </c>
      <c r="S97" s="5">
        <f t="shared" si="15"/>
        <v>13.39782610921476</v>
      </c>
      <c r="T97" s="4">
        <f t="shared" si="16"/>
        <v>4178.590099032207</v>
      </c>
      <c r="U97" s="4">
        <f t="shared" si="17"/>
        <v>992.11527555557791</v>
      </c>
      <c r="V97" s="4">
        <f t="shared" si="18"/>
        <v>1007.0872425961417</v>
      </c>
      <c r="W97" s="2">
        <f t="shared" si="19"/>
        <v>1.1789133604041155</v>
      </c>
      <c r="AA97" s="6">
        <v>-144.24372570197801</v>
      </c>
      <c r="AB97" s="7">
        <v>10.528700058400901</v>
      </c>
      <c r="AC97" s="6">
        <v>-3.1256926142924198E-2</v>
      </c>
      <c r="AD97" s="6">
        <v>2.9456116190551199E-5</v>
      </c>
      <c r="AE97" s="8">
        <v>17554.453889016499</v>
      </c>
      <c r="AF97" s="8">
        <v>-125.692345063977</v>
      </c>
      <c r="AG97" s="8">
        <v>0.39362054142913999</v>
      </c>
      <c r="AH97" s="8">
        <v>-4.1079636190540202E-4</v>
      </c>
      <c r="AI97" s="8">
        <v>2.30640101199999</v>
      </c>
      <c r="AJ97" s="8">
        <v>-3.7612753199999698E-3</v>
      </c>
      <c r="AK97" s="8">
        <v>995.176197</v>
      </c>
      <c r="AL97" s="8">
        <v>3.9734999999999798E-2</v>
      </c>
      <c r="AN97" s="8">
        <v>-0.88639634593625405</v>
      </c>
      <c r="AO97" s="8">
        <v>3.7265265782637198</v>
      </c>
      <c r="AP97" s="8">
        <v>0.73660332291432395</v>
      </c>
    </row>
    <row r="98" spans="1:42" x14ac:dyDescent="0.45">
      <c r="A98">
        <v>7.3999999999999996E-2</v>
      </c>
      <c r="B98" s="4">
        <f t="shared" si="14"/>
        <v>268.52805980638169</v>
      </c>
      <c r="C98">
        <v>2500</v>
      </c>
      <c r="D98" s="5">
        <f t="shared" si="8"/>
        <v>2.846230647798742</v>
      </c>
      <c r="E98" s="4">
        <v>143.91111401399999</v>
      </c>
      <c r="F98" s="4">
        <f t="shared" si="22"/>
        <v>287.82222802799998</v>
      </c>
      <c r="G98" s="5">
        <f t="shared" si="21"/>
        <v>15.687402618064848</v>
      </c>
      <c r="H98" s="1">
        <f t="shared" si="23"/>
        <v>4495.1436615384537</v>
      </c>
      <c r="I98">
        <v>315</v>
      </c>
      <c r="J98">
        <v>295</v>
      </c>
      <c r="K98" s="5">
        <f t="shared" si="24"/>
        <v>9.6646018543775529</v>
      </c>
      <c r="L98" s="5">
        <v>304.66466472136824</v>
      </c>
      <c r="M98" s="5">
        <f t="shared" si="10"/>
        <v>304.66460185437757</v>
      </c>
      <c r="N98" s="5">
        <v>312.03381954148182</v>
      </c>
      <c r="O98" s="5">
        <f t="shared" si="20"/>
        <v>312.03381954145925</v>
      </c>
      <c r="P98" s="5">
        <f t="shared" si="7"/>
        <v>2.9661804585181812</v>
      </c>
      <c r="Q98" s="1">
        <v>917.18851992991995</v>
      </c>
      <c r="R98" s="4">
        <f>Q98/(Abmessungen!F$17*S98)</f>
        <v>117.29185151106277</v>
      </c>
      <c r="S98" s="5">
        <f t="shared" si="15"/>
        <v>13.406832765141598</v>
      </c>
      <c r="T98" s="4">
        <f t="shared" si="16"/>
        <v>4178.5857710795144</v>
      </c>
      <c r="U98" s="4">
        <f t="shared" si="17"/>
        <v>992.07509335182294</v>
      </c>
      <c r="V98" s="4">
        <f t="shared" si="18"/>
        <v>1007.0900347263517</v>
      </c>
      <c r="W98" s="2">
        <f t="shared" si="19"/>
        <v>1.1786490601537205</v>
      </c>
      <c r="AA98" s="6">
        <v>-144.24372570197801</v>
      </c>
      <c r="AB98" s="7">
        <v>10.528700058400901</v>
      </c>
      <c r="AC98" s="6">
        <v>-3.1256926142924198E-2</v>
      </c>
      <c r="AD98" s="6">
        <v>2.9456116190551199E-5</v>
      </c>
      <c r="AE98" s="8">
        <v>17554.453889016499</v>
      </c>
      <c r="AF98" s="8">
        <v>-125.692345063977</v>
      </c>
      <c r="AG98" s="8">
        <v>0.39362054142913999</v>
      </c>
      <c r="AH98" s="8">
        <v>-4.1079636190540202E-4</v>
      </c>
      <c r="AI98" s="8">
        <v>2.30640101199999</v>
      </c>
      <c r="AJ98" s="8">
        <v>-3.7612753199999698E-3</v>
      </c>
      <c r="AK98" s="8">
        <v>995.176197</v>
      </c>
      <c r="AL98" s="8">
        <v>3.9734999999999798E-2</v>
      </c>
      <c r="AN98" s="8">
        <v>-0.88639634593625405</v>
      </c>
      <c r="AO98" s="8">
        <v>3.7265265782637198</v>
      </c>
      <c r="AP98" s="8">
        <v>0.73660332291432395</v>
      </c>
    </row>
    <row r="99" spans="1:42" x14ac:dyDescent="0.45">
      <c r="A99">
        <v>8.0000000000000002E-3</v>
      </c>
      <c r="B99" s="4">
        <f t="shared" si="14"/>
        <v>28.976004136923308</v>
      </c>
      <c r="C99">
        <v>3000</v>
      </c>
      <c r="D99" s="5">
        <f t="shared" si="8"/>
        <v>3.4723255843716627</v>
      </c>
      <c r="E99" s="4">
        <v>175.56772619700001</v>
      </c>
      <c r="F99" s="4">
        <f t="shared" si="22"/>
        <v>351.13545239400003</v>
      </c>
      <c r="G99" s="5">
        <f t="shared" si="21"/>
        <v>20.934576617532752</v>
      </c>
      <c r="H99" s="1">
        <f t="shared" si="23"/>
        <v>156.34021538461522</v>
      </c>
      <c r="I99">
        <v>315</v>
      </c>
      <c r="J99">
        <v>295</v>
      </c>
      <c r="K99" s="5">
        <f t="shared" si="24"/>
        <v>4.0750136577145719</v>
      </c>
      <c r="L99" s="5">
        <v>299.07502270174956</v>
      </c>
      <c r="M99" s="5">
        <f t="shared" si="10"/>
        <v>299.07501365771458</v>
      </c>
      <c r="N99" s="5">
        <v>300.76589064856842</v>
      </c>
      <c r="O99" s="5">
        <f t="shared" si="20"/>
        <v>300.76589057100102</v>
      </c>
      <c r="P99" s="5">
        <f t="shared" si="7"/>
        <v>14.234109351431584</v>
      </c>
      <c r="Q99" s="1">
        <v>475.95113529717997</v>
      </c>
      <c r="R99" s="4">
        <f>Q99/(Abmessungen!F$17*S99)</f>
        <v>81.603078786143186</v>
      </c>
      <c r="S99" s="5">
        <f t="shared" si="15"/>
        <v>9.9997984428373403</v>
      </c>
      <c r="T99" s="4">
        <f t="shared" si="16"/>
        <v>4179.6708258362314</v>
      </c>
      <c r="U99" s="4">
        <f t="shared" si="17"/>
        <v>993.92586582706099</v>
      </c>
      <c r="V99" s="4">
        <f t="shared" si="18"/>
        <v>1006.9789825135269</v>
      </c>
      <c r="W99" s="2">
        <f t="shared" si="19"/>
        <v>1.1891611514417337</v>
      </c>
      <c r="AA99" s="6">
        <v>-144.24372570197801</v>
      </c>
      <c r="AB99" s="7">
        <v>10.528700058400901</v>
      </c>
      <c r="AC99" s="6">
        <v>-3.1256926142924198E-2</v>
      </c>
      <c r="AD99" s="6">
        <v>2.9456116190551199E-5</v>
      </c>
      <c r="AE99" s="8">
        <v>17554.453889016499</v>
      </c>
      <c r="AF99" s="8">
        <v>-125.692345063977</v>
      </c>
      <c r="AG99" s="8">
        <v>0.39362054142913999</v>
      </c>
      <c r="AH99" s="8">
        <v>-4.1079636190540202E-4</v>
      </c>
      <c r="AI99" s="8">
        <v>2.30640101199999</v>
      </c>
      <c r="AJ99" s="8">
        <v>-3.7612753199999698E-3</v>
      </c>
      <c r="AK99" s="8">
        <v>995.176197</v>
      </c>
      <c r="AL99" s="8">
        <v>3.9734999999999798E-2</v>
      </c>
      <c r="AN99" s="8">
        <v>-0.88639634593625405</v>
      </c>
      <c r="AO99" s="8">
        <v>3.7265265782637198</v>
      </c>
      <c r="AP99" s="8">
        <v>0.73660332291432395</v>
      </c>
    </row>
    <row r="100" spans="1:42" x14ac:dyDescent="0.45">
      <c r="A100">
        <v>1.4E-2</v>
      </c>
      <c r="B100" s="4">
        <f t="shared" si="14"/>
        <v>50.733674336346191</v>
      </c>
      <c r="C100">
        <v>3000</v>
      </c>
      <c r="D100" s="5">
        <f t="shared" si="8"/>
        <v>3.4723255843716627</v>
      </c>
      <c r="E100" s="4">
        <v>175.56772619700001</v>
      </c>
      <c r="F100" s="4">
        <f t="shared" si="22"/>
        <v>351.13545239400003</v>
      </c>
      <c r="G100" s="5">
        <f t="shared" si="21"/>
        <v>20.934576617532752</v>
      </c>
      <c r="H100" s="1">
        <f t="shared" si="23"/>
        <v>326.03512307692239</v>
      </c>
      <c r="I100">
        <v>315</v>
      </c>
      <c r="J100">
        <v>295</v>
      </c>
      <c r="K100" s="5">
        <f t="shared" si="24"/>
        <v>5.4348508994305496</v>
      </c>
      <c r="L100" s="5">
        <v>300.43486889438697</v>
      </c>
      <c r="M100" s="5">
        <f t="shared" si="10"/>
        <v>300.43485089943056</v>
      </c>
      <c r="N100" s="5">
        <v>304.17357326019868</v>
      </c>
      <c r="O100" s="5">
        <f t="shared" si="20"/>
        <v>304.17357323621115</v>
      </c>
      <c r="P100" s="5">
        <f t="shared" si="7"/>
        <v>10.82642673980132</v>
      </c>
      <c r="Q100" s="1">
        <v>633.42849521146002</v>
      </c>
      <c r="R100" s="4">
        <f>Q100/(Abmessungen!F$17*S100)</f>
        <v>93.120638415904864</v>
      </c>
      <c r="S100" s="5">
        <f t="shared" si="15"/>
        <v>11.66237697706933</v>
      </c>
      <c r="T100" s="4">
        <f t="shared" si="16"/>
        <v>4179.1159264508942</v>
      </c>
      <c r="U100" s="4">
        <f t="shared" si="17"/>
        <v>993.4230204945527</v>
      </c>
      <c r="V100" s="4">
        <f t="shared" si="18"/>
        <v>1007.0059992577592</v>
      </c>
      <c r="W100" s="2">
        <f t="shared" si="19"/>
        <v>1.1866037734800523</v>
      </c>
      <c r="AA100" s="6">
        <v>-144.24372570197801</v>
      </c>
      <c r="AB100" s="7">
        <v>10.528700058400901</v>
      </c>
      <c r="AC100" s="6">
        <v>-3.1256926142924198E-2</v>
      </c>
      <c r="AD100" s="6">
        <v>2.9456116190551199E-5</v>
      </c>
      <c r="AE100" s="8">
        <v>17554.453889016499</v>
      </c>
      <c r="AF100" s="8">
        <v>-125.692345063977</v>
      </c>
      <c r="AG100" s="8">
        <v>0.39362054142913999</v>
      </c>
      <c r="AH100" s="8">
        <v>-4.1079636190540202E-4</v>
      </c>
      <c r="AI100" s="8">
        <v>2.30640101199999</v>
      </c>
      <c r="AJ100" s="8">
        <v>-3.7612753199999698E-3</v>
      </c>
      <c r="AK100" s="8">
        <v>995.176197</v>
      </c>
      <c r="AL100" s="8">
        <v>3.9734999999999798E-2</v>
      </c>
      <c r="AN100" s="8">
        <v>-0.88639634593625405</v>
      </c>
      <c r="AO100" s="8">
        <v>3.7265265782637198</v>
      </c>
      <c r="AP100" s="8">
        <v>0.73660332291432395</v>
      </c>
    </row>
    <row r="101" spans="1:42" x14ac:dyDescent="0.45">
      <c r="A101">
        <v>0.02</v>
      </c>
      <c r="B101" s="4">
        <f t="shared" si="14"/>
        <v>72.500965712137884</v>
      </c>
      <c r="C101">
        <v>3000</v>
      </c>
      <c r="D101" s="5">
        <f t="shared" si="8"/>
        <v>3.4723255843716627</v>
      </c>
      <c r="E101" s="4">
        <v>175.56772619700001</v>
      </c>
      <c r="F101" s="4">
        <f t="shared" si="22"/>
        <v>351.13545239400003</v>
      </c>
      <c r="G101" s="5">
        <f t="shared" si="21"/>
        <v>20.934576617532752</v>
      </c>
      <c r="H101" s="1">
        <f t="shared" si="23"/>
        <v>540.67838461538327</v>
      </c>
      <c r="I101">
        <v>315</v>
      </c>
      <c r="J101">
        <v>295</v>
      </c>
      <c r="K101" s="5">
        <f t="shared" si="24"/>
        <v>6.2774546969388414</v>
      </c>
      <c r="L101" s="5">
        <v>301.27747918254494</v>
      </c>
      <c r="M101" s="5">
        <f t="shared" si="10"/>
        <v>301.27745469693883</v>
      </c>
      <c r="N101" s="5">
        <v>306.25761802473824</v>
      </c>
      <c r="O101" s="5">
        <f t="shared" si="20"/>
        <v>306.25761801665516</v>
      </c>
      <c r="P101" s="5">
        <f t="shared" si="7"/>
        <v>8.7423819752617646</v>
      </c>
      <c r="Q101" s="1">
        <v>730.66853415820003</v>
      </c>
      <c r="R101" s="4">
        <f>Q101/(Abmessungen!F$17*S101)</f>
        <v>100.62513708425543</v>
      </c>
      <c r="S101" s="5">
        <f t="shared" si="15"/>
        <v>12.449426451990368</v>
      </c>
      <c r="T101" s="4">
        <f t="shared" si="16"/>
        <v>4178.8870330202853</v>
      </c>
      <c r="U101" s="4">
        <f t="shared" si="17"/>
        <v>993.09022014786751</v>
      </c>
      <c r="V101" s="4">
        <f t="shared" si="18"/>
        <v>1007.0227398176592</v>
      </c>
      <c r="W101" s="2">
        <f t="shared" si="19"/>
        <v>1.1850191288394389</v>
      </c>
      <c r="AA101" s="6">
        <v>-144.24372570197801</v>
      </c>
      <c r="AB101" s="7">
        <v>10.528700058400901</v>
      </c>
      <c r="AC101" s="6">
        <v>-3.1256926142924198E-2</v>
      </c>
      <c r="AD101" s="6">
        <v>2.9456116190551199E-5</v>
      </c>
      <c r="AE101" s="8">
        <v>17554.453889016499</v>
      </c>
      <c r="AF101" s="8">
        <v>-125.692345063977</v>
      </c>
      <c r="AG101" s="8">
        <v>0.39362054142913999</v>
      </c>
      <c r="AH101" s="8">
        <v>-4.1079636190540202E-4</v>
      </c>
      <c r="AI101" s="8">
        <v>2.30640101199999</v>
      </c>
      <c r="AJ101" s="8">
        <v>-3.7612753199999698E-3</v>
      </c>
      <c r="AK101" s="8">
        <v>995.176197</v>
      </c>
      <c r="AL101" s="8">
        <v>3.9734999999999798E-2</v>
      </c>
      <c r="AN101" s="8">
        <v>-0.88639634593625405</v>
      </c>
      <c r="AO101" s="8">
        <v>3.7265265782637198</v>
      </c>
      <c r="AP101" s="8">
        <v>0.73660332291432395</v>
      </c>
    </row>
    <row r="102" spans="1:42" x14ac:dyDescent="0.45">
      <c r="A102">
        <v>2.5999999999999999E-2</v>
      </c>
      <c r="B102" s="4">
        <f t="shared" si="14"/>
        <v>94.273593815092781</v>
      </c>
      <c r="C102">
        <v>3000</v>
      </c>
      <c r="D102" s="5">
        <f t="shared" ref="D102:D110" si="25">F102/(0.02809*3600)</f>
        <v>3.4723255843716627</v>
      </c>
      <c r="E102" s="4">
        <v>175.56772619700001</v>
      </c>
      <c r="F102" s="4">
        <f t="shared" si="22"/>
        <v>351.13545239400003</v>
      </c>
      <c r="G102" s="5">
        <f t="shared" si="21"/>
        <v>20.934576617532752</v>
      </c>
      <c r="H102" s="1">
        <f t="shared" si="23"/>
        <v>800.26999999999816</v>
      </c>
      <c r="I102">
        <v>315</v>
      </c>
      <c r="J102">
        <v>295</v>
      </c>
      <c r="K102" s="5">
        <f t="shared" si="24"/>
        <v>6.8517268231993702</v>
      </c>
      <c r="L102" s="5">
        <v>301.85175581222416</v>
      </c>
      <c r="M102" s="5">
        <f t="shared" ref="M102:M110" si="26">J102+K102</f>
        <v>301.85172682319939</v>
      </c>
      <c r="N102" s="5">
        <v>307.66629091920743</v>
      </c>
      <c r="O102" s="5">
        <f t="shared" si="20"/>
        <v>307.66629091604028</v>
      </c>
      <c r="P102" s="5">
        <f t="shared" ref="P102:P110" si="27">I102-N102</f>
        <v>7.3337090807925733</v>
      </c>
      <c r="Q102" s="1">
        <v>796.79351126129995</v>
      </c>
      <c r="R102" s="4">
        <f>Q102/(Abmessungen!F$17*S102)</f>
        <v>105.85158542570555</v>
      </c>
      <c r="S102" s="5">
        <f t="shared" si="15"/>
        <v>12.905767748915004</v>
      </c>
      <c r="T102" s="4">
        <f t="shared" si="16"/>
        <v>4178.7728321961304</v>
      </c>
      <c r="U102" s="4">
        <f t="shared" si="17"/>
        <v>992.85490466806687</v>
      </c>
      <c r="V102" s="4">
        <f t="shared" si="18"/>
        <v>1007.0341492585993</v>
      </c>
      <c r="W102" s="2">
        <f t="shared" si="19"/>
        <v>1.1839391225824065</v>
      </c>
      <c r="AA102" s="6">
        <v>-144.24372570197801</v>
      </c>
      <c r="AB102" s="7">
        <v>10.528700058400901</v>
      </c>
      <c r="AC102" s="6">
        <v>-3.1256926142924198E-2</v>
      </c>
      <c r="AD102" s="6">
        <v>2.9456116190551199E-5</v>
      </c>
      <c r="AE102" s="8">
        <v>17554.453889016499</v>
      </c>
      <c r="AF102" s="8">
        <v>-125.692345063977</v>
      </c>
      <c r="AG102" s="8">
        <v>0.39362054142913999</v>
      </c>
      <c r="AH102" s="8">
        <v>-4.1079636190540202E-4</v>
      </c>
      <c r="AI102" s="8">
        <v>2.30640101199999</v>
      </c>
      <c r="AJ102" s="8">
        <v>-3.7612753199999698E-3</v>
      </c>
      <c r="AK102" s="8">
        <v>995.176197</v>
      </c>
      <c r="AL102" s="8">
        <v>3.9734999999999798E-2</v>
      </c>
      <c r="AN102" s="8">
        <v>-0.88639634593625405</v>
      </c>
      <c r="AO102" s="8">
        <v>3.7265265782637198</v>
      </c>
      <c r="AP102" s="8">
        <v>0.73660332291432395</v>
      </c>
    </row>
    <row r="103" spans="1:42" x14ac:dyDescent="0.45">
      <c r="A103">
        <v>3.2000000000000001E-2</v>
      </c>
      <c r="B103" s="4">
        <f t="shared" si="14"/>
        <v>116.04921070982913</v>
      </c>
      <c r="C103">
        <v>3000</v>
      </c>
      <c r="D103" s="5">
        <f t="shared" si="25"/>
        <v>3.4723255843716627</v>
      </c>
      <c r="E103" s="4">
        <v>175.56772619700001</v>
      </c>
      <c r="F103" s="4">
        <f t="shared" si="22"/>
        <v>351.13545239400003</v>
      </c>
      <c r="G103" s="5">
        <f t="shared" si="21"/>
        <v>20.934576617532752</v>
      </c>
      <c r="H103" s="1">
        <f t="shared" si="23"/>
        <v>1104.8099692307667</v>
      </c>
      <c r="I103">
        <v>315</v>
      </c>
      <c r="J103">
        <v>295</v>
      </c>
      <c r="K103" s="5">
        <f t="shared" si="24"/>
        <v>7.2837427018907208</v>
      </c>
      <c r="L103" s="5">
        <v>302.28377487438263</v>
      </c>
      <c r="M103" s="5">
        <f t="shared" si="26"/>
        <v>302.28374270189073</v>
      </c>
      <c r="N103" s="5">
        <v>308.66985311388106</v>
      </c>
      <c r="O103" s="5">
        <f t="shared" si="20"/>
        <v>308.6698531124494</v>
      </c>
      <c r="P103" s="5">
        <f t="shared" si="27"/>
        <v>6.3301468861189392</v>
      </c>
      <c r="Q103" s="1">
        <v>846.45897164305995</v>
      </c>
      <c r="R103" s="4">
        <f>Q103/(Abmessungen!F$17*S103)</f>
        <v>110.04889454062608</v>
      </c>
      <c r="S103" s="5">
        <f t="shared" si="15"/>
        <v>13.18729288675433</v>
      </c>
      <c r="T103" s="4">
        <f t="shared" si="16"/>
        <v>4178.7091727473353</v>
      </c>
      <c r="U103" s="4">
        <f t="shared" si="17"/>
        <v>992.68232239896474</v>
      </c>
      <c r="V103" s="4">
        <f t="shared" si="18"/>
        <v>1007.0427323973167</v>
      </c>
      <c r="W103" s="2">
        <f t="shared" si="19"/>
        <v>1.1831266512642733</v>
      </c>
      <c r="AA103" s="6">
        <v>-144.24372570197801</v>
      </c>
      <c r="AB103" s="7">
        <v>10.528700058400901</v>
      </c>
      <c r="AC103" s="6">
        <v>-3.1256926142924198E-2</v>
      </c>
      <c r="AD103" s="6">
        <v>2.9456116190551199E-5</v>
      </c>
      <c r="AE103" s="8">
        <v>17554.453889016499</v>
      </c>
      <c r="AF103" s="8">
        <v>-125.692345063977</v>
      </c>
      <c r="AG103" s="8">
        <v>0.39362054142913999</v>
      </c>
      <c r="AH103" s="8">
        <v>-4.1079636190540202E-4</v>
      </c>
      <c r="AI103" s="8">
        <v>2.30640101199999</v>
      </c>
      <c r="AJ103" s="8">
        <v>-3.7612753199999698E-3</v>
      </c>
      <c r="AK103" s="8">
        <v>995.176197</v>
      </c>
      <c r="AL103" s="8">
        <v>3.9734999999999798E-2</v>
      </c>
      <c r="AN103" s="8">
        <v>-0.88639634593625405</v>
      </c>
      <c r="AO103" s="8">
        <v>3.7265265782637198</v>
      </c>
      <c r="AP103" s="8">
        <v>0.73660332291432395</v>
      </c>
    </row>
    <row r="104" spans="1:42" x14ac:dyDescent="0.45">
      <c r="A104">
        <v>3.7999999999999999E-2</v>
      </c>
      <c r="B104" s="4">
        <f t="shared" si="14"/>
        <v>137.8268143272806</v>
      </c>
      <c r="C104">
        <v>3000</v>
      </c>
      <c r="D104" s="5">
        <f t="shared" si="25"/>
        <v>3.4723255843716627</v>
      </c>
      <c r="E104" s="4">
        <v>175.56772619700001</v>
      </c>
      <c r="F104" s="4">
        <f t="shared" si="22"/>
        <v>351.13545239400003</v>
      </c>
      <c r="G104" s="5">
        <f t="shared" si="21"/>
        <v>20.934576617532752</v>
      </c>
      <c r="H104" s="1">
        <f t="shared" si="23"/>
        <v>1454.2982923076893</v>
      </c>
      <c r="I104">
        <v>315</v>
      </c>
      <c r="J104">
        <v>295</v>
      </c>
      <c r="K104" s="5">
        <f t="shared" si="24"/>
        <v>7.6228015121221766</v>
      </c>
      <c r="L104" s="5">
        <v>302.62283599722269</v>
      </c>
      <c r="M104" s="5">
        <f t="shared" si="26"/>
        <v>302.62280151212218</v>
      </c>
      <c r="N104" s="5">
        <v>309.42412515908279</v>
      </c>
      <c r="O104" s="5">
        <f t="shared" si="20"/>
        <v>309.42412515836509</v>
      </c>
      <c r="P104" s="5">
        <f t="shared" si="27"/>
        <v>5.5758748409172085</v>
      </c>
      <c r="Q104" s="1">
        <v>885.39018862785997</v>
      </c>
      <c r="R104" s="4">
        <f>Q104/(Abmessungen!F$17*S104)</f>
        <v>113.49873636622034</v>
      </c>
      <c r="S104" s="5">
        <f t="shared" si="15"/>
        <v>13.374547654139027</v>
      </c>
      <c r="T104" s="4">
        <f t="shared" si="16"/>
        <v>4178.6701580920999</v>
      </c>
      <c r="U104" s="4">
        <f t="shared" si="17"/>
        <v>992.54996691106578</v>
      </c>
      <c r="V104" s="4">
        <f t="shared" si="18"/>
        <v>1007.0494686941747</v>
      </c>
      <c r="W104" s="2">
        <f t="shared" si="19"/>
        <v>1.1824890001476183</v>
      </c>
      <c r="AA104" s="6">
        <v>-144.24372570197801</v>
      </c>
      <c r="AB104" s="7">
        <v>10.528700058400901</v>
      </c>
      <c r="AC104" s="6">
        <v>-3.1256926142924198E-2</v>
      </c>
      <c r="AD104" s="6">
        <v>2.9456116190551199E-5</v>
      </c>
      <c r="AE104" s="8">
        <v>17554.453889016499</v>
      </c>
      <c r="AF104" s="8">
        <v>-125.692345063977</v>
      </c>
      <c r="AG104" s="8">
        <v>0.39362054142913999</v>
      </c>
      <c r="AH104" s="8">
        <v>-4.1079636190540202E-4</v>
      </c>
      <c r="AI104" s="8">
        <v>2.30640101199999</v>
      </c>
      <c r="AJ104" s="8">
        <v>-3.7612753199999698E-3</v>
      </c>
      <c r="AK104" s="8">
        <v>995.176197</v>
      </c>
      <c r="AL104" s="8">
        <v>3.9734999999999798E-2</v>
      </c>
      <c r="AN104" s="8">
        <v>-0.88639634593625405</v>
      </c>
      <c r="AO104" s="8">
        <v>3.7265265782637198</v>
      </c>
      <c r="AP104" s="8">
        <v>0.73660332291432395</v>
      </c>
    </row>
    <row r="105" spans="1:42" x14ac:dyDescent="0.45">
      <c r="A105">
        <v>4.3999999999999997E-2</v>
      </c>
      <c r="B105" s="4">
        <f t="shared" si="14"/>
        <v>159.60573188129442</v>
      </c>
      <c r="C105">
        <v>3000</v>
      </c>
      <c r="D105" s="5">
        <f t="shared" si="25"/>
        <v>3.4723255843716627</v>
      </c>
      <c r="E105" s="4">
        <v>175.56772619700001</v>
      </c>
      <c r="F105" s="4">
        <f t="shared" si="22"/>
        <v>351.13545239400003</v>
      </c>
      <c r="G105" s="5">
        <f t="shared" si="21"/>
        <v>20.934576617532752</v>
      </c>
      <c r="H105" s="1">
        <f t="shared" si="23"/>
        <v>1848.7349692307653</v>
      </c>
      <c r="I105">
        <v>315</v>
      </c>
      <c r="J105">
        <v>295</v>
      </c>
      <c r="K105" s="5">
        <f t="shared" si="24"/>
        <v>7.9018496336193227</v>
      </c>
      <c r="L105" s="5">
        <v>302.9018858046723</v>
      </c>
      <c r="M105" s="5">
        <f t="shared" si="26"/>
        <v>302.90184963361935</v>
      </c>
      <c r="N105" s="5">
        <v>310.01034704185275</v>
      </c>
      <c r="O105" s="5">
        <f t="shared" si="20"/>
        <v>310.01034704146116</v>
      </c>
      <c r="P105" s="5">
        <f t="shared" si="27"/>
        <v>4.9896529581472464</v>
      </c>
      <c r="Q105" s="1">
        <v>917.39942133960005</v>
      </c>
      <c r="R105" s="4">
        <f>Q105/(Abmessungen!F$17*S105)</f>
        <v>116.49255137072944</v>
      </c>
      <c r="S105" s="5">
        <f t="shared" si="15"/>
        <v>13.501926158901899</v>
      </c>
      <c r="T105" s="4">
        <f t="shared" si="16"/>
        <v>4178.644691700757</v>
      </c>
      <c r="U105" s="4">
        <f t="shared" si="17"/>
        <v>992.4455602747953</v>
      </c>
      <c r="V105" s="4">
        <f t="shared" si="18"/>
        <v>1007.0550127162243</v>
      </c>
      <c r="W105" s="2">
        <f t="shared" si="19"/>
        <v>1.1819642085707129</v>
      </c>
      <c r="AA105" s="6">
        <v>-144.24372570197801</v>
      </c>
      <c r="AB105" s="7">
        <v>10.528700058400901</v>
      </c>
      <c r="AC105" s="6">
        <v>-3.1256926142924198E-2</v>
      </c>
      <c r="AD105" s="6">
        <v>2.9456116190551199E-5</v>
      </c>
      <c r="AE105" s="8">
        <v>17554.453889016499</v>
      </c>
      <c r="AF105" s="8">
        <v>-125.692345063977</v>
      </c>
      <c r="AG105" s="8">
        <v>0.39362054142913999</v>
      </c>
      <c r="AH105" s="8">
        <v>-4.1079636190540202E-4</v>
      </c>
      <c r="AI105" s="8">
        <v>2.30640101199999</v>
      </c>
      <c r="AJ105" s="8">
        <v>-3.7612753199999698E-3</v>
      </c>
      <c r="AK105" s="8">
        <v>995.176197</v>
      </c>
      <c r="AL105" s="8">
        <v>3.9734999999999798E-2</v>
      </c>
      <c r="AN105" s="8">
        <v>-0.88639634593625405</v>
      </c>
      <c r="AO105" s="8">
        <v>3.7265265782637198</v>
      </c>
      <c r="AP105" s="8">
        <v>0.73660332291432395</v>
      </c>
    </row>
    <row r="106" spans="1:42" x14ac:dyDescent="0.45">
      <c r="A106">
        <v>0.05</v>
      </c>
      <c r="B106" s="4">
        <f t="shared" si="14"/>
        <v>181.38557079369747</v>
      </c>
      <c r="C106">
        <v>3000</v>
      </c>
      <c r="D106" s="5">
        <f t="shared" si="25"/>
        <v>3.4723255843716627</v>
      </c>
      <c r="E106" s="4">
        <v>175.56772619700001</v>
      </c>
      <c r="F106" s="4">
        <f t="shared" si="22"/>
        <v>351.13545239400003</v>
      </c>
      <c r="G106" s="5">
        <f t="shared" si="21"/>
        <v>20.934576617532752</v>
      </c>
      <c r="H106" s="1">
        <f t="shared" si="23"/>
        <v>2288.1199999999958</v>
      </c>
      <c r="I106">
        <v>315</v>
      </c>
      <c r="J106">
        <v>295</v>
      </c>
      <c r="K106" s="5">
        <f t="shared" si="24"/>
        <v>8.139467642597765</v>
      </c>
      <c r="L106" s="5">
        <v>303.13950502384864</v>
      </c>
      <c r="M106" s="5">
        <f t="shared" si="26"/>
        <v>303.13946764259777</v>
      </c>
      <c r="N106" s="5">
        <v>310.47873589698884</v>
      </c>
      <c r="O106" s="5">
        <f t="shared" si="20"/>
        <v>310.47873589676016</v>
      </c>
      <c r="P106" s="5">
        <f t="shared" si="27"/>
        <v>4.5212641030111627</v>
      </c>
      <c r="Q106" s="1">
        <v>944.63386095270005</v>
      </c>
      <c r="R106" s="4">
        <f>Q106/(Abmessungen!F$17*S106)</f>
        <v>119.17844596430943</v>
      </c>
      <c r="S106" s="5">
        <f t="shared" si="15"/>
        <v>13.589429180673291</v>
      </c>
      <c r="T106" s="4">
        <f t="shared" si="16"/>
        <v>4178.6272130211964</v>
      </c>
      <c r="U106" s="4">
        <f t="shared" si="17"/>
        <v>992.36118513928898</v>
      </c>
      <c r="V106" s="4">
        <f t="shared" si="18"/>
        <v>1007.0597336160613</v>
      </c>
      <c r="W106" s="2">
        <f t="shared" si="19"/>
        <v>1.1815173329183901</v>
      </c>
      <c r="AA106" s="6">
        <v>-144.24372570197801</v>
      </c>
      <c r="AB106" s="7">
        <v>10.528700058400901</v>
      </c>
      <c r="AC106" s="6">
        <v>-3.1256926142924198E-2</v>
      </c>
      <c r="AD106" s="6">
        <v>2.9456116190551199E-5</v>
      </c>
      <c r="AE106" s="8">
        <v>17554.453889016499</v>
      </c>
      <c r="AF106" s="8">
        <v>-125.692345063977</v>
      </c>
      <c r="AG106" s="8">
        <v>0.39362054142913999</v>
      </c>
      <c r="AH106" s="8">
        <v>-4.1079636190540202E-4</v>
      </c>
      <c r="AI106" s="8">
        <v>2.30640101199999</v>
      </c>
      <c r="AJ106" s="8">
        <v>-3.7612753199999698E-3</v>
      </c>
      <c r="AK106" s="8">
        <v>995.176197</v>
      </c>
      <c r="AL106" s="8">
        <v>3.9734999999999798E-2</v>
      </c>
      <c r="AN106" s="8">
        <v>-0.88639634593625405</v>
      </c>
      <c r="AO106" s="8">
        <v>3.7265265782637198</v>
      </c>
      <c r="AP106" s="8">
        <v>0.73660332291432395</v>
      </c>
    </row>
    <row r="107" spans="1:42" x14ac:dyDescent="0.45">
      <c r="A107">
        <v>5.6000000000000001E-2</v>
      </c>
      <c r="B107" s="4">
        <f t="shared" si="14"/>
        <v>203.16608321167547</v>
      </c>
      <c r="C107">
        <v>3000</v>
      </c>
      <c r="D107" s="5">
        <f t="shared" si="25"/>
        <v>3.4723255843716627</v>
      </c>
      <c r="E107" s="4">
        <v>175.56772619700001</v>
      </c>
      <c r="F107" s="4">
        <f t="shared" si="22"/>
        <v>351.13545239400003</v>
      </c>
      <c r="G107" s="5">
        <f t="shared" si="21"/>
        <v>20.934576617532752</v>
      </c>
      <c r="H107" s="1">
        <f t="shared" si="23"/>
        <v>2772.4533846153799</v>
      </c>
      <c r="I107">
        <v>315</v>
      </c>
      <c r="J107">
        <v>295</v>
      </c>
      <c r="K107" s="5">
        <f t="shared" si="24"/>
        <v>8.3471307392135774</v>
      </c>
      <c r="L107" s="5">
        <v>303.34716899892942</v>
      </c>
      <c r="M107" s="5">
        <f t="shared" si="26"/>
        <v>303.34713073921358</v>
      </c>
      <c r="N107" s="5">
        <v>310.86150371647528</v>
      </c>
      <c r="O107" s="5">
        <f t="shared" si="20"/>
        <v>310.86150371633408</v>
      </c>
      <c r="P107" s="5">
        <f t="shared" si="27"/>
        <v>4.1384962835247165</v>
      </c>
      <c r="Q107" s="1">
        <v>968.41816466683997</v>
      </c>
      <c r="R107" s="4">
        <f>Q107/(Abmessungen!F$17*S107)</f>
        <v>121.64417863367883</v>
      </c>
      <c r="S107" s="5">
        <f t="shared" si="15"/>
        <v>13.649194434993136</v>
      </c>
      <c r="T107" s="4">
        <f t="shared" si="16"/>
        <v>4178.6147253923491</v>
      </c>
      <c r="U107" s="4">
        <f t="shared" si="17"/>
        <v>992.29161094746405</v>
      </c>
      <c r="V107" s="4">
        <f t="shared" si="18"/>
        <v>1007.0638593800861</v>
      </c>
      <c r="W107" s="2">
        <f t="shared" si="19"/>
        <v>1.1811267922262279</v>
      </c>
      <c r="AA107" s="6">
        <v>-144.24372570197801</v>
      </c>
      <c r="AB107" s="7">
        <v>10.528700058400901</v>
      </c>
      <c r="AC107" s="6">
        <v>-3.1256926142924198E-2</v>
      </c>
      <c r="AD107" s="6">
        <v>2.9456116190551199E-5</v>
      </c>
      <c r="AE107" s="8">
        <v>17554.453889016499</v>
      </c>
      <c r="AF107" s="8">
        <v>-125.692345063977</v>
      </c>
      <c r="AG107" s="8">
        <v>0.39362054142913999</v>
      </c>
      <c r="AH107" s="8">
        <v>-4.1079636190540202E-4</v>
      </c>
      <c r="AI107" s="8">
        <v>2.30640101199999</v>
      </c>
      <c r="AJ107" s="8">
        <v>-3.7612753199999698E-3</v>
      </c>
      <c r="AK107" s="8">
        <v>995.176197</v>
      </c>
      <c r="AL107" s="8">
        <v>3.9734999999999798E-2</v>
      </c>
      <c r="AN107" s="8">
        <v>-0.88639634593625405</v>
      </c>
      <c r="AO107" s="8">
        <v>3.7265265782637198</v>
      </c>
      <c r="AP107" s="8">
        <v>0.73660332291432395</v>
      </c>
    </row>
    <row r="108" spans="1:42" x14ac:dyDescent="0.45">
      <c r="A108">
        <v>6.2E-2</v>
      </c>
      <c r="B108" s="4">
        <f t="shared" si="14"/>
        <v>224.94709557712133</v>
      </c>
      <c r="C108">
        <v>3000</v>
      </c>
      <c r="D108" s="5">
        <f t="shared" si="25"/>
        <v>3.4723255843716627</v>
      </c>
      <c r="E108" s="4">
        <v>175.56772619700001</v>
      </c>
      <c r="F108" s="4">
        <f t="shared" si="22"/>
        <v>351.13545239400003</v>
      </c>
      <c r="G108" s="5">
        <f t="shared" si="21"/>
        <v>20.934576617532752</v>
      </c>
      <c r="H108" s="1">
        <f t="shared" si="23"/>
        <v>3301.7351230769173</v>
      </c>
      <c r="I108">
        <v>315</v>
      </c>
      <c r="J108">
        <v>295</v>
      </c>
      <c r="K108" s="5">
        <f t="shared" si="24"/>
        <v>8.5328247187668325</v>
      </c>
      <c r="L108" s="5">
        <v>303.53286356736669</v>
      </c>
      <c r="M108" s="5">
        <f t="shared" si="26"/>
        <v>303.53282471876685</v>
      </c>
      <c r="N108" s="5">
        <v>311.17995360860795</v>
      </c>
      <c r="O108" s="5">
        <f t="shared" si="20"/>
        <v>311.17995360851666</v>
      </c>
      <c r="P108" s="5">
        <f t="shared" si="27"/>
        <v>3.8200463913920544</v>
      </c>
      <c r="Q108" s="1">
        <v>989.67294860671996</v>
      </c>
      <c r="R108" s="4">
        <f>Q108/(Abmessungen!F$17*S108)</f>
        <v>123.9561749745103</v>
      </c>
      <c r="S108" s="5">
        <f t="shared" si="15"/>
        <v>13.688597604284409</v>
      </c>
      <c r="T108" s="4">
        <f t="shared" si="16"/>
        <v>4178.6055134302733</v>
      </c>
      <c r="U108" s="4">
        <f t="shared" si="17"/>
        <v>992.23330457928785</v>
      </c>
      <c r="V108" s="4">
        <f t="shared" si="18"/>
        <v>1007.0675486669246</v>
      </c>
      <c r="W108" s="2">
        <f t="shared" si="19"/>
        <v>1.1807775680275672</v>
      </c>
      <c r="AA108" s="6">
        <v>-144.24372570197801</v>
      </c>
      <c r="AB108" s="7">
        <v>10.528700058400901</v>
      </c>
      <c r="AC108" s="6">
        <v>-3.1256926142924198E-2</v>
      </c>
      <c r="AD108" s="6">
        <v>2.9456116190551199E-5</v>
      </c>
      <c r="AE108" s="8">
        <v>17554.453889016499</v>
      </c>
      <c r="AF108" s="8">
        <v>-125.692345063977</v>
      </c>
      <c r="AG108" s="8">
        <v>0.39362054142913999</v>
      </c>
      <c r="AH108" s="8">
        <v>-4.1079636190540202E-4</v>
      </c>
      <c r="AI108" s="8">
        <v>2.30640101199999</v>
      </c>
      <c r="AJ108" s="8">
        <v>-3.7612753199999698E-3</v>
      </c>
      <c r="AK108" s="8">
        <v>995.176197</v>
      </c>
      <c r="AL108" s="8">
        <v>3.9734999999999798E-2</v>
      </c>
      <c r="AN108" s="8">
        <v>-0.88639634593625405</v>
      </c>
      <c r="AO108" s="8">
        <v>3.7265265782637198</v>
      </c>
      <c r="AP108" s="8">
        <v>0.73660332291432395</v>
      </c>
    </row>
    <row r="109" spans="1:42" x14ac:dyDescent="0.45">
      <c r="A109">
        <v>6.8000000000000005E-2</v>
      </c>
      <c r="B109" s="4">
        <f t="shared" si="14"/>
        <v>246.72848972037895</v>
      </c>
      <c r="C109">
        <v>3000</v>
      </c>
      <c r="D109" s="5">
        <f t="shared" si="25"/>
        <v>3.4723255843716627</v>
      </c>
      <c r="E109" s="4">
        <v>175.56772619700001</v>
      </c>
      <c r="F109" s="4">
        <f t="shared" si="22"/>
        <v>351.13545239400003</v>
      </c>
      <c r="G109" s="5">
        <f t="shared" si="21"/>
        <v>20.934576617532752</v>
      </c>
      <c r="H109" s="1">
        <f t="shared" si="23"/>
        <v>3875.9652153846091</v>
      </c>
      <c r="I109">
        <v>315</v>
      </c>
      <c r="J109">
        <v>295</v>
      </c>
      <c r="K109" s="5">
        <f t="shared" si="24"/>
        <v>8.7018999431707407</v>
      </c>
      <c r="L109" s="5">
        <v>303.70193914442109</v>
      </c>
      <c r="M109" s="5">
        <f t="shared" si="26"/>
        <v>303.70189994317076</v>
      </c>
      <c r="N109" s="5">
        <v>311.44894104537025</v>
      </c>
      <c r="O109" s="5">
        <f t="shared" si="20"/>
        <v>311.44894104530897</v>
      </c>
      <c r="P109" s="5">
        <f t="shared" si="27"/>
        <v>3.5510589546297524</v>
      </c>
      <c r="Q109" s="1">
        <v>1009.01458244716</v>
      </c>
      <c r="R109" s="4">
        <f>Q109/(Abmessungen!F$17*S109)</f>
        <v>126.1570960481322</v>
      </c>
      <c r="S109" s="5">
        <f t="shared" si="15"/>
        <v>13.712643422169654</v>
      </c>
      <c r="T109" s="4">
        <f t="shared" si="16"/>
        <v>4178.5985339015579</v>
      </c>
      <c r="U109" s="4">
        <f t="shared" si="17"/>
        <v>992.18375744704417</v>
      </c>
      <c r="V109" s="4">
        <f t="shared" si="18"/>
        <v>1007.0709077759518</v>
      </c>
      <c r="W109" s="2">
        <f t="shared" si="19"/>
        <v>1.1804595981299726</v>
      </c>
      <c r="AA109" s="6">
        <v>-144.24372570197801</v>
      </c>
      <c r="AB109" s="7">
        <v>10.528700058400901</v>
      </c>
      <c r="AC109" s="6">
        <v>-3.1256926142924198E-2</v>
      </c>
      <c r="AD109" s="6">
        <v>2.9456116190551199E-5</v>
      </c>
      <c r="AE109" s="8">
        <v>17554.453889016499</v>
      </c>
      <c r="AF109" s="8">
        <v>-125.692345063977</v>
      </c>
      <c r="AG109" s="8">
        <v>0.39362054142913999</v>
      </c>
      <c r="AH109" s="8">
        <v>-4.1079636190540202E-4</v>
      </c>
      <c r="AI109" s="8">
        <v>2.30640101199999</v>
      </c>
      <c r="AJ109" s="8">
        <v>-3.7612753199999698E-3</v>
      </c>
      <c r="AK109" s="8">
        <v>995.176197</v>
      </c>
      <c r="AL109" s="8">
        <v>3.9734999999999798E-2</v>
      </c>
      <c r="AN109" s="8">
        <v>-0.88639634593625405</v>
      </c>
      <c r="AO109" s="8">
        <v>3.7265265782637198</v>
      </c>
      <c r="AP109" s="8">
        <v>0.73660332291432395</v>
      </c>
    </row>
    <row r="110" spans="1:42" x14ac:dyDescent="0.45">
      <c r="A110">
        <v>7.3999999999999996E-2</v>
      </c>
      <c r="B110" s="4">
        <f t="shared" si="14"/>
        <v>268.51018078895135</v>
      </c>
      <c r="C110">
        <v>3000</v>
      </c>
      <c r="D110" s="5">
        <f t="shared" si="25"/>
        <v>3.4723255843716627</v>
      </c>
      <c r="E110" s="4">
        <v>175.56772619700001</v>
      </c>
      <c r="F110" s="4">
        <f t="shared" si="22"/>
        <v>351.13545239400003</v>
      </c>
      <c r="G110" s="5">
        <f t="shared" si="21"/>
        <v>20.934576617532752</v>
      </c>
      <c r="H110" s="1">
        <f t="shared" si="23"/>
        <v>4495.1436615384537</v>
      </c>
      <c r="I110">
        <v>315</v>
      </c>
      <c r="J110">
        <v>295</v>
      </c>
      <c r="K110" s="5">
        <f t="shared" si="24"/>
        <v>8.858163721658677</v>
      </c>
      <c r="L110" s="5">
        <v>303.85820307896233</v>
      </c>
      <c r="M110" s="5">
        <f t="shared" si="26"/>
        <v>303.85816372165868</v>
      </c>
      <c r="N110" s="5">
        <v>311.67907962510623</v>
      </c>
      <c r="O110" s="5">
        <f t="shared" si="20"/>
        <v>311.67907962506365</v>
      </c>
      <c r="P110" s="5">
        <f t="shared" si="27"/>
        <v>3.3209203748937739</v>
      </c>
      <c r="Q110" s="1">
        <v>1026.88135371302</v>
      </c>
      <c r="R110" s="4">
        <f>Q110/(Abmessungen!F$17*S110)</f>
        <v>128.27751439250488</v>
      </c>
      <c r="S110" s="5">
        <f t="shared" si="15"/>
        <v>13.724772539110903</v>
      </c>
      <c r="T110" s="4">
        <f t="shared" si="16"/>
        <v>4178.5931258414621</v>
      </c>
      <c r="U110" s="4">
        <f t="shared" si="17"/>
        <v>992.14115165856617</v>
      </c>
      <c r="V110" s="4">
        <f t="shared" si="18"/>
        <v>1007.0740123496712</v>
      </c>
      <c r="W110" s="2">
        <f t="shared" si="19"/>
        <v>1.1801657222897746</v>
      </c>
      <c r="AA110" s="6">
        <v>-144.24372570197801</v>
      </c>
      <c r="AB110" s="7">
        <v>10.528700058400901</v>
      </c>
      <c r="AC110" s="6">
        <v>-3.1256926142924198E-2</v>
      </c>
      <c r="AD110" s="6">
        <v>2.9456116190551199E-5</v>
      </c>
      <c r="AE110" s="8">
        <v>17554.453889016499</v>
      </c>
      <c r="AF110" s="8">
        <v>-125.692345063977</v>
      </c>
      <c r="AG110" s="8">
        <v>0.39362054142913999</v>
      </c>
      <c r="AH110" s="8">
        <v>-4.1079636190540202E-4</v>
      </c>
      <c r="AI110" s="8">
        <v>2.30640101199999</v>
      </c>
      <c r="AJ110" s="8">
        <v>-3.7612753199999698E-3</v>
      </c>
      <c r="AK110" s="8">
        <v>995.176197</v>
      </c>
      <c r="AL110" s="8">
        <v>3.9734999999999798E-2</v>
      </c>
      <c r="AN110" s="8">
        <v>-0.88639634593625405</v>
      </c>
      <c r="AO110" s="8">
        <v>3.7265265782637198</v>
      </c>
      <c r="AP110" s="8">
        <v>0.73660332291432395</v>
      </c>
    </row>
    <row r="114" spans="1:39" x14ac:dyDescent="0.45">
      <c r="A114" s="4">
        <v>29</v>
      </c>
      <c r="B114" s="4"/>
      <c r="C114" s="4"/>
      <c r="D114" s="4">
        <v>50.8</v>
      </c>
      <c r="E114" s="4"/>
      <c r="F114" s="4"/>
      <c r="G114" s="4">
        <v>72.5</v>
      </c>
      <c r="H114" s="4"/>
      <c r="I114" s="4"/>
      <c r="J114" s="4">
        <v>94.4</v>
      </c>
      <c r="K114" s="4"/>
      <c r="L114" s="4"/>
      <c r="M114" s="4">
        <v>116.2</v>
      </c>
      <c r="N114" s="4"/>
      <c r="O114" s="4">
        <v>137.9</v>
      </c>
      <c r="P114" s="4"/>
      <c r="Q114" s="4">
        <v>159.69999999999999</v>
      </c>
      <c r="R114" s="4"/>
      <c r="S114" s="4">
        <v>181.5</v>
      </c>
      <c r="V114" s="4"/>
      <c r="AK114" s="8"/>
      <c r="AL114" s="8"/>
      <c r="AM114" s="8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V115" s="4"/>
      <c r="AK115" s="8"/>
      <c r="AL115" s="8"/>
      <c r="AM115" s="8"/>
    </row>
    <row r="116" spans="1:39" x14ac:dyDescent="0.45">
      <c r="V116" s="4"/>
      <c r="AK116" s="8"/>
      <c r="AL116" s="8"/>
      <c r="AM116" s="8"/>
    </row>
    <row r="117" spans="1:39" x14ac:dyDescent="0.45">
      <c r="V117" s="4"/>
      <c r="AK117" s="8"/>
      <c r="AL117" s="8"/>
      <c r="AM117" s="8"/>
    </row>
    <row r="118" spans="1:39" x14ac:dyDescent="0.45">
      <c r="A118" t="s">
        <v>43</v>
      </c>
      <c r="B118" t="s">
        <v>44</v>
      </c>
      <c r="C118" t="s">
        <v>45</v>
      </c>
      <c r="D118" t="s">
        <v>43</v>
      </c>
      <c r="E118" t="s">
        <v>44</v>
      </c>
      <c r="F118" t="s">
        <v>45</v>
      </c>
      <c r="G118" t="s">
        <v>43</v>
      </c>
      <c r="H118" t="s">
        <v>44</v>
      </c>
      <c r="I118" t="s">
        <v>45</v>
      </c>
      <c r="J118" t="s">
        <v>43</v>
      </c>
      <c r="K118" t="s">
        <v>44</v>
      </c>
      <c r="L118" t="s">
        <v>45</v>
      </c>
      <c r="M118" t="s">
        <v>44</v>
      </c>
      <c r="N118" t="s">
        <v>45</v>
      </c>
      <c r="O118" t="s">
        <v>44</v>
      </c>
      <c r="P118" t="s">
        <v>45</v>
      </c>
      <c r="Q118" t="s">
        <v>44</v>
      </c>
      <c r="R118" t="s">
        <v>45</v>
      </c>
      <c r="S118" t="s">
        <v>44</v>
      </c>
      <c r="T118" t="s">
        <v>45</v>
      </c>
      <c r="AK118" s="8"/>
      <c r="AL118" s="8"/>
      <c r="AM118" s="8"/>
    </row>
    <row r="119" spans="1:39" x14ac:dyDescent="0.45">
      <c r="AK119" s="8"/>
      <c r="AL119" s="8"/>
      <c r="AM119" s="8"/>
    </row>
    <row r="120" spans="1:39" x14ac:dyDescent="0.45">
      <c r="AK120" s="8"/>
      <c r="AL120" s="8"/>
      <c r="AM120" s="8"/>
    </row>
    <row r="121" spans="1:39" x14ac:dyDescent="0.45">
      <c r="A121">
        <v>0</v>
      </c>
      <c r="B121" s="1">
        <f>$Y$195 - $Z$195*EXP(-$AA$195*A121^$AB$195)</f>
        <v>36.584170862588962</v>
      </c>
      <c r="C121" s="10">
        <f>20/B121</f>
        <v>0.5466845230720272</v>
      </c>
      <c r="AK121" s="8"/>
      <c r="AL121" s="8"/>
      <c r="AM121" s="8"/>
    </row>
    <row r="122" spans="1:39" x14ac:dyDescent="0.45">
      <c r="A122">
        <v>5</v>
      </c>
      <c r="B122" s="1">
        <f t="shared" ref="B122:B185" si="28">$Y$195 - $Z$195*EXP(-$AA$195*A122^$AB$195)</f>
        <v>37.435676388644481</v>
      </c>
      <c r="C122" s="10">
        <f t="shared" ref="C122:C185" si="29">20/B122</f>
        <v>0.5342497299198441</v>
      </c>
      <c r="AK122" s="8"/>
      <c r="AL122" s="8"/>
      <c r="AM122" s="8"/>
    </row>
    <row r="123" spans="1:39" x14ac:dyDescent="0.45">
      <c r="A123">
        <v>10</v>
      </c>
      <c r="B123" s="1">
        <f t="shared" si="28"/>
        <v>38.512141533278282</v>
      </c>
      <c r="C123" s="10">
        <f t="shared" si="29"/>
        <v>0.51931674541437878</v>
      </c>
      <c r="AK123" s="8"/>
      <c r="AL123" s="8"/>
      <c r="AM123" s="8"/>
    </row>
    <row r="124" spans="1:39" x14ac:dyDescent="0.45">
      <c r="A124">
        <v>15</v>
      </c>
      <c r="B124" s="1">
        <f t="shared" si="28"/>
        <v>39.691905241927543</v>
      </c>
      <c r="C124" s="10">
        <f t="shared" si="29"/>
        <v>0.50388107797036419</v>
      </c>
    </row>
    <row r="125" spans="1:39" x14ac:dyDescent="0.45">
      <c r="A125">
        <v>20</v>
      </c>
      <c r="B125" s="1">
        <f t="shared" si="28"/>
        <v>40.942845086745251</v>
      </c>
      <c r="C125" s="10">
        <f t="shared" si="29"/>
        <v>0.48848583818799535</v>
      </c>
    </row>
    <row r="126" spans="1:39" x14ac:dyDescent="0.45">
      <c r="A126">
        <v>25</v>
      </c>
      <c r="B126" s="1">
        <f t="shared" si="28"/>
        <v>42.248423862205755</v>
      </c>
      <c r="C126" s="10">
        <f t="shared" si="29"/>
        <v>0.47339044091278953</v>
      </c>
      <c r="D126">
        <v>0</v>
      </c>
      <c r="E126" s="1">
        <f>$AC$195 - $AD$195*EXP(-$AE$195*D126^$AF$195)</f>
        <v>48.123247379947998</v>
      </c>
      <c r="F126" s="10">
        <f>20/E126</f>
        <v>0.41559955092169454</v>
      </c>
    </row>
    <row r="127" spans="1:39" x14ac:dyDescent="0.45">
      <c r="A127">
        <v>30</v>
      </c>
      <c r="B127" s="1">
        <f t="shared" si="28"/>
        <v>43.598317701553071</v>
      </c>
      <c r="C127" s="10">
        <f t="shared" si="29"/>
        <v>0.45873329647505079</v>
      </c>
      <c r="D127">
        <v>5</v>
      </c>
      <c r="E127" s="1">
        <f t="shared" ref="E127:E190" si="30">$AC$195 - $AD$195*EXP(-$AE$195*D127^$AF$195)</f>
        <v>48.817629621288347</v>
      </c>
      <c r="F127" s="10">
        <f t="shared" ref="F127:F190" si="31">20/E127</f>
        <v>0.40968806054602902</v>
      </c>
    </row>
    <row r="128" spans="1:39" x14ac:dyDescent="0.45">
      <c r="A128">
        <v>35</v>
      </c>
      <c r="B128" s="1">
        <f t="shared" si="28"/>
        <v>44.985377023270473</v>
      </c>
      <c r="C128" s="10">
        <f t="shared" si="29"/>
        <v>0.44458891585268268</v>
      </c>
      <c r="D128">
        <v>10</v>
      </c>
      <c r="E128" s="1">
        <f t="shared" si="30"/>
        <v>49.738773803431627</v>
      </c>
      <c r="F128" s="10">
        <f t="shared" si="31"/>
        <v>0.40210078517496828</v>
      </c>
      <c r="G128">
        <v>0</v>
      </c>
      <c r="H128" s="1">
        <f>$AG$195 - $AH$195*EXP(-$AI$195*G128^$AJ$195)</f>
        <v>55.053031185774898</v>
      </c>
      <c r="I128" s="10">
        <f>20/H128</f>
        <v>0.36328608196904844</v>
      </c>
    </row>
    <row r="129" spans="1:20" x14ac:dyDescent="0.45">
      <c r="A129">
        <v>40</v>
      </c>
      <c r="B129" s="1">
        <f t="shared" si="28"/>
        <v>46.404313109306656</v>
      </c>
      <c r="C129" s="10">
        <f t="shared" si="29"/>
        <v>0.4309944196973553</v>
      </c>
      <c r="D129">
        <v>15</v>
      </c>
      <c r="E129" s="1">
        <f t="shared" si="30"/>
        <v>50.769657307388911</v>
      </c>
      <c r="F129" s="10">
        <f t="shared" si="31"/>
        <v>0.3939360842817673</v>
      </c>
      <c r="G129">
        <v>5</v>
      </c>
      <c r="H129" s="1">
        <f t="shared" ref="H129:H192" si="32">$AG$195 - $AH$195*EXP(-$AI$195*G129^$AJ$195)</f>
        <v>55.659891503214453</v>
      </c>
      <c r="I129" s="10">
        <f t="shared" ref="I129:I192" si="33">20/H129</f>
        <v>0.35932517042087597</v>
      </c>
    </row>
    <row r="130" spans="1:20" x14ac:dyDescent="0.45">
      <c r="A130">
        <v>45</v>
      </c>
      <c r="B130" s="1">
        <f t="shared" si="28"/>
        <v>47.85103019776966</v>
      </c>
      <c r="C130" s="10">
        <f t="shared" si="29"/>
        <v>0.4179638331158062</v>
      </c>
      <c r="D130">
        <v>20</v>
      </c>
      <c r="E130" s="1">
        <f t="shared" si="30"/>
        <v>51.878195494482043</v>
      </c>
      <c r="F130" s="10">
        <f t="shared" si="31"/>
        <v>0.38551842078098636</v>
      </c>
      <c r="G130">
        <v>10</v>
      </c>
      <c r="H130" s="1">
        <f t="shared" si="32"/>
        <v>56.489918569329234</v>
      </c>
      <c r="I130" s="10">
        <f t="shared" si="33"/>
        <v>0.35404547406904646</v>
      </c>
    </row>
    <row r="131" spans="1:20" x14ac:dyDescent="0.45">
      <c r="A131">
        <v>50</v>
      </c>
      <c r="B131" s="1">
        <f t="shared" si="28"/>
        <v>49.322247314637366</v>
      </c>
      <c r="C131" s="10">
        <f t="shared" si="29"/>
        <v>0.40549652720435952</v>
      </c>
      <c r="D131">
        <v>25</v>
      </c>
      <c r="E131" s="1">
        <f t="shared" si="30"/>
        <v>53.04765916817928</v>
      </c>
      <c r="F131" s="10">
        <f t="shared" si="31"/>
        <v>0.37701946350908977</v>
      </c>
      <c r="G131">
        <v>15</v>
      </c>
      <c r="H131" s="1">
        <f t="shared" si="32"/>
        <v>57.431300183881149</v>
      </c>
      <c r="I131" s="10">
        <f t="shared" si="33"/>
        <v>0.34824215951867415</v>
      </c>
      <c r="J131">
        <v>0</v>
      </c>
      <c r="K131" s="1">
        <f>$AK$195 - $AL$195*EXP(-$AM$195*J131^$AN$195)</f>
        <v>59.716041317020085</v>
      </c>
      <c r="L131" s="10">
        <f>20/K131</f>
        <v>0.3349183830492739</v>
      </c>
      <c r="M131" s="1">
        <f>$AO$195 - $AP$195*EXP(-$AQ$195*J131^$AR$195)</f>
        <v>63.112329979850983</v>
      </c>
      <c r="N131" s="10">
        <f>20/M131</f>
        <v>0.31689528823266594</v>
      </c>
      <c r="O131" s="1">
        <f>$AS$195 - $AT$195*EXP(-$AU$195*J131^$AV$195)</f>
        <v>65.643668753178872</v>
      </c>
      <c r="P131" s="10">
        <f>20/O131</f>
        <v>0.30467523189784357</v>
      </c>
      <c r="Q131" s="1">
        <f>$AW$195 - $AX$195*EXP(-$AY$195*J131^$AZ$195)</f>
        <v>67.605600105279791</v>
      </c>
      <c r="R131" s="10">
        <f>20/Q131</f>
        <v>0.29583348078938304</v>
      </c>
      <c r="S131" s="1">
        <f>$BA$195 - $BB$195*EXP(-$BC$195*J131^$BD$195)</f>
        <v>69.164541390139902</v>
      </c>
      <c r="T131" s="10">
        <f>20/S131</f>
        <v>0.28916551166276078</v>
      </c>
    </row>
    <row r="132" spans="1:20" x14ac:dyDescent="0.45">
      <c r="A132">
        <v>100</v>
      </c>
      <c r="B132" s="1">
        <f t="shared" si="28"/>
        <v>64.943780106732163</v>
      </c>
      <c r="C132" s="10">
        <f t="shared" si="29"/>
        <v>0.30795866774510056</v>
      </c>
      <c r="D132">
        <v>75</v>
      </c>
      <c r="E132" s="1">
        <f t="shared" si="30"/>
        <v>66.712745821858789</v>
      </c>
      <c r="F132" s="10">
        <f t="shared" si="31"/>
        <v>0.2997927870246182</v>
      </c>
      <c r="G132">
        <v>65</v>
      </c>
      <c r="H132" s="1">
        <f t="shared" si="32"/>
        <v>69.677128980539806</v>
      </c>
      <c r="I132" s="10">
        <f t="shared" si="33"/>
        <v>0.28703823324273048</v>
      </c>
      <c r="J132">
        <v>50</v>
      </c>
      <c r="K132" s="1">
        <f t="shared" ref="K132:K195" si="34">$AK$195 - $AL$195*EXP(-$AM$195*J132^$AN$195)</f>
        <v>69.799623989540123</v>
      </c>
      <c r="L132" s="10">
        <f t="shared" ref="L132:L195" si="35">20/K132</f>
        <v>0.2865344948419366</v>
      </c>
      <c r="M132" s="1">
        <f t="shared" ref="M132:M195" si="36">$AO$195 - $AP$195*EXP(-$AQ$195*J132^$AR$195)</f>
        <v>72.923493537883246</v>
      </c>
      <c r="N132" s="10">
        <f t="shared" ref="N132:N195" si="37">20/M132</f>
        <v>0.27426003650812669</v>
      </c>
      <c r="O132" s="1">
        <f t="shared" ref="O132:O195" si="38">$AS$195 - $AT$195*EXP(-$AU$195*J132^$AV$195)</f>
        <v>75.357097674014199</v>
      </c>
      <c r="P132" s="10">
        <f t="shared" ref="P132:P195" si="39">20/O132</f>
        <v>0.26540300273396422</v>
      </c>
      <c r="Q132" s="1">
        <f t="shared" ref="Q132:Q195" si="40">$AW$195 - $AX$195*EXP(-$AY$195*J132^$AZ$195)</f>
        <v>77.318862426874375</v>
      </c>
      <c r="R132" s="10">
        <f t="shared" ref="R132:R195" si="41">20/Q132</f>
        <v>0.25866909279628031</v>
      </c>
      <c r="S132" s="1">
        <f t="shared" ref="S132:S195" si="42">$BA$195 - $BB$195*EXP(-$BC$195*J132^$BD$195)</f>
        <v>78.941600456507558</v>
      </c>
      <c r="T132" s="10">
        <f t="shared" ref="T132:T195" si="43">20/S132</f>
        <v>0.25335184344303852</v>
      </c>
    </row>
    <row r="133" spans="1:20" x14ac:dyDescent="0.45">
      <c r="A133">
        <v>150</v>
      </c>
      <c r="B133" s="1">
        <f t="shared" si="28"/>
        <v>81.464888760030931</v>
      </c>
      <c r="C133" s="10">
        <f t="shared" si="29"/>
        <v>0.24550453949447468</v>
      </c>
      <c r="D133">
        <v>125</v>
      </c>
      <c r="E133" s="1">
        <f t="shared" si="30"/>
        <v>82.331699799528678</v>
      </c>
      <c r="F133" s="10">
        <f t="shared" si="31"/>
        <v>0.24291979940531355</v>
      </c>
      <c r="G133">
        <v>115</v>
      </c>
      <c r="H133" s="1">
        <f t="shared" si="32"/>
        <v>84.495121623516411</v>
      </c>
      <c r="I133" s="10">
        <f t="shared" si="33"/>
        <v>0.23670005576314437</v>
      </c>
      <c r="J133">
        <v>100</v>
      </c>
      <c r="K133" s="1">
        <f t="shared" si="34"/>
        <v>83.659757331888159</v>
      </c>
      <c r="L133" s="10">
        <f t="shared" si="35"/>
        <v>0.23906356697471201</v>
      </c>
      <c r="M133" s="1">
        <f t="shared" si="36"/>
        <v>86.54512713783447</v>
      </c>
      <c r="N133" s="10">
        <f t="shared" si="37"/>
        <v>0.23109331121724944</v>
      </c>
      <c r="O133" s="1">
        <f t="shared" si="38"/>
        <v>88.870045437794374</v>
      </c>
      <c r="P133" s="10">
        <f t="shared" si="39"/>
        <v>0.22504770759906084</v>
      </c>
      <c r="Q133" s="1">
        <f t="shared" si="40"/>
        <v>90.796588419332011</v>
      </c>
      <c r="R133" s="10">
        <f t="shared" si="41"/>
        <v>0.22027259336697377</v>
      </c>
      <c r="S133" s="1">
        <f t="shared" si="42"/>
        <v>92.432340214257692</v>
      </c>
      <c r="T133" s="10">
        <f t="shared" si="43"/>
        <v>0.21637448487877839</v>
      </c>
    </row>
    <row r="134" spans="1:20" x14ac:dyDescent="0.45">
      <c r="A134">
        <v>200</v>
      </c>
      <c r="B134" s="1">
        <f t="shared" si="28"/>
        <v>98.321063140982801</v>
      </c>
      <c r="C134" s="10">
        <f t="shared" si="29"/>
        <v>0.20341521298769882</v>
      </c>
      <c r="D134">
        <v>175</v>
      </c>
      <c r="E134" s="1">
        <f t="shared" si="30"/>
        <v>98.959575137517731</v>
      </c>
      <c r="F134" s="10">
        <f t="shared" si="31"/>
        <v>0.20210272701966728</v>
      </c>
      <c r="G134">
        <v>165</v>
      </c>
      <c r="H134" s="1">
        <f t="shared" si="32"/>
        <v>100.67188694851359</v>
      </c>
      <c r="I134" s="10">
        <f t="shared" si="33"/>
        <v>0.19866519448700271</v>
      </c>
      <c r="J134">
        <v>150</v>
      </c>
      <c r="K134" s="1">
        <f t="shared" si="34"/>
        <v>99.239407470355445</v>
      </c>
      <c r="L134" s="10">
        <f t="shared" si="35"/>
        <v>0.20153284375437602</v>
      </c>
      <c r="M134" s="1">
        <f t="shared" si="36"/>
        <v>101.9413770684373</v>
      </c>
      <c r="N134" s="10">
        <f t="shared" si="37"/>
        <v>0.19619118924176593</v>
      </c>
      <c r="O134" s="1">
        <f t="shared" si="38"/>
        <v>104.16969065141188</v>
      </c>
      <c r="P134" s="10">
        <f t="shared" si="39"/>
        <v>0.191994426353122</v>
      </c>
      <c r="Q134" s="1">
        <f t="shared" si="40"/>
        <v>106.04946603840403</v>
      </c>
      <c r="R134" s="10">
        <f t="shared" si="41"/>
        <v>0.18859123715679374</v>
      </c>
      <c r="S134" s="1">
        <f t="shared" si="42"/>
        <v>107.67174989690807</v>
      </c>
      <c r="T134" s="10">
        <f t="shared" si="43"/>
        <v>0.18574974419148291</v>
      </c>
    </row>
    <row r="135" spans="1:20" x14ac:dyDescent="0.45">
      <c r="A135">
        <v>250</v>
      </c>
      <c r="B135" s="1">
        <f t="shared" si="28"/>
        <v>115.21335934087728</v>
      </c>
      <c r="C135" s="10">
        <f t="shared" si="29"/>
        <v>0.17359098037256929</v>
      </c>
      <c r="D135">
        <v>225</v>
      </c>
      <c r="E135" s="1">
        <f t="shared" si="30"/>
        <v>116.16150792097903</v>
      </c>
      <c r="F135" s="10">
        <f t="shared" si="31"/>
        <v>0.17217407347712257</v>
      </c>
      <c r="G135">
        <v>215</v>
      </c>
      <c r="H135" s="1">
        <f t="shared" si="32"/>
        <v>117.70092271444264</v>
      </c>
      <c r="I135" s="10">
        <f t="shared" si="33"/>
        <v>0.16992220229676988</v>
      </c>
      <c r="J135">
        <v>200</v>
      </c>
      <c r="K135" s="1">
        <f t="shared" si="34"/>
        <v>115.91204680092881</v>
      </c>
      <c r="L135" s="10">
        <f t="shared" si="35"/>
        <v>0.17254461940740864</v>
      </c>
      <c r="M135" s="1">
        <f t="shared" si="36"/>
        <v>118.49033050801847</v>
      </c>
      <c r="N135" s="10">
        <f t="shared" si="37"/>
        <v>0.168790144429942</v>
      </c>
      <c r="O135" s="1">
        <f t="shared" si="38"/>
        <v>120.64315484033386</v>
      </c>
      <c r="P135" s="10">
        <f t="shared" si="39"/>
        <v>0.16577815812649427</v>
      </c>
      <c r="Q135" s="1">
        <f t="shared" si="40"/>
        <v>122.47583345159876</v>
      </c>
      <c r="R135" s="10">
        <f t="shared" si="41"/>
        <v>0.16329752112202447</v>
      </c>
      <c r="S135" s="1">
        <f t="shared" si="42"/>
        <v>124.07081630201628</v>
      </c>
      <c r="T135" s="10">
        <f t="shared" si="43"/>
        <v>0.16119826238037718</v>
      </c>
    </row>
    <row r="136" spans="1:20" x14ac:dyDescent="0.45">
      <c r="A136">
        <v>300</v>
      </c>
      <c r="B136" s="1">
        <f t="shared" si="28"/>
        <v>131.95551618179883</v>
      </c>
      <c r="C136" s="10">
        <f t="shared" si="29"/>
        <v>0.15156622912562015</v>
      </c>
      <c r="D136">
        <v>275</v>
      </c>
      <c r="E136" s="1">
        <f t="shared" si="30"/>
        <v>133.67412197843032</v>
      </c>
      <c r="F136" s="10">
        <f t="shared" si="31"/>
        <v>0.14961759018119605</v>
      </c>
      <c r="G136">
        <v>265</v>
      </c>
      <c r="H136" s="1">
        <f t="shared" si="32"/>
        <v>135.28265385785403</v>
      </c>
      <c r="I136" s="10">
        <f t="shared" si="33"/>
        <v>0.14783861367041679</v>
      </c>
      <c r="J136">
        <v>250</v>
      </c>
      <c r="K136" s="1">
        <f t="shared" si="34"/>
        <v>133.32934257007139</v>
      </c>
      <c r="L136" s="10">
        <f t="shared" si="35"/>
        <v>0.15000448974305094</v>
      </c>
      <c r="M136" s="1">
        <f t="shared" si="36"/>
        <v>135.84588613479718</v>
      </c>
      <c r="N136" s="10">
        <f t="shared" si="37"/>
        <v>0.14722565820031086</v>
      </c>
      <c r="O136" s="1">
        <f t="shared" si="38"/>
        <v>137.95009109827163</v>
      </c>
      <c r="P136" s="10">
        <f t="shared" si="39"/>
        <v>0.14497996950036504</v>
      </c>
      <c r="Q136" s="1">
        <f t="shared" si="40"/>
        <v>139.74283326597254</v>
      </c>
      <c r="R136" s="10">
        <f t="shared" si="41"/>
        <v>0.14312004081049365</v>
      </c>
      <c r="S136" s="1">
        <f t="shared" si="42"/>
        <v>141.30523633687426</v>
      </c>
      <c r="T136" s="10">
        <f t="shared" si="43"/>
        <v>0.14153757156118146</v>
      </c>
    </row>
    <row r="137" spans="1:20" x14ac:dyDescent="0.45">
      <c r="A137">
        <v>350</v>
      </c>
      <c r="B137" s="1">
        <f t="shared" si="28"/>
        <v>148.42239471121746</v>
      </c>
      <c r="C137" s="10">
        <f t="shared" si="29"/>
        <v>0.13475055458385243</v>
      </c>
      <c r="D137">
        <v>325</v>
      </c>
      <c r="E137" s="1">
        <f>$AC$195 - $AD$195*EXP(-$AE$195*D137^$AF$195)</f>
        <v>151.31779067166951</v>
      </c>
      <c r="F137" s="10">
        <f t="shared" si="31"/>
        <v>0.13217216502583065</v>
      </c>
      <c r="G137">
        <v>315</v>
      </c>
      <c r="H137" s="1">
        <f t="shared" si="32"/>
        <v>153.21348199957174</v>
      </c>
      <c r="I137" s="10">
        <f t="shared" si="33"/>
        <v>0.13053681529185468</v>
      </c>
      <c r="J137">
        <v>300</v>
      </c>
      <c r="K137" s="1">
        <f t="shared" si="34"/>
        <v>151.26068315550447</v>
      </c>
      <c r="L137" s="10">
        <f t="shared" si="35"/>
        <v>0.13222206579246293</v>
      </c>
      <c r="M137" s="1">
        <f t="shared" si="36"/>
        <v>153.77851938863876</v>
      </c>
      <c r="N137" s="10">
        <f t="shared" si="37"/>
        <v>0.13005717625265165</v>
      </c>
      <c r="O137" s="1">
        <f t="shared" si="38"/>
        <v>155.865049261281</v>
      </c>
      <c r="P137" s="10">
        <f t="shared" si="39"/>
        <v>0.12831613049102134</v>
      </c>
      <c r="Q137" s="1">
        <f t="shared" si="40"/>
        <v>157.63055663066518</v>
      </c>
      <c r="R137" s="10">
        <f t="shared" si="41"/>
        <v>0.12687895308814276</v>
      </c>
      <c r="S137" s="1">
        <f t="shared" si="42"/>
        <v>159.1615079798737</v>
      </c>
      <c r="T137" s="10">
        <f t="shared" si="43"/>
        <v>0.12565852292960833</v>
      </c>
    </row>
    <row r="138" spans="1:20" x14ac:dyDescent="0.45">
      <c r="A138">
        <v>400</v>
      </c>
      <c r="B138" s="1">
        <f t="shared" si="28"/>
        <v>164.5267375501042</v>
      </c>
      <c r="C138" s="10">
        <f t="shared" si="29"/>
        <v>0.12156078882868077</v>
      </c>
      <c r="D138">
        <v>375</v>
      </c>
      <c r="E138" s="1">
        <f t="shared" si="30"/>
        <v>168.96176861897493</v>
      </c>
      <c r="F138" s="10">
        <f t="shared" si="31"/>
        <v>0.11836997306237915</v>
      </c>
      <c r="G138">
        <v>365</v>
      </c>
      <c r="H138" s="1">
        <f t="shared" si="32"/>
        <v>171.3441800564118</v>
      </c>
      <c r="I138" s="10">
        <f t="shared" si="33"/>
        <v>0.11672412797105441</v>
      </c>
      <c r="J138">
        <v>350</v>
      </c>
      <c r="K138" s="1">
        <f t="shared" si="34"/>
        <v>169.53894564334973</v>
      </c>
      <c r="L138" s="10">
        <f t="shared" si="35"/>
        <v>0.11796699527713804</v>
      </c>
      <c r="M138" s="1">
        <f t="shared" si="36"/>
        <v>172.12144876856723</v>
      </c>
      <c r="N138" s="10">
        <f t="shared" si="37"/>
        <v>0.11619702334072146</v>
      </c>
      <c r="O138" s="1">
        <f t="shared" si="38"/>
        <v>174.22423939087844</v>
      </c>
      <c r="P138" s="10">
        <f t="shared" si="39"/>
        <v>0.11479458925993226</v>
      </c>
      <c r="Q138" s="1">
        <f t="shared" si="40"/>
        <v>175.97950848730329</v>
      </c>
      <c r="R138" s="10">
        <f t="shared" si="41"/>
        <v>0.11364959575076308</v>
      </c>
      <c r="S138" s="1">
        <f t="shared" si="42"/>
        <v>177.4851822850427</v>
      </c>
      <c r="T138" s="10">
        <f t="shared" si="43"/>
        <v>0.11268546333000257</v>
      </c>
    </row>
    <row r="139" spans="1:20" x14ac:dyDescent="0.45">
      <c r="A139">
        <v>450</v>
      </c>
      <c r="B139" s="1">
        <f t="shared" si="28"/>
        <v>180.20680429738923</v>
      </c>
      <c r="C139" s="10">
        <f t="shared" si="29"/>
        <v>0.11098360063582656</v>
      </c>
      <c r="D139">
        <v>425</v>
      </c>
      <c r="E139" s="1">
        <f t="shared" si="30"/>
        <v>186.50709478596872</v>
      </c>
      <c r="F139" s="10">
        <f t="shared" si="31"/>
        <v>0.10723452650930809</v>
      </c>
      <c r="G139">
        <v>415</v>
      </c>
      <c r="H139" s="1">
        <f t="shared" si="32"/>
        <v>189.56019535207929</v>
      </c>
      <c r="I139" s="10">
        <f t="shared" si="33"/>
        <v>0.10550738230066199</v>
      </c>
      <c r="J139">
        <v>400</v>
      </c>
      <c r="K139" s="1">
        <f t="shared" si="34"/>
        <v>188.03623163376176</v>
      </c>
      <c r="L139" s="10">
        <f t="shared" si="35"/>
        <v>0.10636248039130038</v>
      </c>
      <c r="M139" s="1">
        <f t="shared" si="36"/>
        <v>190.74656396254625</v>
      </c>
      <c r="N139" s="10">
        <f t="shared" si="37"/>
        <v>0.10485116787701125</v>
      </c>
      <c r="O139" s="1">
        <f t="shared" si="38"/>
        <v>192.90175835968307</v>
      </c>
      <c r="P139" s="10">
        <f t="shared" si="39"/>
        <v>0.10367971847466606</v>
      </c>
      <c r="Q139" s="1">
        <f t="shared" si="40"/>
        <v>194.66718931234357</v>
      </c>
      <c r="R139" s="10">
        <f t="shared" si="41"/>
        <v>0.10273945019008825</v>
      </c>
      <c r="S139" s="1">
        <f t="shared" si="42"/>
        <v>196.15784460835653</v>
      </c>
      <c r="T139" s="10">
        <f t="shared" si="43"/>
        <v>0.1019587059591293</v>
      </c>
    </row>
    <row r="140" spans="1:20" x14ac:dyDescent="0.45">
      <c r="A140">
        <v>500</v>
      </c>
      <c r="B140" s="1">
        <f t="shared" si="28"/>
        <v>195.41902787716901</v>
      </c>
      <c r="C140" s="10">
        <f t="shared" si="29"/>
        <v>0.10234417915829075</v>
      </c>
      <c r="D140">
        <v>475</v>
      </c>
      <c r="E140" s="1">
        <f t="shared" si="30"/>
        <v>203.87702941089566</v>
      </c>
      <c r="F140" s="10">
        <f t="shared" si="31"/>
        <v>9.8098349077334335E-2</v>
      </c>
      <c r="G140">
        <v>465</v>
      </c>
      <c r="H140" s="1">
        <f t="shared" si="32"/>
        <v>207.77090779673665</v>
      </c>
      <c r="I140" s="10">
        <f t="shared" si="33"/>
        <v>9.6259867235917854E-2</v>
      </c>
      <c r="J140">
        <v>450</v>
      </c>
      <c r="K140" s="1">
        <f t="shared" si="34"/>
        <v>206.65112199146483</v>
      </c>
      <c r="L140" s="10">
        <f t="shared" si="35"/>
        <v>9.6781473080151226E-2</v>
      </c>
      <c r="M140" s="1">
        <f t="shared" si="36"/>
        <v>209.55179713791233</v>
      </c>
      <c r="N140" s="10">
        <f t="shared" si="37"/>
        <v>9.5441796601903633E-2</v>
      </c>
      <c r="O140" s="1">
        <f t="shared" si="38"/>
        <v>211.79713759042465</v>
      </c>
      <c r="P140" s="10">
        <f t="shared" si="39"/>
        <v>9.4429982517876099E-2</v>
      </c>
      <c r="Q140" s="1">
        <f t="shared" si="40"/>
        <v>213.59585129007667</v>
      </c>
      <c r="R140" s="10">
        <f t="shared" si="41"/>
        <v>9.3634777450984918E-2</v>
      </c>
      <c r="S140" s="1">
        <f t="shared" si="42"/>
        <v>215.08510382316649</v>
      </c>
      <c r="T140" s="10">
        <f t="shared" si="43"/>
        <v>9.2986448826521809E-2</v>
      </c>
    </row>
    <row r="141" spans="1:20" x14ac:dyDescent="0.45">
      <c r="A141">
        <v>550</v>
      </c>
      <c r="B141" s="1">
        <f t="shared" si="28"/>
        <v>210.13329508952609</v>
      </c>
      <c r="C141" s="10">
        <f t="shared" si="29"/>
        <v>9.5177682296749375E-2</v>
      </c>
      <c r="D141">
        <v>525</v>
      </c>
      <c r="E141" s="1">
        <f t="shared" si="30"/>
        <v>221.01118958802135</v>
      </c>
      <c r="F141" s="10">
        <f t="shared" si="31"/>
        <v>9.0493155741486433E-2</v>
      </c>
      <c r="G141">
        <v>515</v>
      </c>
      <c r="H141" s="1">
        <f t="shared" si="32"/>
        <v>225.90317397606111</v>
      </c>
      <c r="I141" s="10">
        <f t="shared" si="33"/>
        <v>8.853350596180376E-2</v>
      </c>
      <c r="J141">
        <v>500</v>
      </c>
      <c r="K141" s="1">
        <f t="shared" si="34"/>
        <v>225.30122647773203</v>
      </c>
      <c r="L141" s="10">
        <f t="shared" si="35"/>
        <v>8.8770044942372867E-2</v>
      </c>
      <c r="M141" s="1">
        <f t="shared" si="36"/>
        <v>228.45375365747225</v>
      </c>
      <c r="N141" s="10">
        <f t="shared" si="37"/>
        <v>8.7545070631610697E-2</v>
      </c>
      <c r="O141" s="1">
        <f t="shared" si="38"/>
        <v>230.82809037638867</v>
      </c>
      <c r="P141" s="10">
        <f t="shared" si="39"/>
        <v>8.6644567250840077E-2</v>
      </c>
      <c r="Q141" s="1">
        <f t="shared" si="40"/>
        <v>232.68538096704356</v>
      </c>
      <c r="R141" s="10">
        <f t="shared" si="41"/>
        <v>8.5952971849283064E-2</v>
      </c>
      <c r="S141" s="1">
        <f t="shared" si="42"/>
        <v>234.18962460173952</v>
      </c>
      <c r="T141" s="10">
        <f t="shared" si="43"/>
        <v>8.5400879881044237E-2</v>
      </c>
    </row>
    <row r="142" spans="1:20" x14ac:dyDescent="0.45">
      <c r="A142">
        <v>600</v>
      </c>
      <c r="B142" s="1">
        <f t="shared" si="28"/>
        <v>224.32972897657618</v>
      </c>
      <c r="C142" s="10">
        <f t="shared" si="29"/>
        <v>8.9154478504667289E-2</v>
      </c>
      <c r="D142">
        <v>575</v>
      </c>
      <c r="E142" s="1">
        <f t="shared" si="30"/>
        <v>237.86169819379387</v>
      </c>
      <c r="F142" s="10">
        <f t="shared" si="31"/>
        <v>8.4082473773080244E-2</v>
      </c>
      <c r="G142">
        <v>565</v>
      </c>
      <c r="H142" s="1">
        <f t="shared" si="32"/>
        <v>243.89715877261324</v>
      </c>
      <c r="I142" s="10">
        <f t="shared" si="33"/>
        <v>8.2001775259080076E-2</v>
      </c>
      <c r="J142">
        <v>550</v>
      </c>
      <c r="K142" s="1">
        <f t="shared" si="34"/>
        <v>243.9184778079034</v>
      </c>
      <c r="L142" s="10">
        <f t="shared" si="35"/>
        <v>8.1994608115547873E-2</v>
      </c>
      <c r="M142" s="1">
        <f t="shared" si="36"/>
        <v>247.38306761733531</v>
      </c>
      <c r="N142" s="10">
        <f t="shared" si="37"/>
        <v>8.0846276960786237E-2</v>
      </c>
      <c r="O142" s="1">
        <f t="shared" si="38"/>
        <v>249.92595080155968</v>
      </c>
      <c r="P142" s="10">
        <f t="shared" si="39"/>
        <v>8.0023702764183663E-2</v>
      </c>
      <c r="Q142" s="1">
        <f t="shared" si="40"/>
        <v>251.86883279694405</v>
      </c>
      <c r="R142" s="10">
        <f t="shared" si="41"/>
        <v>7.9406410780979569E-2</v>
      </c>
      <c r="S142" s="1">
        <f t="shared" si="42"/>
        <v>253.40676410961112</v>
      </c>
      <c r="T142" s="10">
        <f t="shared" si="43"/>
        <v>7.8924491499954591E-2</v>
      </c>
    </row>
    <row r="143" spans="1:20" x14ac:dyDescent="0.45">
      <c r="A143">
        <v>650</v>
      </c>
      <c r="B143" s="1">
        <f t="shared" si="28"/>
        <v>237.99639283663478</v>
      </c>
      <c r="C143" s="10">
        <f t="shared" si="29"/>
        <v>8.4034887090613922E-2</v>
      </c>
      <c r="D143">
        <v>625</v>
      </c>
      <c r="E143" s="1">
        <f t="shared" si="30"/>
        <v>254.39051704334582</v>
      </c>
      <c r="F143" s="10">
        <f t="shared" si="31"/>
        <v>7.8619282795797704E-2</v>
      </c>
      <c r="G143">
        <v>615</v>
      </c>
      <c r="H143" s="1">
        <f t="shared" si="32"/>
        <v>261.70349063604363</v>
      </c>
      <c r="I143" s="10">
        <f t="shared" si="33"/>
        <v>7.6422366210676218E-2</v>
      </c>
      <c r="J143">
        <v>600</v>
      </c>
      <c r="K143" s="1">
        <f t="shared" si="34"/>
        <v>262.44597799227006</v>
      </c>
      <c r="L143" s="10">
        <f t="shared" si="35"/>
        <v>7.62061592751445E-2</v>
      </c>
      <c r="M143" s="1">
        <f t="shared" si="36"/>
        <v>266.28129743039483</v>
      </c>
      <c r="N143" s="10">
        <f t="shared" si="37"/>
        <v>7.5108541955440727E-2</v>
      </c>
      <c r="O143" s="1">
        <f t="shared" si="38"/>
        <v>269.03263250703958</v>
      </c>
      <c r="P143" s="10">
        <f t="shared" si="39"/>
        <v>7.4340424109988493E-2</v>
      </c>
      <c r="Q143" s="1">
        <f t="shared" si="40"/>
        <v>271.08945791549456</v>
      </c>
      <c r="R143" s="10">
        <f t="shared" si="41"/>
        <v>7.3776384200947079E-2</v>
      </c>
      <c r="S143" s="1">
        <f t="shared" si="42"/>
        <v>272.68167591523661</v>
      </c>
      <c r="T143" s="10">
        <f t="shared" si="43"/>
        <v>7.3345595859609661E-2</v>
      </c>
    </row>
    <row r="144" spans="1:20" x14ac:dyDescent="0.45">
      <c r="A144">
        <v>700</v>
      </c>
      <c r="B144" s="1">
        <f t="shared" si="28"/>
        <v>251.12759222677232</v>
      </c>
      <c r="C144" s="10">
        <f t="shared" si="29"/>
        <v>7.9640790654097751E-2</v>
      </c>
      <c r="D144">
        <v>675</v>
      </c>
      <c r="E144" s="1">
        <f t="shared" si="30"/>
        <v>270.56752021184718</v>
      </c>
      <c r="F144" s="10">
        <f t="shared" si="31"/>
        <v>7.3918702379134532E-2</v>
      </c>
      <c r="G144">
        <v>665</v>
      </c>
      <c r="H144" s="1">
        <f t="shared" si="32"/>
        <v>279.2812323364717</v>
      </c>
      <c r="I144" s="10">
        <f t="shared" si="33"/>
        <v>7.1612402425611094E-2</v>
      </c>
      <c r="J144">
        <v>650</v>
      </c>
      <c r="K144" s="1">
        <f t="shared" si="34"/>
        <v>280.83578339762096</v>
      </c>
      <c r="L144" s="10">
        <f t="shared" si="35"/>
        <v>7.1215995903495768E-2</v>
      </c>
      <c r="M144" s="1">
        <f t="shared" si="36"/>
        <v>285.09875176942205</v>
      </c>
      <c r="N144" s="10">
        <f t="shared" si="37"/>
        <v>7.0151131409285528E-2</v>
      </c>
      <c r="O144" s="1">
        <f t="shared" si="38"/>
        <v>288.09850463767111</v>
      </c>
      <c r="P144" s="10">
        <f t="shared" si="39"/>
        <v>6.9420700482819675E-2</v>
      </c>
      <c r="Q144" s="1">
        <f t="shared" si="40"/>
        <v>290.29863422339668</v>
      </c>
      <c r="R144" s="10">
        <f t="shared" si="41"/>
        <v>6.8894571459158782E-2</v>
      </c>
      <c r="S144" s="1">
        <f t="shared" si="42"/>
        <v>291.96729725373928</v>
      </c>
      <c r="T144" s="10">
        <f t="shared" si="43"/>
        <v>6.8500822482932572E-2</v>
      </c>
    </row>
    <row r="145" spans="1:20" x14ac:dyDescent="0.45">
      <c r="A145">
        <v>750</v>
      </c>
      <c r="B145" s="1">
        <f t="shared" si="28"/>
        <v>263.72258301641943</v>
      </c>
      <c r="C145" s="10">
        <f t="shared" si="29"/>
        <v>7.5837267219374976E-2</v>
      </c>
      <c r="D145">
        <v>725</v>
      </c>
      <c r="E145" s="1">
        <f t="shared" si="30"/>
        <v>286.36905328367237</v>
      </c>
      <c r="F145" s="10">
        <f t="shared" si="31"/>
        <v>6.9839948732827409E-2</v>
      </c>
      <c r="G145">
        <v>715</v>
      </c>
      <c r="H145" s="1">
        <f t="shared" si="32"/>
        <v>296.59638009039759</v>
      </c>
      <c r="I145" s="10">
        <f t="shared" si="33"/>
        <v>6.7431706327313698E-2</v>
      </c>
      <c r="J145">
        <v>700</v>
      </c>
      <c r="K145" s="1">
        <f t="shared" si="34"/>
        <v>299.04728848161119</v>
      </c>
      <c r="L145" s="10">
        <f t="shared" si="35"/>
        <v>6.6879054819551809E-2</v>
      </c>
      <c r="M145" s="1">
        <f t="shared" si="36"/>
        <v>303.79290806866425</v>
      </c>
      <c r="N145" s="10">
        <f t="shared" si="37"/>
        <v>6.5834321568426918E-2</v>
      </c>
      <c r="O145" s="1">
        <f t="shared" si="38"/>
        <v>307.08085124524973</v>
      </c>
      <c r="P145" s="10">
        <f t="shared" si="39"/>
        <v>6.512942737685401E-2</v>
      </c>
      <c r="Q145" s="1">
        <f t="shared" si="40"/>
        <v>309.45436914528557</v>
      </c>
      <c r="R145" s="10">
        <f t="shared" si="41"/>
        <v>6.4629884060904016E-2</v>
      </c>
      <c r="S145" s="1">
        <f t="shared" si="42"/>
        <v>311.22289687436864</v>
      </c>
      <c r="T145" s="10">
        <f t="shared" si="43"/>
        <v>6.4262623993482718E-2</v>
      </c>
    </row>
    <row r="146" spans="1:20" x14ac:dyDescent="0.45">
      <c r="A146">
        <v>800</v>
      </c>
      <c r="B146" s="1">
        <f t="shared" si="28"/>
        <v>275.78456579579</v>
      </c>
      <c r="C146" s="10">
        <f t="shared" si="29"/>
        <v>7.2520374525996439E-2</v>
      </c>
      <c r="D146">
        <v>775</v>
      </c>
      <c r="E146" s="1">
        <f t="shared" si="30"/>
        <v>301.77682490181041</v>
      </c>
      <c r="F146" s="10">
        <f t="shared" si="31"/>
        <v>6.627414151669013E-2</v>
      </c>
      <c r="G146">
        <v>765</v>
      </c>
      <c r="H146" s="1">
        <f t="shared" si="32"/>
        <v>313.6207195630127</v>
      </c>
      <c r="I146" s="10">
        <f t="shared" si="33"/>
        <v>6.377129683226046E-2</v>
      </c>
      <c r="J146">
        <v>750</v>
      </c>
      <c r="K146" s="1">
        <f t="shared" si="34"/>
        <v>317.04600829700848</v>
      </c>
      <c r="L146" s="10">
        <f t="shared" si="35"/>
        <v>6.3082327096400506E-2</v>
      </c>
      <c r="M146" s="1">
        <f t="shared" si="36"/>
        <v>322.32722508690074</v>
      </c>
      <c r="N146" s="10">
        <f t="shared" si="37"/>
        <v>6.2048745632975674E-2</v>
      </c>
      <c r="O146" s="1">
        <f t="shared" si="38"/>
        <v>325.94271816500304</v>
      </c>
      <c r="P146" s="10">
        <f t="shared" si="39"/>
        <v>6.1360474971173723E-2</v>
      </c>
      <c r="Q146" s="1">
        <f t="shared" si="40"/>
        <v>328.52018221464493</v>
      </c>
      <c r="R146" s="10">
        <f t="shared" si="41"/>
        <v>6.0879060352318382E-2</v>
      </c>
      <c r="S146" s="1">
        <f t="shared" si="42"/>
        <v>330.41299422536565</v>
      </c>
      <c r="T146" s="10">
        <f t="shared" si="43"/>
        <v>6.0530307068851381E-2</v>
      </c>
    </row>
    <row r="147" spans="1:20" x14ac:dyDescent="0.45">
      <c r="A147">
        <v>850</v>
      </c>
      <c r="B147" s="1">
        <f t="shared" si="28"/>
        <v>287.31988876622847</v>
      </c>
      <c r="C147" s="10">
        <f t="shared" si="29"/>
        <v>6.9608825500668908E-2</v>
      </c>
      <c r="D147">
        <v>825</v>
      </c>
      <c r="E147" s="1">
        <f t="shared" si="30"/>
        <v>316.77703353665152</v>
      </c>
      <c r="F147" s="10">
        <f t="shared" si="31"/>
        <v>6.3135890177107717E-2</v>
      </c>
      <c r="G147">
        <v>815</v>
      </c>
      <c r="H147" s="1">
        <f t="shared" si="32"/>
        <v>330.33093150489231</v>
      </c>
      <c r="I147" s="10">
        <f t="shared" si="33"/>
        <v>6.0545344357810442E-2</v>
      </c>
      <c r="J147">
        <v>800</v>
      </c>
      <c r="K147" s="1">
        <f t="shared" si="34"/>
        <v>334.80263644789579</v>
      </c>
      <c r="L147" s="10">
        <f t="shared" si="35"/>
        <v>5.9736686103164939E-2</v>
      </c>
      <c r="M147" s="1">
        <f t="shared" si="36"/>
        <v>340.67022715029657</v>
      </c>
      <c r="N147" s="10">
        <f t="shared" si="37"/>
        <v>5.8707801287185626E-2</v>
      </c>
      <c r="O147" s="1">
        <f t="shared" si="38"/>
        <v>344.6520266111653</v>
      </c>
      <c r="P147" s="10">
        <f t="shared" si="39"/>
        <v>5.8029544165611131E-2</v>
      </c>
      <c r="Q147" s="1">
        <f t="shared" si="40"/>
        <v>347.46424874855836</v>
      </c>
      <c r="R147" s="10">
        <f t="shared" si="41"/>
        <v>5.7559878669626668E-2</v>
      </c>
      <c r="S147" s="1">
        <f t="shared" si="42"/>
        <v>349.50653355568886</v>
      </c>
      <c r="T147" s="10">
        <f t="shared" si="43"/>
        <v>5.7223536843591757E-2</v>
      </c>
    </row>
    <row r="148" spans="1:20" x14ac:dyDescent="0.45">
      <c r="A148">
        <v>900</v>
      </c>
      <c r="B148" s="1">
        <f t="shared" si="28"/>
        <v>298.33740657996032</v>
      </c>
      <c r="C148" s="10">
        <f t="shared" si="29"/>
        <v>6.7038190849995224E-2</v>
      </c>
      <c r="D148">
        <v>875</v>
      </c>
      <c r="E148" s="1">
        <f t="shared" si="30"/>
        <v>331.35966576088629</v>
      </c>
      <c r="F148" s="10">
        <f t="shared" si="31"/>
        <v>6.0357376188423233E-2</v>
      </c>
      <c r="G148">
        <v>865</v>
      </c>
      <c r="H148" s="1">
        <f t="shared" si="32"/>
        <v>346.70787732755241</v>
      </c>
      <c r="I148" s="10">
        <f t="shared" si="33"/>
        <v>5.7685450224440653E-2</v>
      </c>
      <c r="J148">
        <v>850</v>
      </c>
      <c r="K148" s="1">
        <f t="shared" si="34"/>
        <v>352.29229930163467</v>
      </c>
      <c r="L148" s="10">
        <f t="shared" si="35"/>
        <v>5.6771039388731813E-2</v>
      </c>
      <c r="M148" s="1">
        <f t="shared" si="36"/>
        <v>358.79478153523439</v>
      </c>
      <c r="N148" s="10">
        <f t="shared" si="37"/>
        <v>5.5742170815368891E-2</v>
      </c>
      <c r="O148" s="1">
        <f t="shared" si="38"/>
        <v>363.18087604989887</v>
      </c>
      <c r="P148" s="10">
        <f t="shared" si="39"/>
        <v>5.5068978899792398E-2</v>
      </c>
      <c r="Q148" s="1">
        <f t="shared" si="40"/>
        <v>366.25872852108262</v>
      </c>
      <c r="R148" s="10">
        <f t="shared" si="41"/>
        <v>5.4606207149678232E-2</v>
      </c>
      <c r="S148" s="1">
        <f t="shared" si="42"/>
        <v>368.47623838661389</v>
      </c>
      <c r="T148" s="10">
        <f t="shared" si="43"/>
        <v>5.4277584051472899E-2</v>
      </c>
    </row>
    <row r="149" spans="1:20" x14ac:dyDescent="0.45">
      <c r="A149">
        <v>950</v>
      </c>
      <c r="B149" s="1">
        <f t="shared" si="28"/>
        <v>308.84795855937108</v>
      </c>
      <c r="C149" s="10">
        <f t="shared" si="29"/>
        <v>6.4756782247454361E-2</v>
      </c>
      <c r="D149">
        <v>925</v>
      </c>
      <c r="E149" s="1">
        <f t="shared" si="30"/>
        <v>345.51792283406814</v>
      </c>
      <c r="F149" s="10">
        <f t="shared" si="31"/>
        <v>5.7884117373572019E-2</v>
      </c>
      <c r="G149">
        <v>915</v>
      </c>
      <c r="H149" s="1">
        <f t="shared" si="32"/>
        <v>362.73601780781604</v>
      </c>
      <c r="I149" s="10">
        <f t="shared" si="33"/>
        <v>5.5136515311794469E-2</v>
      </c>
      <c r="J149">
        <v>900</v>
      </c>
      <c r="K149" s="1">
        <f t="shared" si="34"/>
        <v>369.49395382818659</v>
      </c>
      <c r="L149" s="10">
        <f t="shared" si="35"/>
        <v>5.4128084621649669E-2</v>
      </c>
      <c r="M149" s="1">
        <f t="shared" si="36"/>
        <v>376.67751684314567</v>
      </c>
      <c r="N149" s="10">
        <f t="shared" si="37"/>
        <v>5.3095815666450594E-2</v>
      </c>
      <c r="O149" s="1">
        <f t="shared" si="38"/>
        <v>381.5049849692881</v>
      </c>
      <c r="P149" s="10">
        <f t="shared" si="39"/>
        <v>5.2423954569322438E-2</v>
      </c>
      <c r="Q149" s="1">
        <f t="shared" si="40"/>
        <v>384.87922898899194</v>
      </c>
      <c r="R149" s="10">
        <f t="shared" si="41"/>
        <v>5.1964352694574813E-2</v>
      </c>
      <c r="S149" s="1">
        <f t="shared" si="42"/>
        <v>387.29809697002759</v>
      </c>
      <c r="T149" s="10">
        <f t="shared" si="43"/>
        <v>5.1639809636213549E-2</v>
      </c>
    </row>
    <row r="150" spans="1:20" x14ac:dyDescent="0.45">
      <c r="A150">
        <v>1000</v>
      </c>
      <c r="B150" s="1">
        <f t="shared" si="28"/>
        <v>318.86394012656348</v>
      </c>
      <c r="C150" s="10">
        <f t="shared" si="29"/>
        <v>6.2722677239896107E-2</v>
      </c>
      <c r="D150">
        <v>975</v>
      </c>
      <c r="E150" s="1">
        <f t="shared" si="30"/>
        <v>359.24774546871822</v>
      </c>
      <c r="F150" s="10">
        <f t="shared" si="31"/>
        <v>5.5671887304137628E-2</v>
      </c>
      <c r="G150">
        <v>965</v>
      </c>
      <c r="H150" s="1">
        <f t="shared" si="32"/>
        <v>378.40293257204161</v>
      </c>
      <c r="I150" s="10">
        <f t="shared" si="33"/>
        <v>5.2853713009193802E-2</v>
      </c>
      <c r="J150">
        <v>950</v>
      </c>
      <c r="K150" s="1">
        <f t="shared" si="34"/>
        <v>386.38989304878459</v>
      </c>
      <c r="L150" s="10">
        <f t="shared" si="35"/>
        <v>5.1761188270716109E-2</v>
      </c>
      <c r="M150" s="1">
        <f t="shared" si="36"/>
        <v>394.29834671399533</v>
      </c>
      <c r="N150" s="10">
        <f t="shared" si="37"/>
        <v>5.0723012578358637E-2</v>
      </c>
      <c r="O150" s="1">
        <f t="shared" si="38"/>
        <v>399.60323444674555</v>
      </c>
      <c r="P150" s="10">
        <f t="shared" si="39"/>
        <v>5.0049644937659697E-2</v>
      </c>
      <c r="Q150" s="1">
        <f t="shared" si="40"/>
        <v>403.30436863506372</v>
      </c>
      <c r="R150" s="10">
        <f t="shared" si="41"/>
        <v>4.959033810540573E-2</v>
      </c>
      <c r="S150" s="1">
        <f t="shared" si="42"/>
        <v>405.95094505099019</v>
      </c>
      <c r="T150" s="10">
        <f t="shared" si="43"/>
        <v>4.9267036433399275E-2</v>
      </c>
    </row>
    <row r="151" spans="1:20" x14ac:dyDescent="0.45">
      <c r="A151">
        <v>1050</v>
      </c>
      <c r="B151" s="1">
        <f t="shared" si="28"/>
        <v>328.39894825462824</v>
      </c>
      <c r="C151" s="10">
        <f t="shared" si="29"/>
        <v>6.0901534874870399E-2</v>
      </c>
      <c r="D151">
        <v>1025</v>
      </c>
      <c r="E151" s="1">
        <f t="shared" si="30"/>
        <v>372.54741523290653</v>
      </c>
      <c r="F151" s="10">
        <f t="shared" si="31"/>
        <v>5.3684441717295348E-2</v>
      </c>
      <c r="G151">
        <v>1015</v>
      </c>
      <c r="H151" s="1">
        <f t="shared" si="32"/>
        <v>393.69891743848251</v>
      </c>
      <c r="I151" s="10">
        <f t="shared" si="33"/>
        <v>5.0800241286223763E-2</v>
      </c>
      <c r="J151">
        <v>1000</v>
      </c>
      <c r="K151" s="1">
        <f t="shared" si="34"/>
        <v>402.96533380254567</v>
      </c>
      <c r="L151" s="10">
        <f t="shared" si="35"/>
        <v>4.9632060930085029E-2</v>
      </c>
      <c r="M151" s="1">
        <f t="shared" si="36"/>
        <v>411.64007387256822</v>
      </c>
      <c r="N151" s="10">
        <f t="shared" si="37"/>
        <v>4.8586134512723408E-2</v>
      </c>
      <c r="O151" s="1">
        <f t="shared" si="38"/>
        <v>417.45728991862131</v>
      </c>
      <c r="P151" s="10">
        <f t="shared" si="39"/>
        <v>4.7909092697599742E-2</v>
      </c>
      <c r="Q151" s="1">
        <f t="shared" si="40"/>
        <v>421.51541631911903</v>
      </c>
      <c r="R151" s="10">
        <f t="shared" si="41"/>
        <v>4.7447849415923823E-2</v>
      </c>
      <c r="S151" s="1">
        <f t="shared" si="42"/>
        <v>424.41612237043773</v>
      </c>
      <c r="T151" s="10">
        <f t="shared" si="43"/>
        <v>4.7123563281000092E-2</v>
      </c>
    </row>
    <row r="152" spans="1:20" x14ac:dyDescent="0.45">
      <c r="A152">
        <v>1100</v>
      </c>
      <c r="B152" s="1">
        <f t="shared" si="28"/>
        <v>337.4674865624263</v>
      </c>
      <c r="C152" s="10">
        <f t="shared" si="29"/>
        <v>5.9264968615873777E-2</v>
      </c>
      <c r="D152">
        <v>1075</v>
      </c>
      <c r="E152" s="1">
        <f t="shared" si="30"/>
        <v>385.41721683527862</v>
      </c>
      <c r="F152" s="10">
        <f t="shared" si="31"/>
        <v>5.1891817818163766E-2</v>
      </c>
      <c r="G152">
        <v>1065</v>
      </c>
      <c r="H152" s="1">
        <f t="shared" si="32"/>
        <v>408.61664301158487</v>
      </c>
      <c r="I152" s="10">
        <f t="shared" si="33"/>
        <v>4.8945632396654414E-2</v>
      </c>
      <c r="J152">
        <v>1050</v>
      </c>
      <c r="K152" s="1">
        <f t="shared" si="34"/>
        <v>419.20806866486998</v>
      </c>
      <c r="L152" s="10">
        <f t="shared" si="35"/>
        <v>4.7709005372195544E-2</v>
      </c>
      <c r="M152" s="1">
        <f t="shared" si="36"/>
        <v>428.68805657109021</v>
      </c>
      <c r="N152" s="10">
        <f t="shared" si="37"/>
        <v>4.6653970628368457E-2</v>
      </c>
      <c r="O152" s="1">
        <f t="shared" si="38"/>
        <v>435.05128352773738</v>
      </c>
      <c r="P152" s="10">
        <f t="shared" si="39"/>
        <v>4.5971591757698764E-2</v>
      </c>
      <c r="Q152" s="1">
        <f t="shared" si="40"/>
        <v>439.4959893752557</v>
      </c>
      <c r="R152" s="10">
        <f t="shared" si="41"/>
        <v>4.5506672378125758E-2</v>
      </c>
      <c r="S152" s="1">
        <f t="shared" si="42"/>
        <v>442.67718605096707</v>
      </c>
      <c r="T152" s="10">
        <f t="shared" si="43"/>
        <v>4.5179649257319814E-2</v>
      </c>
    </row>
    <row r="153" spans="1:20" x14ac:dyDescent="0.45">
      <c r="A153">
        <v>1150</v>
      </c>
      <c r="B153" s="1">
        <f t="shared" si="28"/>
        <v>346.08471906873149</v>
      </c>
      <c r="C153" s="10">
        <f t="shared" si="29"/>
        <v>5.7789318331700319E-2</v>
      </c>
      <c r="D153">
        <v>1125</v>
      </c>
      <c r="E153" s="1">
        <f t="shared" si="30"/>
        <v>397.85914954019785</v>
      </c>
      <c r="F153" s="10">
        <f t="shared" si="31"/>
        <v>5.0269046277090314E-2</v>
      </c>
      <c r="G153">
        <v>1115</v>
      </c>
      <c r="H153" s="1">
        <f t="shared" si="32"/>
        <v>423.15086225611191</v>
      </c>
      <c r="I153" s="10">
        <f t="shared" si="33"/>
        <v>4.726446708241612E-2</v>
      </c>
      <c r="J153">
        <v>1100</v>
      </c>
      <c r="K153" s="1">
        <f t="shared" si="34"/>
        <v>435.10816870339346</v>
      </c>
      <c r="L153" s="10">
        <f t="shared" si="35"/>
        <v>4.5965581523323897E-2</v>
      </c>
      <c r="M153" s="1">
        <f t="shared" si="36"/>
        <v>445.42992430295919</v>
      </c>
      <c r="N153" s="10">
        <f t="shared" si="37"/>
        <v>4.4900440919629366E-2</v>
      </c>
      <c r="O153" s="1">
        <f t="shared" si="38"/>
        <v>452.37154416654869</v>
      </c>
      <c r="P153" s="10">
        <f t="shared" si="39"/>
        <v>4.4211445785892853E-2</v>
      </c>
      <c r="Q153" s="1">
        <f t="shared" si="40"/>
        <v>457.2317978496942</v>
      </c>
      <c r="R153" s="10">
        <f t="shared" si="41"/>
        <v>4.3741489752151051E-2</v>
      </c>
      <c r="S153" s="1">
        <f t="shared" si="42"/>
        <v>460.71966856593633</v>
      </c>
      <c r="T153" s="10">
        <f t="shared" si="43"/>
        <v>4.341034551933326E-2</v>
      </c>
    </row>
    <row r="154" spans="1:20" x14ac:dyDescent="0.45">
      <c r="A154">
        <v>1200</v>
      </c>
      <c r="B154" s="1">
        <f t="shared" si="28"/>
        <v>354.26626406797322</v>
      </c>
      <c r="C154" s="10">
        <f t="shared" si="29"/>
        <v>5.6454712256097273E-2</v>
      </c>
      <c r="D154">
        <v>1175</v>
      </c>
      <c r="E154" s="1">
        <f t="shared" si="30"/>
        <v>409.87667878562797</v>
      </c>
      <c r="F154" s="10">
        <f t="shared" si="31"/>
        <v>4.8795164582809351E-2</v>
      </c>
      <c r="G154">
        <v>1165</v>
      </c>
      <c r="H154" s="1">
        <f t="shared" si="32"/>
        <v>437.2981578177808</v>
      </c>
      <c r="I154" s="10">
        <f t="shared" si="33"/>
        <v>4.573538589735808E-2</v>
      </c>
      <c r="J154">
        <v>1150</v>
      </c>
      <c r="K154" s="1">
        <f t="shared" si="34"/>
        <v>450.65772713476434</v>
      </c>
      <c r="L154" s="10">
        <f t="shared" si="35"/>
        <v>4.4379578548797892E-2</v>
      </c>
      <c r="M154" s="1">
        <f t="shared" si="36"/>
        <v>461.8553330095782</v>
      </c>
      <c r="N154" s="10">
        <f t="shared" si="37"/>
        <v>4.3303603034470603E-2</v>
      </c>
      <c r="O154" s="1">
        <f t="shared" si="38"/>
        <v>469.40636563085502</v>
      </c>
      <c r="P154" s="10">
        <f t="shared" si="39"/>
        <v>4.2607006347519717E-2</v>
      </c>
      <c r="Q154" s="1">
        <f t="shared" si="40"/>
        <v>474.71042550941445</v>
      </c>
      <c r="R154" s="10">
        <f t="shared" si="41"/>
        <v>4.2130947468739258E-2</v>
      </c>
      <c r="S154" s="1">
        <f t="shared" si="42"/>
        <v>478.53087115755409</v>
      </c>
      <c r="T154" s="10">
        <f t="shared" si="43"/>
        <v>4.1794586735063727E-2</v>
      </c>
    </row>
    <row r="155" spans="1:20" x14ac:dyDescent="0.45">
      <c r="A155">
        <v>1250</v>
      </c>
      <c r="B155" s="1">
        <f t="shared" si="28"/>
        <v>362.0280213877092</v>
      </c>
      <c r="C155" s="10">
        <f t="shared" si="29"/>
        <v>5.5244342477515737E-2</v>
      </c>
      <c r="D155">
        <v>1225</v>
      </c>
      <c r="E155" s="1">
        <f t="shared" si="30"/>
        <v>421.47452110948279</v>
      </c>
      <c r="F155" s="10">
        <f t="shared" si="31"/>
        <v>4.7452453228613488E-2</v>
      </c>
      <c r="G155">
        <v>1215</v>
      </c>
      <c r="H155" s="1">
        <f t="shared" si="32"/>
        <v>451.05672202914172</v>
      </c>
      <c r="I155" s="10">
        <f t="shared" si="33"/>
        <v>4.4340321345899034E-2</v>
      </c>
      <c r="J155">
        <v>1200</v>
      </c>
      <c r="K155" s="1">
        <f t="shared" si="34"/>
        <v>465.85063634342583</v>
      </c>
      <c r="L155" s="10">
        <f t="shared" si="35"/>
        <v>4.2932215692533623E-2</v>
      </c>
      <c r="M155" s="1">
        <f t="shared" si="36"/>
        <v>477.95575237696954</v>
      </c>
      <c r="N155" s="10">
        <f t="shared" si="37"/>
        <v>4.1844877691158647E-2</v>
      </c>
      <c r="O155" s="1">
        <f t="shared" si="38"/>
        <v>486.14580563702373</v>
      </c>
      <c r="P155" s="10">
        <f t="shared" si="39"/>
        <v>4.1139920921034988E-2</v>
      </c>
      <c r="Q155" s="1">
        <f t="shared" si="40"/>
        <v>491.92114054500837</v>
      </c>
      <c r="R155" s="10">
        <f t="shared" si="41"/>
        <v>4.0656923135772606E-2</v>
      </c>
      <c r="S155" s="1">
        <f t="shared" si="42"/>
        <v>496.09968581171518</v>
      </c>
      <c r="T155" s="10">
        <f t="shared" si="43"/>
        <v>4.0314478263125939E-2</v>
      </c>
    </row>
    <row r="156" spans="1:20" x14ac:dyDescent="0.45">
      <c r="A156">
        <v>1300</v>
      </c>
      <c r="B156" s="1">
        <f t="shared" si="28"/>
        <v>369.38602763292545</v>
      </c>
      <c r="C156" s="10">
        <f t="shared" si="29"/>
        <v>5.4143899616784771E-2</v>
      </c>
      <c r="D156">
        <v>1275</v>
      </c>
      <c r="E156" s="1">
        <f t="shared" si="30"/>
        <v>432.65845697919718</v>
      </c>
      <c r="F156" s="10">
        <f t="shared" si="31"/>
        <v>4.6225838597121489E-2</v>
      </c>
      <c r="G156">
        <v>1265</v>
      </c>
      <c r="H156" s="1">
        <f t="shared" si="32"/>
        <v>464.42616411919153</v>
      </c>
      <c r="I156" s="10">
        <f t="shared" si="33"/>
        <v>4.306389593258822E-2</v>
      </c>
      <c r="J156">
        <v>1250</v>
      </c>
      <c r="K156" s="1">
        <f t="shared" si="34"/>
        <v>480.68239245644287</v>
      </c>
      <c r="L156" s="10">
        <f t="shared" si="35"/>
        <v>4.1607515302970667E-2</v>
      </c>
      <c r="M156" s="1">
        <f t="shared" si="36"/>
        <v>493.72427953369794</v>
      </c>
      <c r="N156" s="10">
        <f t="shared" si="37"/>
        <v>4.0508439282931699E-2</v>
      </c>
      <c r="O156" s="1">
        <f t="shared" si="38"/>
        <v>502.5815101430511</v>
      </c>
      <c r="P156" s="10">
        <f t="shared" si="39"/>
        <v>3.9794539982792733E-2</v>
      </c>
      <c r="Q156" s="1">
        <f t="shared" si="40"/>
        <v>508.85473054534623</v>
      </c>
      <c r="R156" s="10">
        <f t="shared" si="41"/>
        <v>3.9303948257621069E-2</v>
      </c>
      <c r="S156" s="1">
        <f t="shared" si="42"/>
        <v>513.41644051380752</v>
      </c>
      <c r="T156" s="10">
        <f t="shared" si="43"/>
        <v>3.8954732302660132E-2</v>
      </c>
    </row>
    <row r="157" spans="1:20" x14ac:dyDescent="0.45">
      <c r="A157">
        <v>1350</v>
      </c>
      <c r="B157" s="1">
        <f t="shared" si="28"/>
        <v>376.35633504493126</v>
      </c>
      <c r="C157" s="10">
        <f t="shared" si="29"/>
        <v>5.3141127537051559E-2</v>
      </c>
      <c r="D157">
        <v>1325</v>
      </c>
      <c r="E157" s="1">
        <f t="shared" si="30"/>
        <v>443.43516722750633</v>
      </c>
      <c r="F157" s="10">
        <f t="shared" si="31"/>
        <v>4.5102421905430234E-2</v>
      </c>
      <c r="G157">
        <v>1315</v>
      </c>
      <c r="H157" s="1">
        <f t="shared" si="32"/>
        <v>477.40734031256397</v>
      </c>
      <c r="I157" s="10">
        <f t="shared" si="33"/>
        <v>4.1892946151405576E-2</v>
      </c>
      <c r="J157">
        <v>1300</v>
      </c>
      <c r="K157" s="1">
        <f t="shared" si="34"/>
        <v>495.14992294100671</v>
      </c>
      <c r="L157" s="10">
        <f t="shared" si="35"/>
        <v>4.0391806750584604E-2</v>
      </c>
      <c r="M157" s="1">
        <f t="shared" si="36"/>
        <v>509.15547471979681</v>
      </c>
      <c r="N157" s="10">
        <f t="shared" si="37"/>
        <v>3.9280732493363814E-2</v>
      </c>
      <c r="O157" s="1">
        <f t="shared" si="38"/>
        <v>518.70655865107619</v>
      </c>
      <c r="P157" s="10">
        <f t="shared" si="39"/>
        <v>3.8557445758949059E-2</v>
      </c>
      <c r="Q157" s="1">
        <f t="shared" si="40"/>
        <v>525.50335753396087</v>
      </c>
      <c r="R157" s="10">
        <f t="shared" si="41"/>
        <v>3.8058748271094525E-2</v>
      </c>
      <c r="S157" s="1">
        <f t="shared" si="42"/>
        <v>530.4727636937165</v>
      </c>
      <c r="T157" s="10">
        <f t="shared" si="43"/>
        <v>3.7702218415020396E-2</v>
      </c>
    </row>
    <row r="158" spans="1:20" x14ac:dyDescent="0.45">
      <c r="A158">
        <v>1400</v>
      </c>
      <c r="B158" s="1">
        <f t="shared" si="28"/>
        <v>382.95491039197486</v>
      </c>
      <c r="C158" s="10">
        <f t="shared" si="29"/>
        <v>5.2225469519450549E-2</v>
      </c>
      <c r="D158">
        <v>1375</v>
      </c>
      <c r="E158" s="1">
        <f t="shared" si="30"/>
        <v>453.81208963446068</v>
      </c>
      <c r="F158" s="10">
        <f t="shared" si="31"/>
        <v>4.4071104443492728E-2</v>
      </c>
      <c r="G158">
        <v>1365</v>
      </c>
      <c r="H158" s="1">
        <f t="shared" si="32"/>
        <v>490.002203379337</v>
      </c>
      <c r="I158" s="10">
        <f t="shared" si="33"/>
        <v>4.0816142992967167E-2</v>
      </c>
      <c r="J158">
        <v>1350</v>
      </c>
      <c r="K158" s="1">
        <f t="shared" si="34"/>
        <v>509.25143363956073</v>
      </c>
      <c r="L158" s="10">
        <f t="shared" si="35"/>
        <v>3.927333077309636E-2</v>
      </c>
      <c r="M158" s="1">
        <f t="shared" si="36"/>
        <v>524.24521543310289</v>
      </c>
      <c r="N158" s="10">
        <f t="shared" si="37"/>
        <v>3.8150085897259142E-2</v>
      </c>
      <c r="O158" s="1">
        <f t="shared" si="38"/>
        <v>534.51532708953164</v>
      </c>
      <c r="P158" s="10">
        <f t="shared" si="39"/>
        <v>3.7417074845919225E-2</v>
      </c>
      <c r="Q158" s="1">
        <f t="shared" si="40"/>
        <v>541.86042975855389</v>
      </c>
      <c r="R158" s="10">
        <f t="shared" si="41"/>
        <v>3.6909873653095032E-2</v>
      </c>
      <c r="S158" s="1">
        <f t="shared" si="42"/>
        <v>547.26146464822432</v>
      </c>
      <c r="T158" s="10">
        <f t="shared" si="43"/>
        <v>3.6545602590264334E-2</v>
      </c>
    </row>
    <row r="159" spans="1:20" x14ac:dyDescent="0.45">
      <c r="A159">
        <v>1450</v>
      </c>
      <c r="B159" s="1">
        <f t="shared" si="28"/>
        <v>389.19755092647443</v>
      </c>
      <c r="C159" s="10">
        <f t="shared" si="29"/>
        <v>5.1387784821334388E-2</v>
      </c>
      <c r="D159">
        <v>1425</v>
      </c>
      <c r="E159" s="1">
        <f t="shared" si="30"/>
        <v>463.79729283663755</v>
      </c>
      <c r="F159" s="10">
        <f t="shared" si="31"/>
        <v>4.3122287061396369E-2</v>
      </c>
      <c r="G159">
        <v>1415</v>
      </c>
      <c r="H159" s="1">
        <f t="shared" si="32"/>
        <v>502.21366886145313</v>
      </c>
      <c r="I159" s="10">
        <f t="shared" si="33"/>
        <v>3.9823687087890566E-2</v>
      </c>
      <c r="J159">
        <v>1400</v>
      </c>
      <c r="K159" s="1">
        <f t="shared" si="34"/>
        <v>522.98627237375558</v>
      </c>
      <c r="L159" s="10">
        <f t="shared" si="35"/>
        <v>3.8241921550298111E-2</v>
      </c>
      <c r="M159" s="1">
        <f t="shared" si="36"/>
        <v>538.99056626607717</v>
      </c>
      <c r="N159" s="10">
        <f t="shared" si="37"/>
        <v>3.7106400838427353E-2</v>
      </c>
      <c r="O159" s="1">
        <f t="shared" si="38"/>
        <v>550.00336556710295</v>
      </c>
      <c r="P159" s="10">
        <f t="shared" si="39"/>
        <v>3.636341384816473E-2</v>
      </c>
      <c r="Q159" s="1">
        <f t="shared" si="40"/>
        <v>557.92048760425223</v>
      </c>
      <c r="R159" s="10">
        <f t="shared" si="41"/>
        <v>3.5847401994290144E-2</v>
      </c>
      <c r="S159" s="1">
        <f t="shared" si="42"/>
        <v>563.77642739171517</v>
      </c>
      <c r="T159" s="10">
        <f t="shared" si="43"/>
        <v>3.5475055408983748E-2</v>
      </c>
    </row>
    <row r="160" spans="1:20" x14ac:dyDescent="0.45">
      <c r="A160">
        <v>1500</v>
      </c>
      <c r="B160" s="1">
        <f t="shared" si="28"/>
        <v>395.09981493343969</v>
      </c>
      <c r="C160" s="10">
        <f t="shared" si="29"/>
        <v>5.0620119888867297E-2</v>
      </c>
      <c r="D160">
        <v>1475</v>
      </c>
      <c r="E160" s="1">
        <f t="shared" si="30"/>
        <v>473.39936524155257</v>
      </c>
      <c r="F160" s="10">
        <f t="shared" si="31"/>
        <v>4.2247627412417374E-2</v>
      </c>
      <c r="G160">
        <v>1465</v>
      </c>
      <c r="H160" s="1">
        <f t="shared" si="32"/>
        <v>514.04549571331029</v>
      </c>
      <c r="I160" s="10">
        <f t="shared" si="33"/>
        <v>3.8907062053422321E-2</v>
      </c>
      <c r="J160">
        <v>1450</v>
      </c>
      <c r="K160" s="1">
        <f t="shared" si="34"/>
        <v>536.3548067961392</v>
      </c>
      <c r="L160" s="10">
        <f t="shared" si="35"/>
        <v>3.7288749437089902E-2</v>
      </c>
      <c r="M160" s="1">
        <f t="shared" si="36"/>
        <v>553.38966218587575</v>
      </c>
      <c r="N160" s="10">
        <f t="shared" si="37"/>
        <v>3.6140899201117141E-2</v>
      </c>
      <c r="O160" s="1">
        <f t="shared" si="38"/>
        <v>565.16728882029508</v>
      </c>
      <c r="P160" s="10">
        <f t="shared" si="39"/>
        <v>3.5387752256056976E-2</v>
      </c>
      <c r="Q160" s="1">
        <f t="shared" si="40"/>
        <v>573.67910151931164</v>
      </c>
      <c r="R160" s="10">
        <f t="shared" si="41"/>
        <v>3.4862695794622291E-2</v>
      </c>
      <c r="S160" s="1">
        <f t="shared" si="42"/>
        <v>580.01251589122091</v>
      </c>
      <c r="T160" s="10">
        <f t="shared" si="43"/>
        <v>3.4482014529063923E-2</v>
      </c>
    </row>
    <row r="161" spans="1:20" x14ac:dyDescent="0.45">
      <c r="A161">
        <v>1550</v>
      </c>
      <c r="B161" s="1">
        <f t="shared" si="28"/>
        <v>400.67696478744341</v>
      </c>
      <c r="C161" s="10">
        <f t="shared" si="29"/>
        <v>4.9915522372517403E-2</v>
      </c>
      <c r="D161">
        <v>1525</v>
      </c>
      <c r="E161" s="1">
        <f t="shared" si="30"/>
        <v>482.62731701534722</v>
      </c>
      <c r="F161" s="10">
        <f t="shared" si="31"/>
        <v>4.143984249313433E-2</v>
      </c>
      <c r="G161">
        <v>1515</v>
      </c>
      <c r="H161" s="1">
        <f t="shared" si="32"/>
        <v>525.50217949212538</v>
      </c>
      <c r="I161" s="10">
        <f t="shared" si="33"/>
        <v>3.80588335890997E-2</v>
      </c>
      <c r="J161">
        <v>1500</v>
      </c>
      <c r="K161" s="1">
        <f t="shared" si="34"/>
        <v>549.35831459213318</v>
      </c>
      <c r="L161" s="10">
        <f t="shared" si="35"/>
        <v>3.6406111400805581E-2</v>
      </c>
      <c r="M161" s="1">
        <f t="shared" si="36"/>
        <v>567.44160342730436</v>
      </c>
      <c r="N161" s="10">
        <f t="shared" si="37"/>
        <v>3.5245917604915668E-2</v>
      </c>
      <c r="O161" s="1">
        <f t="shared" si="38"/>
        <v>580.00467758510763</v>
      </c>
      <c r="P161" s="10">
        <f t="shared" si="39"/>
        <v>3.4482480526314856E-2</v>
      </c>
      <c r="Q161" s="1">
        <f t="shared" si="40"/>
        <v>589.13278024150191</v>
      </c>
      <c r="R161" s="10">
        <f t="shared" si="41"/>
        <v>3.3948204328065813E-2</v>
      </c>
      <c r="S161" s="1">
        <f t="shared" si="42"/>
        <v>595.96548903124733</v>
      </c>
      <c r="T161" s="10">
        <f t="shared" si="43"/>
        <v>3.3558990190036608E-2</v>
      </c>
    </row>
    <row r="162" spans="1:20" x14ac:dyDescent="0.45">
      <c r="A162">
        <v>1600</v>
      </c>
      <c r="B162" s="1">
        <f t="shared" si="28"/>
        <v>405.94392075395143</v>
      </c>
      <c r="C162" s="10">
        <f t="shared" si="29"/>
        <v>4.926788893119622E-2</v>
      </c>
      <c r="D162">
        <v>1575</v>
      </c>
      <c r="E162" s="1">
        <f t="shared" si="30"/>
        <v>491.490493521384</v>
      </c>
      <c r="F162" s="10">
        <f t="shared" si="31"/>
        <v>4.0692546984390107E-2</v>
      </c>
      <c r="G162">
        <v>1565</v>
      </c>
      <c r="H162" s="1">
        <f t="shared" si="32"/>
        <v>536.58885654679091</v>
      </c>
      <c r="I162" s="10">
        <f t="shared" si="33"/>
        <v>3.7272484800951113E-2</v>
      </c>
      <c r="J162">
        <v>1550</v>
      </c>
      <c r="K162" s="1">
        <f t="shared" si="34"/>
        <v>561.99888446604416</v>
      </c>
      <c r="L162" s="10">
        <f t="shared" si="35"/>
        <v>3.5587259250526852E-2</v>
      </c>
      <c r="M162" s="1">
        <f t="shared" si="36"/>
        <v>581.14636049365208</v>
      </c>
      <c r="N162" s="10">
        <f t="shared" si="37"/>
        <v>3.4414738454201267E-2</v>
      </c>
      <c r="O162" s="1">
        <f t="shared" si="38"/>
        <v>594.51398944208006</v>
      </c>
      <c r="P162" s="10">
        <f t="shared" si="39"/>
        <v>3.3640924108058322E-2</v>
      </c>
      <c r="Q162" s="1">
        <f t="shared" si="40"/>
        <v>604.27888792477336</v>
      </c>
      <c r="R162" s="10">
        <f t="shared" si="41"/>
        <v>3.3097300600198692E-2</v>
      </c>
      <c r="S162" s="1">
        <f t="shared" si="42"/>
        <v>611.63192395709723</v>
      </c>
      <c r="T162" s="10">
        <f t="shared" si="43"/>
        <v>3.2699405012421974E-2</v>
      </c>
    </row>
    <row r="163" spans="1:20" x14ac:dyDescent="0.45">
      <c r="A163">
        <v>1650</v>
      </c>
      <c r="B163" s="1">
        <f t="shared" si="28"/>
        <v>410.91522403165862</v>
      </c>
      <c r="C163" s="10">
        <f t="shared" si="29"/>
        <v>4.8671839908416524E-2</v>
      </c>
      <c r="D163">
        <v>1625</v>
      </c>
      <c r="E163" s="1">
        <f t="shared" si="30"/>
        <v>499.99849883561706</v>
      </c>
      <c r="F163" s="10">
        <f t="shared" si="31"/>
        <v>4.0000120093511199E-2</v>
      </c>
      <c r="G163">
        <v>1615</v>
      </c>
      <c r="H163" s="1">
        <f t="shared" si="32"/>
        <v>547.31121790274779</v>
      </c>
      <c r="I163" s="10">
        <f t="shared" si="33"/>
        <v>3.6542280417051161E-2</v>
      </c>
      <c r="J163">
        <v>1600</v>
      </c>
      <c r="K163" s="1">
        <f t="shared" si="34"/>
        <v>574.27932660639658</v>
      </c>
      <c r="L163" s="10">
        <f t="shared" si="35"/>
        <v>3.48262580131284E-2</v>
      </c>
      <c r="M163" s="1">
        <f t="shared" si="36"/>
        <v>594.50468801684815</v>
      </c>
      <c r="N163" s="10">
        <f t="shared" si="37"/>
        <v>3.3641450442915943E-2</v>
      </c>
      <c r="O163" s="1">
        <f t="shared" si="38"/>
        <v>608.69447793486756</v>
      </c>
      <c r="P163" s="10">
        <f t="shared" si="39"/>
        <v>3.285720624220953E-2</v>
      </c>
      <c r="Q163" s="1">
        <f t="shared" si="40"/>
        <v>619.1155690107945</v>
      </c>
      <c r="R163" s="10">
        <f t="shared" si="41"/>
        <v>3.2304146432556108E-2</v>
      </c>
      <c r="S163" s="1">
        <f t="shared" si="42"/>
        <v>627.0091466838694</v>
      </c>
      <c r="T163" s="10">
        <f t="shared" si="43"/>
        <v>3.1897461314202749E-2</v>
      </c>
    </row>
    <row r="164" spans="1:20" x14ac:dyDescent="0.45">
      <c r="A164">
        <v>1700</v>
      </c>
      <c r="B164" s="1">
        <f t="shared" si="28"/>
        <v>415.60500774804859</v>
      </c>
      <c r="C164" s="10">
        <f t="shared" si="29"/>
        <v>4.8122615529513926E-2</v>
      </c>
      <c r="D164">
        <v>1675</v>
      </c>
      <c r="E164" s="1">
        <f t="shared" si="30"/>
        <v>508.16112816569364</v>
      </c>
      <c r="F164" s="10">
        <f t="shared" si="31"/>
        <v>3.9357595241875126E-2</v>
      </c>
      <c r="G164">
        <v>1665</v>
      </c>
      <c r="H164" s="1">
        <f t="shared" si="32"/>
        <v>557.67543173996705</v>
      </c>
      <c r="I164" s="10">
        <f t="shared" si="33"/>
        <v>3.586315419633835E-2</v>
      </c>
      <c r="J164">
        <v>1650</v>
      </c>
      <c r="K164" s="1">
        <f t="shared" si="34"/>
        <v>586.20309153430026</v>
      </c>
      <c r="L164" s="10">
        <f t="shared" si="35"/>
        <v>3.4117868514908278E-2</v>
      </c>
      <c r="M164" s="1">
        <f t="shared" si="36"/>
        <v>607.51804643239495</v>
      </c>
      <c r="N164" s="10">
        <f t="shared" si="37"/>
        <v>3.2920832751304308E-2</v>
      </c>
      <c r="O164" s="1">
        <f t="shared" si="38"/>
        <v>622.54611896193285</v>
      </c>
      <c r="P164" s="10">
        <f t="shared" si="39"/>
        <v>3.2126133937432758E-2</v>
      </c>
      <c r="Q164" s="1">
        <f t="shared" si="40"/>
        <v>633.64167988441341</v>
      </c>
      <c r="R164" s="10">
        <f t="shared" si="41"/>
        <v>3.1563580229836408E-2</v>
      </c>
      <c r="S164" s="1">
        <f t="shared" si="42"/>
        <v>642.0951690475116</v>
      </c>
      <c r="T164" s="10">
        <f t="shared" si="43"/>
        <v>3.1148030641109072E-2</v>
      </c>
    </row>
    <row r="165" spans="1:20" x14ac:dyDescent="0.45">
      <c r="A165">
        <v>1750</v>
      </c>
      <c r="B165" s="1">
        <f t="shared" si="28"/>
        <v>420.0269748000855</v>
      </c>
      <c r="C165" s="10">
        <f t="shared" si="29"/>
        <v>4.7615989448104204E-2</v>
      </c>
      <c r="D165">
        <v>1725</v>
      </c>
      <c r="E165" s="1">
        <f t="shared" si="30"/>
        <v>515.98830816510292</v>
      </c>
      <c r="F165" s="10">
        <f t="shared" si="31"/>
        <v>3.8760568182487805E-2</v>
      </c>
      <c r="G165">
        <v>1715</v>
      </c>
      <c r="H165" s="1">
        <f t="shared" si="32"/>
        <v>567.68807352272233</v>
      </c>
      <c r="I165" s="10">
        <f t="shared" si="33"/>
        <v>3.5230615073331251E-2</v>
      </c>
      <c r="J165">
        <v>1700</v>
      </c>
      <c r="K165" s="1">
        <f t="shared" si="34"/>
        <v>597.77419640620519</v>
      </c>
      <c r="L165" s="10">
        <f t="shared" si="35"/>
        <v>3.3457449518964198E-2</v>
      </c>
      <c r="M165" s="1">
        <f t="shared" si="36"/>
        <v>620.18853058816626</v>
      </c>
      <c r="N165" s="10">
        <f t="shared" si="37"/>
        <v>3.22482584143126E-2</v>
      </c>
      <c r="O165" s="1">
        <f t="shared" si="38"/>
        <v>636.06954360066197</v>
      </c>
      <c r="P165" s="10">
        <f t="shared" si="39"/>
        <v>3.1443102725503908E-2</v>
      </c>
      <c r="Q165" s="1">
        <f t="shared" si="40"/>
        <v>647.85672650779998</v>
      </c>
      <c r="R165" s="10">
        <f t="shared" si="41"/>
        <v>3.0871023147058745E-2</v>
      </c>
      <c r="S165" s="1">
        <f t="shared" si="42"/>
        <v>656.88863122567534</v>
      </c>
      <c r="T165" s="10">
        <f t="shared" si="43"/>
        <v>3.0446561333665342E-2</v>
      </c>
    </row>
    <row r="166" spans="1:20" x14ac:dyDescent="0.45">
      <c r="A166">
        <v>1800</v>
      </c>
      <c r="B166" s="1">
        <f t="shared" si="28"/>
        <v>424.19438158287505</v>
      </c>
      <c r="C166" s="10">
        <f t="shared" si="29"/>
        <v>4.714819636547353E-2</v>
      </c>
      <c r="D166">
        <v>1775</v>
      </c>
      <c r="E166" s="1">
        <f t="shared" si="30"/>
        <v>523.4900442693056</v>
      </c>
      <c r="F166" s="10">
        <f t="shared" si="31"/>
        <v>3.8205120076192214E-2</v>
      </c>
      <c r="G166">
        <v>1765</v>
      </c>
      <c r="H166" s="1">
        <f t="shared" si="32"/>
        <v>577.35606297173183</v>
      </c>
      <c r="I166" s="10">
        <f t="shared" si="33"/>
        <v>3.4640668527939629E-2</v>
      </c>
      <c r="J166">
        <v>1750</v>
      </c>
      <c r="K166" s="1">
        <f t="shared" si="34"/>
        <v>608.99715797832266</v>
      </c>
      <c r="L166" s="10">
        <f t="shared" si="35"/>
        <v>3.2840875754484064E-2</v>
      </c>
      <c r="M166" s="1">
        <f t="shared" si="36"/>
        <v>632.51880453857268</v>
      </c>
      <c r="N166" s="10">
        <f t="shared" si="37"/>
        <v>3.1619613292904636E-2</v>
      </c>
      <c r="O166" s="1">
        <f t="shared" si="38"/>
        <v>649.26597665225461</v>
      </c>
      <c r="P166" s="10">
        <f t="shared" si="39"/>
        <v>3.0804016719194197E-2</v>
      </c>
      <c r="Q166" s="1">
        <f t="shared" si="40"/>
        <v>661.76080735366099</v>
      </c>
      <c r="R166" s="10">
        <f t="shared" si="41"/>
        <v>3.0222400265707359E-2</v>
      </c>
      <c r="S166" s="1">
        <f t="shared" si="42"/>
        <v>671.3887491781561</v>
      </c>
      <c r="T166" s="10">
        <f t="shared" si="43"/>
        <v>2.9789000820287664E-2</v>
      </c>
    </row>
    <row r="167" spans="1:20" x14ac:dyDescent="0.45">
      <c r="A167">
        <v>1850</v>
      </c>
      <c r="B167" s="1">
        <f t="shared" si="28"/>
        <v>428.12002677678436</v>
      </c>
      <c r="C167" s="10">
        <f t="shared" si="29"/>
        <v>4.6715871132157319E-2</v>
      </c>
      <c r="D167">
        <v>1825</v>
      </c>
      <c r="E167" s="1">
        <f t="shared" si="30"/>
        <v>530.67637429354613</v>
      </c>
      <c r="F167" s="10">
        <f t="shared" si="31"/>
        <v>3.7687752778941139E-2</v>
      </c>
      <c r="G167">
        <v>1815</v>
      </c>
      <c r="H167" s="1">
        <f t="shared" si="32"/>
        <v>586.68660717785519</v>
      </c>
      <c r="I167" s="10">
        <f t="shared" si="33"/>
        <v>3.4089750397075215E-2</v>
      </c>
      <c r="J167">
        <v>1800</v>
      </c>
      <c r="K167" s="1">
        <f t="shared" si="34"/>
        <v>619.8769315510724</v>
      </c>
      <c r="L167" s="10">
        <f t="shared" si="35"/>
        <v>3.2264468932495155E-2</v>
      </c>
      <c r="M167" s="1">
        <f t="shared" si="36"/>
        <v>644.51204188347424</v>
      </c>
      <c r="N167" s="10">
        <f t="shared" si="37"/>
        <v>3.1031227813142919E-2</v>
      </c>
      <c r="O167" s="1">
        <f t="shared" si="38"/>
        <v>662.137180300718</v>
      </c>
      <c r="P167" s="10">
        <f t="shared" si="39"/>
        <v>3.0205221206452637E-2</v>
      </c>
      <c r="Q167" s="1">
        <f t="shared" si="40"/>
        <v>675.35456106001254</v>
      </c>
      <c r="R167" s="10">
        <f t="shared" si="41"/>
        <v>2.9614074077783246E-2</v>
      </c>
      <c r="S167" s="1">
        <f t="shared" si="42"/>
        <v>685.5952664558165</v>
      </c>
      <c r="T167" s="10">
        <f t="shared" si="43"/>
        <v>2.917172999660567E-2</v>
      </c>
    </row>
    <row r="168" spans="1:20" x14ac:dyDescent="0.45">
      <c r="A168">
        <v>1900</v>
      </c>
      <c r="B168" s="1">
        <f t="shared" si="28"/>
        <v>431.81624447217865</v>
      </c>
      <c r="C168" s="10">
        <f t="shared" si="29"/>
        <v>4.6315997269733497E-2</v>
      </c>
      <c r="D168">
        <v>1875</v>
      </c>
      <c r="E168" s="1">
        <f t="shared" si="30"/>
        <v>537.55732762662774</v>
      </c>
      <c r="F168" s="10">
        <f t="shared" si="31"/>
        <v>3.7205334151618967E-2</v>
      </c>
      <c r="G168">
        <v>1865</v>
      </c>
      <c r="H168" s="1">
        <f t="shared" si="32"/>
        <v>595.68714924663186</v>
      </c>
      <c r="I168" s="10">
        <f t="shared" si="33"/>
        <v>3.3574670907865124E-2</v>
      </c>
      <c r="J168">
        <v>1850</v>
      </c>
      <c r="K168" s="1">
        <f t="shared" si="34"/>
        <v>630.41885530345826</v>
      </c>
      <c r="L168" s="10">
        <f t="shared" si="35"/>
        <v>3.1724939429949008E-2</v>
      </c>
      <c r="M168" s="1">
        <f t="shared" si="36"/>
        <v>656.17187109982251</v>
      </c>
      <c r="N168" s="10">
        <f t="shared" si="37"/>
        <v>3.0479819207241556E-2</v>
      </c>
      <c r="O168" s="1">
        <f t="shared" si="38"/>
        <v>674.68540236535682</v>
      </c>
      <c r="P168" s="10">
        <f t="shared" si="39"/>
        <v>2.9643445567197207E-2</v>
      </c>
      <c r="Q168" s="1">
        <f t="shared" si="40"/>
        <v>688.63911831259725</v>
      </c>
      <c r="R168" s="10">
        <f t="shared" si="41"/>
        <v>2.9042788113761066E-2</v>
      </c>
      <c r="S168" s="1">
        <f t="shared" si="42"/>
        <v>699.50840990797428</v>
      </c>
      <c r="T168" s="10">
        <f t="shared" si="43"/>
        <v>2.8591507574056405E-2</v>
      </c>
    </row>
    <row r="169" spans="1:20" x14ac:dyDescent="0.45">
      <c r="A169">
        <v>1950</v>
      </c>
      <c r="B169" s="1">
        <f t="shared" si="28"/>
        <v>435.29490100393923</v>
      </c>
      <c r="C169" s="10">
        <f t="shared" si="29"/>
        <v>4.5945863261602986E-2</v>
      </c>
      <c r="D169">
        <v>1925</v>
      </c>
      <c r="E169" s="1">
        <f t="shared" si="30"/>
        <v>544.14288943480619</v>
      </c>
      <c r="F169" s="10">
        <f t="shared" si="31"/>
        <v>3.6755051638685803E-2</v>
      </c>
      <c r="G169">
        <v>1915</v>
      </c>
      <c r="H169" s="1">
        <f t="shared" si="32"/>
        <v>604.36532193825371</v>
      </c>
      <c r="I169" s="10">
        <f t="shared" si="33"/>
        <v>3.3092567151037401E-2</v>
      </c>
      <c r="J169">
        <v>1900</v>
      </c>
      <c r="K169" s="1">
        <f t="shared" si="34"/>
        <v>640.62859950316215</v>
      </c>
      <c r="L169" s="10">
        <f t="shared" si="35"/>
        <v>3.1219336781890393E-2</v>
      </c>
      <c r="M169" s="1">
        <f t="shared" si="36"/>
        <v>667.50232538728096</v>
      </c>
      <c r="N169" s="10">
        <f t="shared" si="37"/>
        <v>2.9962442435531766E-2</v>
      </c>
      <c r="O169" s="1">
        <f t="shared" si="38"/>
        <v>686.91332869713369</v>
      </c>
      <c r="P169" s="10">
        <f t="shared" si="39"/>
        <v>2.911575473129039E-2</v>
      </c>
      <c r="Q169" s="1">
        <f t="shared" si="40"/>
        <v>701.61605752992295</v>
      </c>
      <c r="R169" s="10">
        <f t="shared" si="41"/>
        <v>2.8505618971166474E-2</v>
      </c>
      <c r="S169" s="1">
        <f t="shared" si="42"/>
        <v>713.12884888496592</v>
      </c>
      <c r="T169" s="10">
        <f t="shared" si="43"/>
        <v>2.804542269082453E-2</v>
      </c>
    </row>
    <row r="170" spans="1:20" x14ac:dyDescent="0.45">
      <c r="A170">
        <v>2000</v>
      </c>
      <c r="B170" s="1">
        <f t="shared" si="28"/>
        <v>438.56739494798262</v>
      </c>
      <c r="C170" s="10">
        <f t="shared" si="29"/>
        <v>4.5603025282743945E-2</v>
      </c>
      <c r="D170">
        <v>1975</v>
      </c>
      <c r="E170" s="1">
        <f t="shared" si="30"/>
        <v>550.44296935792443</v>
      </c>
      <c r="F170" s="10">
        <f t="shared" si="31"/>
        <v>3.6334372702279065E-2</v>
      </c>
      <c r="G170">
        <v>1965</v>
      </c>
      <c r="H170" s="1">
        <f t="shared" si="32"/>
        <v>612.72890583098012</v>
      </c>
      <c r="I170" s="10">
        <f t="shared" si="33"/>
        <v>3.2640862557114216E-2</v>
      </c>
      <c r="J170">
        <v>1950</v>
      </c>
      <c r="K170" s="1">
        <f t="shared" si="34"/>
        <v>650.51212014158432</v>
      </c>
      <c r="L170" s="10">
        <f t="shared" si="35"/>
        <v>3.0745007480640005E-2</v>
      </c>
      <c r="M170" s="1">
        <f t="shared" si="36"/>
        <v>678.50779661002696</v>
      </c>
      <c r="N170" s="10">
        <f t="shared" si="37"/>
        <v>2.9476448317800275E-2</v>
      </c>
      <c r="O170" s="1">
        <f t="shared" si="38"/>
        <v>698.82403932824991</v>
      </c>
      <c r="P170" s="10">
        <f t="shared" si="39"/>
        <v>2.8619507736489941E-2</v>
      </c>
      <c r="Q170" s="1">
        <f t="shared" si="40"/>
        <v>714.28736398297633</v>
      </c>
      <c r="R170" s="10">
        <f t="shared" si="41"/>
        <v>2.7999935332016685E-2</v>
      </c>
      <c r="S170" s="1">
        <f t="shared" si="42"/>
        <v>726.4576575878632</v>
      </c>
      <c r="T170" s="10">
        <f t="shared" si="43"/>
        <v>2.7530854401629116E-2</v>
      </c>
    </row>
    <row r="171" spans="1:20" x14ac:dyDescent="0.45">
      <c r="A171">
        <v>2050</v>
      </c>
      <c r="B171" s="1">
        <f t="shared" si="28"/>
        <v>441.64465980117166</v>
      </c>
      <c r="C171" s="10">
        <f t="shared" si="29"/>
        <v>4.5285275291235258E-2</v>
      </c>
      <c r="D171">
        <v>2025</v>
      </c>
      <c r="E171" s="1">
        <f t="shared" si="30"/>
        <v>556.46737423812579</v>
      </c>
      <c r="F171" s="10">
        <f t="shared" si="31"/>
        <v>3.5941010966514489E-2</v>
      </c>
      <c r="G171">
        <v>2015</v>
      </c>
      <c r="H171" s="1">
        <f t="shared" si="32"/>
        <v>620.7857915897639</v>
      </c>
      <c r="I171" s="10">
        <f t="shared" si="33"/>
        <v>3.2217232209490826E-2</v>
      </c>
      <c r="J171">
        <v>2000</v>
      </c>
      <c r="K171" s="1">
        <f t="shared" si="34"/>
        <v>660.07561659641749</v>
      </c>
      <c r="L171" s="10">
        <f t="shared" si="35"/>
        <v>3.0299558864372311E-2</v>
      </c>
      <c r="M171" s="1">
        <f t="shared" si="36"/>
        <v>689.19299296805173</v>
      </c>
      <c r="N171" s="10">
        <f t="shared" si="37"/>
        <v>2.9019447678753637E-2</v>
      </c>
      <c r="O171" s="1">
        <f t="shared" si="38"/>
        <v>710.42096803356935</v>
      </c>
      <c r="P171" s="10">
        <f t="shared" si="39"/>
        <v>2.8152322214474595E-2</v>
      </c>
      <c r="Q171" s="1">
        <f t="shared" si="40"/>
        <v>726.65539202936952</v>
      </c>
      <c r="R171" s="10">
        <f t="shared" si="41"/>
        <v>2.7523362820091275E-2</v>
      </c>
      <c r="S171" s="1">
        <f t="shared" si="42"/>
        <v>739.49628026341975</v>
      </c>
      <c r="T171" s="10">
        <f t="shared" si="43"/>
        <v>2.7045436919406408E-2</v>
      </c>
    </row>
    <row r="172" spans="1:20" x14ac:dyDescent="0.45">
      <c r="A172">
        <v>2100</v>
      </c>
      <c r="B172" s="1">
        <f t="shared" si="28"/>
        <v>444.5371689260765</v>
      </c>
      <c r="C172" s="10">
        <f t="shared" si="29"/>
        <v>4.4990613604519225E-2</v>
      </c>
      <c r="D172">
        <v>2075</v>
      </c>
      <c r="E172" s="1">
        <f t="shared" si="30"/>
        <v>562.22578447165654</v>
      </c>
      <c r="F172" s="10">
        <f t="shared" si="31"/>
        <v>3.557289713917107E-2</v>
      </c>
      <c r="G172">
        <v>2065</v>
      </c>
      <c r="H172" s="1">
        <f t="shared" si="32"/>
        <v>628.54394596772204</v>
      </c>
      <c r="I172" s="10">
        <f t="shared" si="33"/>
        <v>3.1819573043866484E-2</v>
      </c>
      <c r="J172">
        <v>2050</v>
      </c>
      <c r="K172" s="1">
        <f t="shared" si="34"/>
        <v>669.3254929694865</v>
      </c>
      <c r="L172" s="10">
        <f t="shared" si="35"/>
        <v>2.9880828102436804E-2</v>
      </c>
      <c r="M172" s="1">
        <f t="shared" si="36"/>
        <v>699.56290007431051</v>
      </c>
      <c r="N172" s="10">
        <f t="shared" si="37"/>
        <v>2.858928053199436E-2</v>
      </c>
      <c r="O172" s="1">
        <f t="shared" si="38"/>
        <v>721.70786500391512</v>
      </c>
      <c r="P172" s="10">
        <f t="shared" si="39"/>
        <v>2.7712043847397318E-2</v>
      </c>
      <c r="Q172" s="1">
        <f t="shared" si="40"/>
        <v>738.72283018159931</v>
      </c>
      <c r="R172" s="10">
        <f t="shared" si="41"/>
        <v>2.707375375833914E-2</v>
      </c>
      <c r="S172" s="1">
        <f t="shared" si="42"/>
        <v>752.24649898087</v>
      </c>
      <c r="T172" s="10">
        <f t="shared" si="43"/>
        <v>2.6587029686539771E-2</v>
      </c>
    </row>
    <row r="173" spans="1:20" x14ac:dyDescent="0.45">
      <c r="A173">
        <v>2150</v>
      </c>
      <c r="B173" s="1">
        <f t="shared" si="28"/>
        <v>447.25494239434096</v>
      </c>
      <c r="C173" s="10">
        <f t="shared" si="29"/>
        <v>4.471722524279266E-2</v>
      </c>
      <c r="D173">
        <v>2125</v>
      </c>
      <c r="E173" s="1">
        <f t="shared" si="30"/>
        <v>567.72773361776092</v>
      </c>
      <c r="F173" s="10">
        <f t="shared" si="31"/>
        <v>3.52281539472327E-2</v>
      </c>
      <c r="G173">
        <v>2015</v>
      </c>
      <c r="H173" s="1">
        <f t="shared" si="32"/>
        <v>620.7857915897639</v>
      </c>
      <c r="I173" s="10">
        <f t="shared" si="33"/>
        <v>3.2217232209490826E-2</v>
      </c>
      <c r="J173">
        <v>2100</v>
      </c>
      <c r="K173" s="1">
        <f t="shared" si="34"/>
        <v>678.26832278606446</v>
      </c>
      <c r="L173" s="10">
        <f t="shared" si="35"/>
        <v>2.9486855464291358E-2</v>
      </c>
      <c r="M173" s="1">
        <f t="shared" si="36"/>
        <v>709.62274515060471</v>
      </c>
      <c r="N173" s="10">
        <f t="shared" si="37"/>
        <v>2.8183989502415623E-2</v>
      </c>
      <c r="O173" s="1">
        <f t="shared" si="38"/>
        <v>732.68876236629342</v>
      </c>
      <c r="P173" s="10">
        <f t="shared" si="39"/>
        <v>2.7296720008927054E-2</v>
      </c>
      <c r="Q173" s="1">
        <f t="shared" si="40"/>
        <v>750.49266876286526</v>
      </c>
      <c r="R173" s="10">
        <f t="shared" si="41"/>
        <v>2.6649161054389248E-2</v>
      </c>
      <c r="S173" s="1">
        <f t="shared" si="42"/>
        <v>764.71040375976406</v>
      </c>
      <c r="T173" s="10">
        <f t="shared" si="43"/>
        <v>2.6153691517296341E-2</v>
      </c>
    </row>
    <row r="174" spans="1:20" x14ac:dyDescent="0.45">
      <c r="A174">
        <v>2200</v>
      </c>
      <c r="B174" s="1">
        <f t="shared" si="28"/>
        <v>449.80755540812868</v>
      </c>
      <c r="C174" s="10">
        <f t="shared" si="29"/>
        <v>4.4463459449571023E-2</v>
      </c>
      <c r="D174">
        <v>2175</v>
      </c>
      <c r="E174" s="1">
        <f t="shared" si="30"/>
        <v>572.98259093661682</v>
      </c>
      <c r="F174" s="10">
        <f t="shared" si="31"/>
        <v>3.4905074458383319E-2</v>
      </c>
      <c r="G174">
        <v>2165</v>
      </c>
      <c r="H174" s="1">
        <f t="shared" si="32"/>
        <v>643.19612754344701</v>
      </c>
      <c r="I174" s="10">
        <f t="shared" si="33"/>
        <v>3.1094714572343297E-2</v>
      </c>
      <c r="J174">
        <v>2150</v>
      </c>
      <c r="K174" s="1">
        <f t="shared" si="34"/>
        <v>686.91081677485749</v>
      </c>
      <c r="L174" s="10">
        <f t="shared" si="35"/>
        <v>2.9115861202918307E-2</v>
      </c>
      <c r="M174" s="1">
        <f t="shared" si="36"/>
        <v>719.37796408622626</v>
      </c>
      <c r="N174" s="10">
        <f t="shared" si="37"/>
        <v>2.7801796827908891E-2</v>
      </c>
      <c r="O174" s="1">
        <f t="shared" si="38"/>
        <v>743.36794231586282</v>
      </c>
      <c r="P174" s="10">
        <f t="shared" si="39"/>
        <v>2.6904576941659188E-2</v>
      </c>
      <c r="Q174" s="1">
        <f t="shared" si="40"/>
        <v>761.9681699324783</v>
      </c>
      <c r="R174" s="10">
        <f t="shared" si="41"/>
        <v>2.6247815577089391E-2</v>
      </c>
      <c r="S174" s="1">
        <f t="shared" si="42"/>
        <v>776.89036484552889</v>
      </c>
      <c r="T174" s="10">
        <f t="shared" si="43"/>
        <v>2.574365818525327E-2</v>
      </c>
    </row>
    <row r="175" spans="1:20" x14ac:dyDescent="0.45">
      <c r="A175">
        <v>2250</v>
      </c>
      <c r="B175" s="1">
        <f t="shared" si="28"/>
        <v>452.2041480191757</v>
      </c>
      <c r="C175" s="10">
        <f t="shared" si="29"/>
        <v>4.4227811902229387E-2</v>
      </c>
      <c r="D175">
        <v>2225</v>
      </c>
      <c r="E175" s="1">
        <f t="shared" si="30"/>
        <v>577.99954656147384</v>
      </c>
      <c r="F175" s="10">
        <f t="shared" si="31"/>
        <v>3.4602103269769389E-2</v>
      </c>
      <c r="G175">
        <v>2215</v>
      </c>
      <c r="H175" s="1">
        <f t="shared" si="32"/>
        <v>650.10620853570651</v>
      </c>
      <c r="I175" s="10">
        <f t="shared" si="33"/>
        <v>3.0764203967606808E-2</v>
      </c>
      <c r="J175">
        <v>2200</v>
      </c>
      <c r="K175" s="1">
        <f t="shared" si="34"/>
        <v>695.25979347626037</v>
      </c>
      <c r="L175" s="10">
        <f t="shared" si="35"/>
        <v>2.8766225499681365E-2</v>
      </c>
      <c r="M175" s="1">
        <f t="shared" si="36"/>
        <v>728.83417113010273</v>
      </c>
      <c r="N175" s="10">
        <f t="shared" si="37"/>
        <v>2.744108439508092E-2</v>
      </c>
      <c r="O175" s="1">
        <f t="shared" si="38"/>
        <v>753.7499076499098</v>
      </c>
      <c r="P175" s="10">
        <f t="shared" si="39"/>
        <v>2.6533999934218622E-2</v>
      </c>
      <c r="Q175" s="1">
        <f t="shared" si="40"/>
        <v>773.15283988729743</v>
      </c>
      <c r="R175" s="10">
        <f t="shared" si="41"/>
        <v>2.586810649614299E-2</v>
      </c>
      <c r="S175" s="1">
        <f t="shared" si="42"/>
        <v>788.78900695287996</v>
      </c>
      <c r="T175" s="10">
        <f t="shared" si="43"/>
        <v>2.5355322936434818E-2</v>
      </c>
    </row>
    <row r="176" spans="1:20" x14ac:dyDescent="0.45">
      <c r="A176">
        <v>2300</v>
      </c>
      <c r="B176" s="1">
        <f t="shared" si="28"/>
        <v>454.45343590015773</v>
      </c>
      <c r="C176" s="10">
        <f t="shared" si="29"/>
        <v>4.4008909208453975E-2</v>
      </c>
      <c r="D176">
        <v>2275</v>
      </c>
      <c r="E176" s="1">
        <f t="shared" si="30"/>
        <v>582.78759903944876</v>
      </c>
      <c r="F176" s="10">
        <f t="shared" si="31"/>
        <v>3.4317820133722858E-2</v>
      </c>
      <c r="G176">
        <v>2265</v>
      </c>
      <c r="H176" s="1">
        <f t="shared" si="32"/>
        <v>656.74961899191862</v>
      </c>
      <c r="I176" s="10">
        <f t="shared" si="33"/>
        <v>3.0453005866526588E-2</v>
      </c>
      <c r="J176">
        <v>2250</v>
      </c>
      <c r="K176" s="1">
        <f t="shared" si="34"/>
        <v>703.32215245113287</v>
      </c>
      <c r="L176" s="10">
        <f t="shared" si="35"/>
        <v>2.8436471011610301E-2</v>
      </c>
      <c r="M176" s="1">
        <f t="shared" si="36"/>
        <v>737.99713101022417</v>
      </c>
      <c r="N176" s="10">
        <f t="shared" si="37"/>
        <v>2.71003763559657E-2</v>
      </c>
      <c r="O176" s="1">
        <f t="shared" si="38"/>
        <v>763.83935451593595</v>
      </c>
      <c r="P176" s="10">
        <f t="shared" si="39"/>
        <v>2.6183516051846399E-2</v>
      </c>
      <c r="Q176" s="1">
        <f t="shared" si="40"/>
        <v>784.05040306650403</v>
      </c>
      <c r="R176" s="10">
        <f t="shared" si="41"/>
        <v>2.5508564145593045E-2</v>
      </c>
      <c r="S176" s="1">
        <f t="shared" si="42"/>
        <v>800.40918531725697</v>
      </c>
      <c r="T176" s="10">
        <f t="shared" si="43"/>
        <v>2.4987219495829036E-2</v>
      </c>
    </row>
    <row r="177" spans="1:20" x14ac:dyDescent="0.45">
      <c r="A177">
        <v>2350</v>
      </c>
      <c r="B177" s="1">
        <f t="shared" si="28"/>
        <v>456.5637219540456</v>
      </c>
      <c r="C177" s="10">
        <f t="shared" si="29"/>
        <v>4.3805495352110028E-2</v>
      </c>
      <c r="D177">
        <v>2325</v>
      </c>
      <c r="E177" s="1">
        <f t="shared" si="30"/>
        <v>587.35554500129979</v>
      </c>
      <c r="F177" s="10">
        <f t="shared" si="31"/>
        <v>3.4050925661995309E-2</v>
      </c>
      <c r="G177">
        <v>2315</v>
      </c>
      <c r="H177" s="1">
        <f t="shared" si="32"/>
        <v>663.13430525650665</v>
      </c>
      <c r="I177" s="10">
        <f t="shared" si="33"/>
        <v>3.0159802986310307E-2</v>
      </c>
      <c r="J177">
        <v>2300</v>
      </c>
      <c r="K177" s="1">
        <f t="shared" si="34"/>
        <v>711.10484988381995</v>
      </c>
      <c r="L177" s="10">
        <f t="shared" si="35"/>
        <v>2.8125247638611371E-2</v>
      </c>
      <c r="M177" s="1">
        <f t="shared" si="36"/>
        <v>746.87273329410505</v>
      </c>
      <c r="N177" s="10">
        <f t="shared" si="37"/>
        <v>2.67783239478959E-2</v>
      </c>
      <c r="O177" s="1">
        <f t="shared" si="38"/>
        <v>773.64114720484417</v>
      </c>
      <c r="P177" s="10">
        <f t="shared" si="39"/>
        <v>2.5851779048024721E-2</v>
      </c>
      <c r="Q177" s="1">
        <f t="shared" si="40"/>
        <v>794.66477820502303</v>
      </c>
      <c r="R177" s="10">
        <f t="shared" si="41"/>
        <v>2.5167845044265964E-2</v>
      </c>
      <c r="S177" s="1">
        <f t="shared" si="42"/>
        <v>811.75396341163764</v>
      </c>
      <c r="T177" s="10">
        <f t="shared" si="43"/>
        <v>2.4638007205956897E-2</v>
      </c>
    </row>
    <row r="178" spans="1:20" x14ac:dyDescent="0.45">
      <c r="A178">
        <v>2400</v>
      </c>
      <c r="B178" s="1">
        <f t="shared" si="28"/>
        <v>458.54290857442231</v>
      </c>
      <c r="C178" s="10">
        <f t="shared" si="29"/>
        <v>4.3616419807207561E-2</v>
      </c>
      <c r="D178">
        <v>2375</v>
      </c>
      <c r="E178" s="1">
        <f t="shared" si="30"/>
        <v>591.71197074350857</v>
      </c>
      <c r="F178" s="10">
        <f t="shared" si="31"/>
        <v>3.380022880873821E-2</v>
      </c>
      <c r="G178">
        <v>2365</v>
      </c>
      <c r="H178" s="1">
        <f t="shared" si="32"/>
        <v>669.26814766628718</v>
      </c>
      <c r="I178" s="10">
        <f t="shared" si="33"/>
        <v>2.9883388399312365E-2</v>
      </c>
      <c r="J178">
        <v>2350</v>
      </c>
      <c r="K178" s="1">
        <f t="shared" si="34"/>
        <v>718.61487639196196</v>
      </c>
      <c r="L178" s="10">
        <f t="shared" si="35"/>
        <v>2.7831319190630255E-2</v>
      </c>
      <c r="M178" s="1">
        <f t="shared" si="36"/>
        <v>755.46696882143294</v>
      </c>
      <c r="N178" s="10">
        <f t="shared" si="37"/>
        <v>2.647369220020436E-2</v>
      </c>
      <c r="O178" s="1">
        <f t="shared" si="38"/>
        <v>783.16029483657019</v>
      </c>
      <c r="P178" s="10">
        <f t="shared" si="39"/>
        <v>2.5537556145097472E-2</v>
      </c>
      <c r="Q178" s="1">
        <f t="shared" si="40"/>
        <v>805.00005609645132</v>
      </c>
      <c r="R178" s="10">
        <f t="shared" si="41"/>
        <v>2.4844718765589371E-2</v>
      </c>
      <c r="S178" s="1">
        <f t="shared" si="42"/>
        <v>822.82659220096184</v>
      </c>
      <c r="T178" s="10">
        <f t="shared" si="43"/>
        <v>2.4306457994390306E-2</v>
      </c>
    </row>
    <row r="179" spans="1:20" x14ac:dyDescent="0.45">
      <c r="A179">
        <v>2450</v>
      </c>
      <c r="B179" s="1">
        <f t="shared" si="28"/>
        <v>460.39851039383046</v>
      </c>
      <c r="C179" s="10">
        <f t="shared" si="29"/>
        <v>4.3440627083896857E-2</v>
      </c>
      <c r="D179">
        <v>2425</v>
      </c>
      <c r="E179" s="1">
        <f t="shared" si="30"/>
        <v>595.86524552649018</v>
      </c>
      <c r="F179" s="10">
        <f t="shared" si="31"/>
        <v>3.3564635880598388E-2</v>
      </c>
      <c r="G179">
        <v>2415</v>
      </c>
      <c r="H179" s="1">
        <f t="shared" si="32"/>
        <v>675.1589449895522</v>
      </c>
      <c r="I179" s="10">
        <f t="shared" si="33"/>
        <v>2.962265426300394E-2</v>
      </c>
      <c r="J179">
        <v>2400</v>
      </c>
      <c r="K179" s="1">
        <f t="shared" si="34"/>
        <v>725.85923687220668</v>
      </c>
      <c r="L179" s="10">
        <f t="shared" si="35"/>
        <v>2.7553551686111781E-2</v>
      </c>
      <c r="M179" s="1">
        <f t="shared" si="36"/>
        <v>763.7859080553128</v>
      </c>
      <c r="N179" s="10">
        <f t="shared" si="37"/>
        <v>2.6185348261952505E-2</v>
      </c>
      <c r="O179" s="1">
        <f t="shared" si="38"/>
        <v>792.4019297997861</v>
      </c>
      <c r="P179" s="10">
        <f t="shared" si="39"/>
        <v>2.5239716421505107E-2</v>
      </c>
      <c r="Q179" s="1">
        <f t="shared" si="40"/>
        <v>815.06047893986442</v>
      </c>
      <c r="R179" s="10">
        <f t="shared" si="41"/>
        <v>2.4538056397991063E-2</v>
      </c>
      <c r="S179" s="1">
        <f t="shared" si="42"/>
        <v>833.63049081923657</v>
      </c>
      <c r="T179" s="10">
        <f t="shared" si="43"/>
        <v>2.3991444915055029E-2</v>
      </c>
    </row>
    <row r="180" spans="1:20" x14ac:dyDescent="0.45">
      <c r="A180">
        <v>2500</v>
      </c>
      <c r="B180" s="1">
        <f t="shared" si="28"/>
        <v>462.13766737852518</v>
      </c>
      <c r="C180" s="10">
        <f t="shared" si="29"/>
        <v>4.3277147507689545E-2</v>
      </c>
      <c r="D180">
        <v>2475</v>
      </c>
      <c r="E180" s="1">
        <f t="shared" si="30"/>
        <v>599.82351641109631</v>
      </c>
      <c r="F180" s="10">
        <f t="shared" si="31"/>
        <v>3.334314086194106E-2</v>
      </c>
      <c r="G180">
        <v>2465</v>
      </c>
      <c r="H180" s="1">
        <f t="shared" si="32"/>
        <v>680.81440068142297</v>
      </c>
      <c r="I180" s="10">
        <f t="shared" si="33"/>
        <v>2.9376581899534033E-2</v>
      </c>
      <c r="J180">
        <v>2450</v>
      </c>
      <c r="K180" s="1">
        <f t="shared" si="34"/>
        <v>732.84493222559763</v>
      </c>
      <c r="L180" s="10">
        <f t="shared" si="35"/>
        <v>2.7290903055386399E-2</v>
      </c>
      <c r="M180" s="1">
        <f t="shared" si="36"/>
        <v>771.83568121189455</v>
      </c>
      <c r="N180" s="10">
        <f t="shared" si="37"/>
        <v>2.5912251126557255E-2</v>
      </c>
      <c r="O180" s="1">
        <f t="shared" si="38"/>
        <v>801.37128781978379</v>
      </c>
      <c r="P180" s="10">
        <f t="shared" si="39"/>
        <v>2.4957220584246455E-2</v>
      </c>
      <c r="Q180" s="1">
        <f t="shared" si="40"/>
        <v>824.85042115665897</v>
      </c>
      <c r="R180" s="10">
        <f t="shared" si="41"/>
        <v>2.4246820377389997E-2</v>
      </c>
      <c r="S180" s="1">
        <f t="shared" si="42"/>
        <v>844.16922856560882</v>
      </c>
      <c r="T180" s="10">
        <f t="shared" si="43"/>
        <v>2.3691932047776129E-2</v>
      </c>
    </row>
    <row r="181" spans="1:20" x14ac:dyDescent="0.45">
      <c r="A181">
        <v>2550</v>
      </c>
      <c r="B181" s="1">
        <f t="shared" si="28"/>
        <v>463.76715814683848</v>
      </c>
      <c r="C181" s="10">
        <f t="shared" si="29"/>
        <v>4.3125089063912492E-2</v>
      </c>
      <c r="D181">
        <v>2525</v>
      </c>
      <c r="E181" s="1">
        <f t="shared" si="30"/>
        <v>603.5947044720308</v>
      </c>
      <c r="F181" s="10">
        <f t="shared" si="31"/>
        <v>3.3134816875993241E-2</v>
      </c>
      <c r="G181">
        <v>2515</v>
      </c>
      <c r="H181" s="1">
        <f t="shared" si="32"/>
        <v>686.24211080245175</v>
      </c>
      <c r="I181" s="10">
        <f t="shared" si="33"/>
        <v>2.9144233041328751E-2</v>
      </c>
      <c r="J181">
        <v>2500</v>
      </c>
      <c r="K181" s="1">
        <f t="shared" si="34"/>
        <v>739.57894281945289</v>
      </c>
      <c r="L181" s="10">
        <f t="shared" si="35"/>
        <v>2.7042414057592265E-2</v>
      </c>
      <c r="M181" s="1">
        <f t="shared" si="36"/>
        <v>779.62246004006261</v>
      </c>
      <c r="N181" s="10">
        <f t="shared" si="37"/>
        <v>2.5653442563689424E-2</v>
      </c>
      <c r="O181" s="1">
        <f t="shared" si="38"/>
        <v>810.07368953965602</v>
      </c>
      <c r="P181" s="10">
        <f t="shared" si="39"/>
        <v>2.4689111939144061E-2</v>
      </c>
      <c r="Q181" s="1">
        <f t="shared" si="40"/>
        <v>834.37437157392174</v>
      </c>
      <c r="R181" s="10">
        <f t="shared" si="41"/>
        <v>2.3970055506706191E-2</v>
      </c>
      <c r="S181" s="1">
        <f t="shared" si="42"/>
        <v>854.44650812544478</v>
      </c>
      <c r="T181" s="10">
        <f t="shared" si="43"/>
        <v>2.3406965573395166E-2</v>
      </c>
    </row>
    <row r="182" spans="1:20" x14ac:dyDescent="0.45">
      <c r="A182">
        <v>2600</v>
      </c>
      <c r="B182" s="1">
        <f t="shared" si="28"/>
        <v>465.29341340503925</v>
      </c>
      <c r="C182" s="10">
        <f t="shared" si="29"/>
        <v>4.2983630164972794E-2</v>
      </c>
      <c r="D182">
        <v>2575</v>
      </c>
      <c r="E182" s="1">
        <f t="shared" si="30"/>
        <v>607.18650224161911</v>
      </c>
      <c r="F182" s="10">
        <f t="shared" si="31"/>
        <v>3.2938808629908167E-2</v>
      </c>
      <c r="G182">
        <v>2565</v>
      </c>
      <c r="H182" s="1">
        <f t="shared" si="32"/>
        <v>691.44955346017957</v>
      </c>
      <c r="I182" s="10">
        <f t="shared" si="33"/>
        <v>2.892474208698986E-2</v>
      </c>
      <c r="J182">
        <v>2550</v>
      </c>
      <c r="K182" s="1">
        <f t="shared" si="34"/>
        <v>746.06821355417992</v>
      </c>
      <c r="L182" s="10">
        <f t="shared" si="35"/>
        <v>2.6807200248784743E-2</v>
      </c>
      <c r="M182" s="1">
        <f t="shared" si="36"/>
        <v>787.15244113336212</v>
      </c>
      <c r="N182" s="10">
        <f t="shared" si="37"/>
        <v>2.5408039097488525E-2</v>
      </c>
      <c r="O182" s="1">
        <f t="shared" si="38"/>
        <v>818.51452350959153</v>
      </c>
      <c r="P182" s="10">
        <f t="shared" si="39"/>
        <v>2.4434508399734749E-2</v>
      </c>
      <c r="Q182" s="1">
        <f t="shared" si="40"/>
        <v>843.63691687989945</v>
      </c>
      <c r="R182" s="10">
        <f t="shared" si="41"/>
        <v>2.3706881005122266E-2</v>
      </c>
      <c r="S182" s="1">
        <f t="shared" si="42"/>
        <v>864.46614993106641</v>
      </c>
      <c r="T182" s="10">
        <f t="shared" si="43"/>
        <v>2.3135665869154998E-2</v>
      </c>
    </row>
    <row r="183" spans="1:20" x14ac:dyDescent="0.45">
      <c r="A183">
        <v>2650</v>
      </c>
      <c r="B183" s="1">
        <f t="shared" si="28"/>
        <v>466.7225294093285</v>
      </c>
      <c r="C183" s="10">
        <f t="shared" si="29"/>
        <v>4.2852013219313548E-2</v>
      </c>
      <c r="D183">
        <v>2625</v>
      </c>
      <c r="E183" s="1">
        <f t="shared" si="30"/>
        <v>610.60637225073594</v>
      </c>
      <c r="F183" s="10">
        <f t="shared" si="31"/>
        <v>3.2754325714418379E-2</v>
      </c>
      <c r="G183">
        <v>2615</v>
      </c>
      <c r="H183" s="1">
        <f t="shared" si="32"/>
        <v>696.44407964481093</v>
      </c>
      <c r="I183" s="10">
        <f t="shared" si="33"/>
        <v>2.871730923493538E-2</v>
      </c>
      <c r="J183">
        <v>2600</v>
      </c>
      <c r="K183" s="1">
        <f t="shared" si="34"/>
        <v>752.31964041391598</v>
      </c>
      <c r="L183" s="10">
        <f t="shared" si="35"/>
        <v>2.6584444863085421E-2</v>
      </c>
      <c r="M183" s="1">
        <f t="shared" si="36"/>
        <v>794.43183066573147</v>
      </c>
      <c r="N183" s="10">
        <f t="shared" si="37"/>
        <v>2.5175224894047939E-2</v>
      </c>
      <c r="O183" s="1">
        <f t="shared" si="38"/>
        <v>826.69923048772273</v>
      </c>
      <c r="P183" s="10">
        <f t="shared" si="39"/>
        <v>2.419259539917646E-2</v>
      </c>
      <c r="Q183" s="1">
        <f t="shared" si="40"/>
        <v>852.64272626518596</v>
      </c>
      <c r="R183" s="10">
        <f t="shared" si="41"/>
        <v>2.3456483453046746E-2</v>
      </c>
      <c r="S183" s="1">
        <f t="shared" si="42"/>
        <v>874.23207758431158</v>
      </c>
      <c r="T183" s="10">
        <f t="shared" si="43"/>
        <v>2.2877220491913586E-2</v>
      </c>
    </row>
    <row r="184" spans="1:20" x14ac:dyDescent="0.45">
      <c r="A184">
        <v>2700</v>
      </c>
      <c r="B184" s="1">
        <f t="shared" si="28"/>
        <v>468.06028137567665</v>
      </c>
      <c r="C184" s="10">
        <f t="shared" si="29"/>
        <v>4.2729538898746054E-2</v>
      </c>
      <c r="D184">
        <v>2675</v>
      </c>
      <c r="E184" s="1">
        <f t="shared" si="30"/>
        <v>613.86154654580207</v>
      </c>
      <c r="F184" s="10">
        <f t="shared" si="31"/>
        <v>3.2580636647693555E-2</v>
      </c>
      <c r="G184">
        <v>2665</v>
      </c>
      <c r="H184" s="1">
        <f t="shared" si="32"/>
        <v>701.23290534054695</v>
      </c>
      <c r="I184" s="10">
        <f t="shared" si="33"/>
        <v>2.852119438161162E-2</v>
      </c>
      <c r="J184">
        <v>2650</v>
      </c>
      <c r="K184" s="1">
        <f t="shared" si="34"/>
        <v>758.34005838926475</v>
      </c>
      <c r="L184" s="10">
        <f t="shared" si="35"/>
        <v>2.6373392488958782E-2</v>
      </c>
      <c r="M184" s="1">
        <f t="shared" si="36"/>
        <v>801.46683045103498</v>
      </c>
      <c r="N184" s="10">
        <f t="shared" si="37"/>
        <v>2.4954245441130438E-2</v>
      </c>
      <c r="O184" s="1">
        <f t="shared" si="38"/>
        <v>834.63328896362816</v>
      </c>
      <c r="P184" s="10">
        <f t="shared" si="39"/>
        <v>2.3962619589297934E-2</v>
      </c>
      <c r="Q184" s="1">
        <f t="shared" si="40"/>
        <v>861.3965371703448</v>
      </c>
      <c r="R184" s="10">
        <f t="shared" si="41"/>
        <v>2.3218110518181612E-2</v>
      </c>
      <c r="S184" s="1">
        <f t="shared" si="42"/>
        <v>883.74830426978838</v>
      </c>
      <c r="T184" s="10">
        <f t="shared" si="43"/>
        <v>2.2630877935913358E-2</v>
      </c>
    </row>
    <row r="185" spans="1:20" x14ac:dyDescent="0.45">
      <c r="A185">
        <v>2750</v>
      </c>
      <c r="B185" s="1">
        <f t="shared" si="28"/>
        <v>469.31213677077341</v>
      </c>
      <c r="C185" s="10">
        <f t="shared" si="29"/>
        <v>4.2615561015777903E-2</v>
      </c>
      <c r="D185">
        <v>2725</v>
      </c>
      <c r="E185" s="1">
        <f t="shared" si="30"/>
        <v>616.95902707171206</v>
      </c>
      <c r="F185" s="10">
        <f t="shared" si="31"/>
        <v>3.2417063568915584E-2</v>
      </c>
      <c r="G185">
        <v>2715</v>
      </c>
      <c r="H185" s="1">
        <f t="shared" si="32"/>
        <v>705.82310480351407</v>
      </c>
      <c r="I185" s="10">
        <f t="shared" si="33"/>
        <v>2.8335711687374657E-2</v>
      </c>
      <c r="J185">
        <v>2700</v>
      </c>
      <c r="K185" s="1">
        <f t="shared" si="34"/>
        <v>764.13623066890329</v>
      </c>
      <c r="L185" s="10">
        <f t="shared" si="35"/>
        <v>2.6173343439680335E-2</v>
      </c>
      <c r="M185" s="1">
        <f t="shared" si="36"/>
        <v>808.26362523390765</v>
      </c>
      <c r="N185" s="10">
        <f t="shared" si="37"/>
        <v>2.4744401919871248E-2</v>
      </c>
      <c r="O185" s="1">
        <f t="shared" si="38"/>
        <v>842.32220182248113</v>
      </c>
      <c r="P185" s="10">
        <f t="shared" si="39"/>
        <v>2.374388322749563E-2</v>
      </c>
      <c r="Q185" s="1">
        <f t="shared" si="40"/>
        <v>869.90314206702976</v>
      </c>
      <c r="R185" s="10">
        <f t="shared" si="41"/>
        <v>2.2991065364445958E-2</v>
      </c>
      <c r="S185" s="1">
        <f t="shared" si="42"/>
        <v>893.01892009357607</v>
      </c>
      <c r="T185" s="10">
        <f t="shared" si="43"/>
        <v>2.2395942067951119E-2</v>
      </c>
    </row>
    <row r="186" spans="1:20" x14ac:dyDescent="0.45">
      <c r="A186">
        <v>2800</v>
      </c>
      <c r="B186" s="1">
        <f t="shared" ref="B186:B249" si="44">$Y$195 - $Z$195*EXP(-$AA$195*A186^$AB$195)</f>
        <v>470.48326842759326</v>
      </c>
      <c r="C186" s="10">
        <f t="shared" ref="C186:C249" si="45">20/B186</f>
        <v>4.2509481935122148E-2</v>
      </c>
      <c r="D186">
        <v>2775</v>
      </c>
      <c r="E186" s="1">
        <f t="shared" si="30"/>
        <v>619.90558682052585</v>
      </c>
      <c r="F186" s="10">
        <f t="shared" si="31"/>
        <v>3.2262977500459873E-2</v>
      </c>
      <c r="G186">
        <v>2765</v>
      </c>
      <c r="H186" s="1">
        <f t="shared" si="32"/>
        <v>710.22160490580427</v>
      </c>
      <c r="I186" s="10">
        <f t="shared" si="33"/>
        <v>2.8160224726833778E-2</v>
      </c>
      <c r="J186">
        <v>2750</v>
      </c>
      <c r="K186" s="1">
        <f t="shared" si="34"/>
        <v>769.71483900451562</v>
      </c>
      <c r="L186" s="10">
        <f t="shared" si="35"/>
        <v>2.5983648731348764E-2</v>
      </c>
      <c r="M186" s="1">
        <f t="shared" si="36"/>
        <v>814.82837112628886</v>
      </c>
      <c r="N186" s="10">
        <f t="shared" si="37"/>
        <v>2.4545046182369898E-2</v>
      </c>
      <c r="O186" s="1">
        <f t="shared" si="38"/>
        <v>849.77148407396055</v>
      </c>
      <c r="P186" s="10">
        <f t="shared" si="39"/>
        <v>2.3535739166153619E-2</v>
      </c>
      <c r="Q186" s="1">
        <f t="shared" si="40"/>
        <v>878.16737620534582</v>
      </c>
      <c r="R186" s="10">
        <f t="shared" si="41"/>
        <v>2.2774701659292011E-2</v>
      </c>
      <c r="S186" s="1">
        <f t="shared" si="42"/>
        <v>902.04808028744287</v>
      </c>
      <c r="T186" s="10">
        <f t="shared" si="43"/>
        <v>2.2171767156388033E-2</v>
      </c>
    </row>
    <row r="187" spans="1:20" x14ac:dyDescent="0.45">
      <c r="A187">
        <v>2850</v>
      </c>
      <c r="B187" s="1">
        <f t="shared" si="44"/>
        <v>471.57856743812391</v>
      </c>
      <c r="C187" s="10">
        <f t="shared" si="45"/>
        <v>4.2410748454178235E-2</v>
      </c>
      <c r="D187">
        <v>2825</v>
      </c>
      <c r="E187" s="1">
        <f t="shared" si="30"/>
        <v>622.707771654814</v>
      </c>
      <c r="F187" s="10">
        <f t="shared" si="31"/>
        <v>3.2117794108865907E-2</v>
      </c>
      <c r="G187">
        <v>2815</v>
      </c>
      <c r="H187" s="1">
        <f t="shared" si="32"/>
        <v>714.43518045293683</v>
      </c>
      <c r="I187" s="10">
        <f t="shared" si="33"/>
        <v>2.7994142152014997E-2</v>
      </c>
      <c r="J187">
        <v>2800</v>
      </c>
      <c r="K187" s="1">
        <f t="shared" si="34"/>
        <v>775.08247516052131</v>
      </c>
      <c r="L187" s="10">
        <f t="shared" si="35"/>
        <v>2.5803705593856904E-2</v>
      </c>
      <c r="M187" s="1">
        <f t="shared" si="36"/>
        <v>821.16718511015779</v>
      </c>
      <c r="N187" s="10">
        <f t="shared" si="37"/>
        <v>2.4355576261022954E-2</v>
      </c>
      <c r="O187" s="1">
        <f t="shared" si="38"/>
        <v>856.98665157562857</v>
      </c>
      <c r="P187" s="10">
        <f t="shared" si="39"/>
        <v>2.3337586371069644E-2</v>
      </c>
      <c r="Q187" s="1">
        <f t="shared" si="40"/>
        <v>886.19410626524086</v>
      </c>
      <c r="R187" s="10">
        <f t="shared" si="41"/>
        <v>2.2568419106608156E-2</v>
      </c>
      <c r="S187" s="1">
        <f t="shared" si="42"/>
        <v>910.83999422329418</v>
      </c>
      <c r="T187" s="10">
        <f t="shared" si="43"/>
        <v>2.1957753421944011E-2</v>
      </c>
    </row>
    <row r="188" spans="1:20" x14ac:dyDescent="0.45">
      <c r="A188">
        <v>2900</v>
      </c>
      <c r="B188" s="1">
        <f t="shared" si="44"/>
        <v>472.60265578379841</v>
      </c>
      <c r="C188" s="10">
        <f t="shared" si="45"/>
        <v>4.2318848096252346E-2</v>
      </c>
      <c r="D188">
        <v>2875</v>
      </c>
      <c r="E188" s="1">
        <f t="shared" si="30"/>
        <v>625.37190272279656</v>
      </c>
      <c r="F188" s="10">
        <f t="shared" si="31"/>
        <v>3.1980969904343841E-2</v>
      </c>
      <c r="G188">
        <v>2865</v>
      </c>
      <c r="H188" s="1">
        <f t="shared" si="32"/>
        <v>718.47045038921385</v>
      </c>
      <c r="I188" s="10">
        <f t="shared" si="33"/>
        <v>2.7836913806497523E-2</v>
      </c>
      <c r="J188">
        <v>2850</v>
      </c>
      <c r="K188" s="1">
        <f t="shared" si="34"/>
        <v>780.24563336646065</v>
      </c>
      <c r="L188" s="10">
        <f t="shared" si="35"/>
        <v>2.5632953450450816E-2</v>
      </c>
      <c r="M188" s="1">
        <f t="shared" si="36"/>
        <v>827.28613553263153</v>
      </c>
      <c r="N188" s="10">
        <f t="shared" si="37"/>
        <v>2.41754323455734E-2</v>
      </c>
      <c r="O188" s="1">
        <f t="shared" si="38"/>
        <v>863.97321068547546</v>
      </c>
      <c r="P188" s="10">
        <f t="shared" si="39"/>
        <v>2.314886590538151E-2</v>
      </c>
      <c r="Q188" s="1">
        <f t="shared" si="40"/>
        <v>893.9882198543196</v>
      </c>
      <c r="R188" s="10">
        <f t="shared" si="41"/>
        <v>2.2371659442290092E-2</v>
      </c>
      <c r="S188" s="1">
        <f t="shared" si="42"/>
        <v>919.39891518683044</v>
      </c>
      <c r="T188" s="10">
        <f t="shared" si="43"/>
        <v>2.1753343047980225E-2</v>
      </c>
    </row>
    <row r="189" spans="1:20" x14ac:dyDescent="0.45">
      <c r="A189">
        <v>2950</v>
      </c>
      <c r="B189" s="1">
        <f t="shared" si="44"/>
        <v>473.55989867121758</v>
      </c>
      <c r="C189" s="10">
        <f t="shared" si="45"/>
        <v>4.2233305767905759E-2</v>
      </c>
      <c r="D189">
        <v>2925</v>
      </c>
      <c r="E189" s="1">
        <f t="shared" si="30"/>
        <v>627.90407938996157</v>
      </c>
      <c r="F189" s="10">
        <f t="shared" si="31"/>
        <v>3.1851998826685352E-2</v>
      </c>
      <c r="G189">
        <v>2915</v>
      </c>
      <c r="H189" s="1">
        <f t="shared" si="32"/>
        <v>722.33387481197622</v>
      </c>
      <c r="I189" s="10">
        <f t="shared" si="33"/>
        <v>2.7688027236997582E-2</v>
      </c>
      <c r="J189">
        <v>2900</v>
      </c>
      <c r="K189" s="1">
        <f t="shared" si="34"/>
        <v>785.21070369573761</v>
      </c>
      <c r="L189" s="10">
        <f t="shared" si="35"/>
        <v>2.5470870310180881E-2</v>
      </c>
      <c r="M189" s="1">
        <f t="shared" si="36"/>
        <v>833.19123352468762</v>
      </c>
      <c r="N189" s="10">
        <f t="shared" si="37"/>
        <v>2.4004093172455825E-2</v>
      </c>
      <c r="O189" s="1">
        <f t="shared" si="38"/>
        <v>870.73664878290265</v>
      </c>
      <c r="P189" s="10">
        <f t="shared" si="39"/>
        <v>2.2969057323997535E-2</v>
      </c>
      <c r="Q189" s="1">
        <f t="shared" si="40"/>
        <v>901.55461579857251</v>
      </c>
      <c r="R189" s="10">
        <f t="shared" si="41"/>
        <v>2.2183902837971215E-2</v>
      </c>
      <c r="S189" s="1">
        <f t="shared" si="42"/>
        <v>927.72913086316134</v>
      </c>
      <c r="T189" s="10">
        <f t="shared" si="43"/>
        <v>2.1558016596279511E-2</v>
      </c>
    </row>
    <row r="190" spans="1:20" x14ac:dyDescent="0.45">
      <c r="A190">
        <v>3000</v>
      </c>
      <c r="B190" s="1">
        <f t="shared" si="44"/>
        <v>474.45441654696589</v>
      </c>
      <c r="C190" s="10">
        <f t="shared" si="45"/>
        <v>4.2153680738305901E-2</v>
      </c>
      <c r="D190">
        <v>2975</v>
      </c>
      <c r="E190" s="1">
        <f t="shared" si="30"/>
        <v>630.31018261871043</v>
      </c>
      <c r="F190" s="10">
        <f t="shared" si="31"/>
        <v>3.1730409172365338E-2</v>
      </c>
      <c r="G190">
        <v>2965</v>
      </c>
      <c r="H190" s="1">
        <f t="shared" si="32"/>
        <v>726.03175272180169</v>
      </c>
      <c r="I190" s="10">
        <f t="shared" si="33"/>
        <v>2.7547004555961246E-2</v>
      </c>
      <c r="J190">
        <v>2950</v>
      </c>
      <c r="K190" s="1">
        <f t="shared" si="34"/>
        <v>789.98396629980334</v>
      </c>
      <c r="L190" s="10">
        <f t="shared" si="35"/>
        <v>2.531696952493576E-2</v>
      </c>
      <c r="M190" s="1">
        <f t="shared" si="36"/>
        <v>838.88842527945326</v>
      </c>
      <c r="N190" s="10">
        <f t="shared" si="37"/>
        <v>2.3841072778346576E-2</v>
      </c>
      <c r="O190" s="1">
        <f t="shared" si="38"/>
        <v>877.28242560154968</v>
      </c>
      <c r="P190" s="10">
        <f t="shared" si="39"/>
        <v>2.2797675430789654E-2</v>
      </c>
      <c r="Q190" s="1">
        <f t="shared" si="40"/>
        <v>908.89819517626552</v>
      </c>
      <c r="R190" s="10">
        <f t="shared" si="41"/>
        <v>2.2004664665574936E-2</v>
      </c>
      <c r="S190" s="1">
        <f t="shared" si="42"/>
        <v>935.83495449052373</v>
      </c>
      <c r="T190" s="10">
        <f t="shared" si="43"/>
        <v>2.1371289781421089E-2</v>
      </c>
    </row>
    <row r="191" spans="1:20" x14ac:dyDescent="0.45">
      <c r="A191">
        <v>3050</v>
      </c>
      <c r="B191" s="1">
        <f t="shared" si="44"/>
        <v>475.29009677078</v>
      </c>
      <c r="C191" s="10">
        <f t="shared" si="45"/>
        <v>4.2079563903990785E-2</v>
      </c>
      <c r="D191">
        <v>3025</v>
      </c>
      <c r="E191" s="1">
        <f t="shared" ref="E191:E251" si="46">$AC$195 - $AD$195*EXP(-$AE$195*D191^$AF$195)</f>
        <v>632.59587873388978</v>
      </c>
      <c r="F191" s="10">
        <f t="shared" ref="F191:F251" si="47">20/E191</f>
        <v>3.1615760823527711E-2</v>
      </c>
      <c r="G191">
        <v>3015</v>
      </c>
      <c r="H191" s="1">
        <f t="shared" si="32"/>
        <v>729.5702204412097</v>
      </c>
      <c r="I191" s="10">
        <f t="shared" si="33"/>
        <v>2.7413399614782716E-2</v>
      </c>
      <c r="J191">
        <v>3000</v>
      </c>
      <c r="K191" s="1">
        <f t="shared" si="34"/>
        <v>794.57158643179855</v>
      </c>
      <c r="L191" s="10">
        <f t="shared" si="35"/>
        <v>2.5170796869058047E-2</v>
      </c>
      <c r="M191" s="1">
        <f t="shared" si="36"/>
        <v>844.38358513032267</v>
      </c>
      <c r="N191" s="10">
        <f t="shared" si="37"/>
        <v>2.3685917576089767E-2</v>
      </c>
      <c r="O191" s="1">
        <f t="shared" si="38"/>
        <v>883.61596532116948</v>
      </c>
      <c r="P191" s="10">
        <f t="shared" si="39"/>
        <v>2.2634267357007933E-2</v>
      </c>
      <c r="Q191" s="1">
        <f t="shared" si="40"/>
        <v>916.02385304863105</v>
      </c>
      <c r="R191" s="10">
        <f t="shared" si="41"/>
        <v>2.1833492581484353E-2</v>
      </c>
      <c r="S191" s="1">
        <f t="shared" si="42"/>
        <v>943.72071664138707</v>
      </c>
      <c r="T191" s="10">
        <f t="shared" si="43"/>
        <v>2.1192710562906909E-2</v>
      </c>
    </row>
    <row r="192" spans="1:20" x14ac:dyDescent="0.45">
      <c r="A192">
        <v>3100</v>
      </c>
      <c r="B192" s="1">
        <f t="shared" si="44"/>
        <v>476.07060493112851</v>
      </c>
      <c r="C192" s="10">
        <f t="shared" si="45"/>
        <v>4.2010575307192786E-2</v>
      </c>
      <c r="D192">
        <v>3075</v>
      </c>
      <c r="E192" s="1">
        <f t="shared" si="46"/>
        <v>634.76662351779908</v>
      </c>
      <c r="F192" s="10">
        <f t="shared" si="47"/>
        <v>3.1507642744608155E-2</v>
      </c>
      <c r="G192">
        <v>3065</v>
      </c>
      <c r="H192" s="1">
        <f t="shared" si="32"/>
        <v>732.95525063955597</v>
      </c>
      <c r="I192" s="10">
        <f t="shared" si="33"/>
        <v>2.7286795452448928E-2</v>
      </c>
      <c r="J192">
        <v>3050</v>
      </c>
      <c r="K192" s="1">
        <f t="shared" si="34"/>
        <v>798.9796101982239</v>
      </c>
      <c r="L192" s="10">
        <f t="shared" si="35"/>
        <v>2.5031927904941246E-2</v>
      </c>
      <c r="M192" s="1">
        <f t="shared" si="36"/>
        <v>849.68250937308233</v>
      </c>
      <c r="N192" s="10">
        <f t="shared" si="37"/>
        <v>2.3538203716534679E-2</v>
      </c>
      <c r="O192" s="1">
        <f t="shared" si="38"/>
        <v>889.74264936921622</v>
      </c>
      <c r="P192" s="10">
        <f t="shared" si="39"/>
        <v>2.2478409924688917E-2</v>
      </c>
      <c r="Q192" s="1">
        <f t="shared" si="40"/>
        <v>922.93647084407758</v>
      </c>
      <c r="R192" s="10">
        <f t="shared" si="41"/>
        <v>2.1669963894382534E-2</v>
      </c>
      <c r="S192" s="1">
        <f t="shared" si="42"/>
        <v>951.39075759297725</v>
      </c>
      <c r="T192" s="10">
        <f t="shared" si="43"/>
        <v>2.102185651939702E-2</v>
      </c>
    </row>
    <row r="193" spans="1:56" x14ac:dyDescent="0.45">
      <c r="A193">
        <v>3150</v>
      </c>
      <c r="B193" s="1">
        <f t="shared" si="44"/>
        <v>476.79939579145861</v>
      </c>
      <c r="C193" s="10">
        <f t="shared" si="45"/>
        <v>4.1946361879928958E-2</v>
      </c>
      <c r="D193">
        <v>3125</v>
      </c>
      <c r="E193" s="1">
        <f t="shared" si="46"/>
        <v>636.82766658355774</v>
      </c>
      <c r="F193" s="10">
        <f t="shared" si="47"/>
        <v>3.1405670716688018E-2</v>
      </c>
      <c r="G193">
        <v>3115</v>
      </c>
      <c r="H193" s="1">
        <f t="shared" ref="H193:H251" si="48">$AG$195 - $AH$195*EXP(-$AI$195*G193^$AJ$195)</f>
        <v>736.19265190650674</v>
      </c>
      <c r="I193" s="10">
        <f t="shared" ref="I193:I251" si="49">20/H193</f>
        <v>2.7166801988862982E-2</v>
      </c>
      <c r="J193">
        <v>3100</v>
      </c>
      <c r="K193" s="1">
        <f t="shared" si="34"/>
        <v>803.2139609814335</v>
      </c>
      <c r="L193" s="10">
        <f t="shared" si="35"/>
        <v>2.4899965602642588E-2</v>
      </c>
      <c r="M193" s="1">
        <f t="shared" si="36"/>
        <v>854.7909107798954</v>
      </c>
      <c r="N193" s="10">
        <f t="shared" si="37"/>
        <v>2.3397534704425401E-2</v>
      </c>
      <c r="O193" s="1">
        <f t="shared" si="38"/>
        <v>895.66780988599089</v>
      </c>
      <c r="P193" s="10">
        <f t="shared" si="39"/>
        <v>2.2329707263394661E-2</v>
      </c>
      <c r="Q193" s="1">
        <f t="shared" si="40"/>
        <v>929.64090935549189</v>
      </c>
      <c r="R193" s="10">
        <f t="shared" si="41"/>
        <v>2.1513683185334156E-2</v>
      </c>
      <c r="S193" s="1">
        <f t="shared" si="42"/>
        <v>958.84942025184785</v>
      </c>
      <c r="T193" s="10">
        <f t="shared" si="43"/>
        <v>2.0858332473879866E-2</v>
      </c>
    </row>
    <row r="194" spans="1:56" x14ac:dyDescent="0.45">
      <c r="A194">
        <v>3200</v>
      </c>
      <c r="B194" s="1">
        <f t="shared" si="44"/>
        <v>477.4797238590271</v>
      </c>
      <c r="C194" s="10">
        <f t="shared" si="45"/>
        <v>4.1886595389556004E-2</v>
      </c>
      <c r="D194">
        <v>3175</v>
      </c>
      <c r="E194" s="1">
        <f t="shared" si="46"/>
        <v>638.78405598052689</v>
      </c>
      <c r="F194" s="10">
        <f t="shared" si="47"/>
        <v>3.1309485283411168E-2</v>
      </c>
      <c r="G194">
        <v>3165</v>
      </c>
      <c r="H194" s="1">
        <f t="shared" si="48"/>
        <v>739.28806882084439</v>
      </c>
      <c r="I194" s="10">
        <f t="shared" si="49"/>
        <v>2.7053053935930226E-2</v>
      </c>
      <c r="J194">
        <v>3150</v>
      </c>
      <c r="K194" s="1">
        <f t="shared" si="34"/>
        <v>807.28043647962977</v>
      </c>
      <c r="L194" s="10">
        <f t="shared" si="35"/>
        <v>2.4774538185535062E-2</v>
      </c>
      <c r="M194" s="1">
        <f t="shared" si="36"/>
        <v>859.71441375636118</v>
      </c>
      <c r="N194" s="10">
        <f t="shared" si="37"/>
        <v>2.3263539240448168E-2</v>
      </c>
      <c r="O194" s="1">
        <f t="shared" si="38"/>
        <v>901.39672381014361</v>
      </c>
      <c r="P194" s="10">
        <f t="shared" si="39"/>
        <v>2.2187788652549501E-2</v>
      </c>
      <c r="Q194" s="1">
        <f t="shared" si="40"/>
        <v>936.14200231278824</v>
      </c>
      <c r="R194" s="10">
        <f t="shared" si="41"/>
        <v>2.1364280152571878E-2</v>
      </c>
      <c r="S194" s="1">
        <f t="shared" si="42"/>
        <v>966.10104359942579</v>
      </c>
      <c r="T194" s="10">
        <f t="shared" si="43"/>
        <v>2.0701768342455695E-2</v>
      </c>
    </row>
    <row r="195" spans="1:56" x14ac:dyDescent="0.45">
      <c r="A195">
        <v>3250</v>
      </c>
      <c r="B195" s="1">
        <f t="shared" si="44"/>
        <v>478.11465357142697</v>
      </c>
      <c r="C195" s="10">
        <f t="shared" si="45"/>
        <v>4.1830970564494821E-2</v>
      </c>
      <c r="D195">
        <v>3225</v>
      </c>
      <c r="E195" s="1">
        <f t="shared" si="46"/>
        <v>640.6406429899049</v>
      </c>
      <c r="F195" s="10">
        <f t="shared" si="47"/>
        <v>3.1218749885519138E-2</v>
      </c>
      <c r="G195">
        <v>3215</v>
      </c>
      <c r="H195" s="1">
        <f t="shared" si="48"/>
        <v>742.24698246538969</v>
      </c>
      <c r="I195" s="10">
        <f t="shared" si="49"/>
        <v>2.6945208902796156E-2</v>
      </c>
      <c r="J195">
        <v>3200</v>
      </c>
      <c r="K195" s="1">
        <f t="shared" si="34"/>
        <v>811.18470631466823</v>
      </c>
      <c r="L195" s="10">
        <f t="shared" si="35"/>
        <v>2.4655297177461531E-2</v>
      </c>
      <c r="M195" s="1">
        <f t="shared" si="36"/>
        <v>864.45855009596698</v>
      </c>
      <c r="N195" s="10">
        <f t="shared" si="37"/>
        <v>2.3135869264963277E-2</v>
      </c>
      <c r="O195" s="1">
        <f t="shared" si="38"/>
        <v>906.93460754400735</v>
      </c>
      <c r="P195" s="10">
        <f t="shared" si="39"/>
        <v>2.2052306565034829E-2</v>
      </c>
      <c r="Q195" s="1">
        <f t="shared" si="40"/>
        <v>942.44455049522674</v>
      </c>
      <c r="R195" s="10">
        <f t="shared" si="41"/>
        <v>2.1221407656811842E-2</v>
      </c>
      <c r="S195" s="1">
        <f t="shared" si="42"/>
        <v>973.14995662760612</v>
      </c>
      <c r="T195" s="10">
        <f t="shared" si="43"/>
        <v>2.0551817182738026E-2</v>
      </c>
      <c r="Y195" s="8">
        <v>486.62099890349498</v>
      </c>
      <c r="Z195" s="8">
        <v>450.03682804090602</v>
      </c>
      <c r="AA195" s="8">
        <v>2.8317773981953697E-4</v>
      </c>
      <c r="AB195" s="8">
        <v>1.1807251865811299</v>
      </c>
      <c r="AC195" s="8">
        <v>672.92699830008405</v>
      </c>
      <c r="AD195" s="8">
        <v>624.80375092013605</v>
      </c>
      <c r="AE195" s="8">
        <v>1.56266182005964E-4</v>
      </c>
      <c r="AF195" s="8">
        <v>1.2192675097969901</v>
      </c>
      <c r="AG195" s="8">
        <v>801.09737292071395</v>
      </c>
      <c r="AH195" s="8">
        <v>746.04434173493905</v>
      </c>
      <c r="AI195" s="8">
        <v>1.09840520721214E-4</v>
      </c>
      <c r="AJ195" s="8">
        <v>1.2443140708923499</v>
      </c>
      <c r="AK195" s="8">
        <v>896.15758130792506</v>
      </c>
      <c r="AL195" s="8">
        <v>836.44153999090497</v>
      </c>
      <c r="AM195" s="8">
        <v>8.77911411678702E-5</v>
      </c>
      <c r="AN195" s="8">
        <v>1.25979834748951</v>
      </c>
      <c r="AO195" s="8">
        <v>976.59425410390497</v>
      </c>
      <c r="AP195" s="8">
        <v>913.48192412405399</v>
      </c>
      <c r="AQ195" s="8">
        <v>7.6005283277560997E-5</v>
      </c>
      <c r="AR195" s="8">
        <v>1.26695558130797</v>
      </c>
      <c r="AS195" s="8">
        <v>1048.9814231227399</v>
      </c>
      <c r="AT195" s="8">
        <v>983.33775436956103</v>
      </c>
      <c r="AU195" s="8">
        <v>6.9651310604094895E-5</v>
      </c>
      <c r="AV195" s="8">
        <v>1.2677648340152201</v>
      </c>
      <c r="AW195" s="8">
        <v>1117.8747692019199</v>
      </c>
      <c r="AX195" s="8">
        <v>1050.2691690966401</v>
      </c>
      <c r="AY195" s="8">
        <v>6.5921383000516699E-5</v>
      </c>
      <c r="AZ195" s="8">
        <v>1.2649159326352499</v>
      </c>
      <c r="BA195" s="8">
        <v>1186.2588488189499</v>
      </c>
      <c r="BB195" s="8">
        <v>1117.09430742881</v>
      </c>
      <c r="BC195" s="8">
        <v>6.3659453746994007E-5</v>
      </c>
      <c r="BD195" s="8">
        <v>1.2596826168841699</v>
      </c>
    </row>
    <row r="196" spans="1:56" x14ac:dyDescent="0.45">
      <c r="A196">
        <v>3300</v>
      </c>
      <c r="B196" s="1">
        <f t="shared" si="44"/>
        <v>478.70706909868534</v>
      </c>
      <c r="C196" s="10">
        <f t="shared" si="45"/>
        <v>4.1779203381425323E-2</v>
      </c>
      <c r="D196">
        <v>3275</v>
      </c>
      <c r="E196" s="1">
        <f t="shared" si="46"/>
        <v>642.40208707268698</v>
      </c>
      <c r="F196" s="10">
        <f t="shared" si="47"/>
        <v>3.1133149163846078E-2</v>
      </c>
      <c r="G196">
        <v>3265</v>
      </c>
      <c r="H196" s="1">
        <f t="shared" si="48"/>
        <v>745.0747113425673</v>
      </c>
      <c r="I196" s="10">
        <f t="shared" si="49"/>
        <v>2.6842945674483486E-2</v>
      </c>
      <c r="J196">
        <v>3250</v>
      </c>
      <c r="K196" s="1">
        <f t="shared" ref="K196:K251" si="50">$AK$195 - $AL$195*EXP(-$AM$195*J196^$AN$195)</f>
        <v>814.93231016133018</v>
      </c>
      <c r="L196" s="10">
        <f t="shared" ref="L196:L251" si="51">20/K196</f>
        <v>2.4541915629827767E-2</v>
      </c>
      <c r="M196" s="1">
        <f t="shared" ref="M196:M251" si="52">$AO$195 - $AP$195*EXP(-$AQ$195*J196^$AR$195)</f>
        <v>869.02875528917423</v>
      </c>
      <c r="N196" s="10">
        <f t="shared" ref="N196:N251" si="53">20/M196</f>
        <v>2.301419818190583E-2</v>
      </c>
      <c r="O196" s="1">
        <f t="shared" ref="O196:O251" si="54">$AS$195 - $AT$195*EXP(-$AU$195*J196^$AV$195)</f>
        <v>912.2866121607708</v>
      </c>
      <c r="P196" s="10">
        <f t="shared" ref="P196:P251" si="55">20/O196</f>
        <v>2.1922934890636576E-2</v>
      </c>
      <c r="Q196" s="1">
        <f t="shared" ref="Q196:Q251" si="56">$AW$195 - $AX$195*EXP(-$AY$195*J196^$AZ$195)</f>
        <v>948.55331635024481</v>
      </c>
      <c r="R196" s="10">
        <f t="shared" ref="R196:R251" si="57">20/Q196</f>
        <v>2.1084739945830499E-2</v>
      </c>
      <c r="S196" s="1">
        <f t="shared" ref="S196:S251" si="58">$BA$195 - $BB$195*EXP(-$BC$195*J196^$BD$195)</f>
        <v>980.00047273540349</v>
      </c>
      <c r="T196" s="10">
        <f t="shared" ref="T196:T251" si="59">20/S196</f>
        <v>2.0408153420758527E-2</v>
      </c>
    </row>
    <row r="197" spans="1:56" x14ac:dyDescent="0.45">
      <c r="A197">
        <v>3350</v>
      </c>
      <c r="B197" s="1">
        <f t="shared" si="44"/>
        <v>479.25968376119357</v>
      </c>
      <c r="C197" s="10">
        <f t="shared" si="45"/>
        <v>4.1731029497498143E-2</v>
      </c>
      <c r="D197">
        <v>3325</v>
      </c>
      <c r="E197" s="1">
        <f t="shared" si="46"/>
        <v>644.07286093587265</v>
      </c>
      <c r="F197" s="10">
        <f t="shared" si="47"/>
        <v>3.1052387413031065E-2</v>
      </c>
      <c r="G197">
        <v>3315</v>
      </c>
      <c r="H197" s="1">
        <f t="shared" si="48"/>
        <v>747.77641264860438</v>
      </c>
      <c r="I197" s="10">
        <f t="shared" si="49"/>
        <v>2.6745962645653033E-2</v>
      </c>
      <c r="J197">
        <v>3300</v>
      </c>
      <c r="K197" s="1">
        <f t="shared" si="50"/>
        <v>818.52865635486739</v>
      </c>
      <c r="L197" s="10">
        <f t="shared" si="51"/>
        <v>2.4434086509647061E-2</v>
      </c>
      <c r="M197" s="1">
        <f t="shared" si="52"/>
        <v>873.43036534706766</v>
      </c>
      <c r="N197" s="10">
        <f t="shared" si="53"/>
        <v>2.2898219243903627E-2</v>
      </c>
      <c r="O197" s="1">
        <f t="shared" si="54"/>
        <v>917.45781911781205</v>
      </c>
      <c r="P197" s="10">
        <f t="shared" si="55"/>
        <v>2.1799367320484705E-2</v>
      </c>
      <c r="Q197" s="1">
        <f t="shared" si="56"/>
        <v>954.47301908756845</v>
      </c>
      <c r="R197" s="10">
        <f t="shared" si="57"/>
        <v>2.0953971039557581E-2</v>
      </c>
      <c r="S197" s="1">
        <f t="shared" si="58"/>
        <v>986.65688455949157</v>
      </c>
      <c r="T197" s="10">
        <f t="shared" si="59"/>
        <v>2.0270471237758922E-2</v>
      </c>
    </row>
    <row r="198" spans="1:56" x14ac:dyDescent="0.45">
      <c r="A198">
        <v>3400</v>
      </c>
      <c r="B198" s="1">
        <f t="shared" si="44"/>
        <v>479.77504906578378</v>
      </c>
      <c r="C198" s="10">
        <f t="shared" si="45"/>
        <v>4.1686202813055677E-2</v>
      </c>
      <c r="D198">
        <v>3375</v>
      </c>
      <c r="E198" s="1">
        <f t="shared" si="46"/>
        <v>645.65725568624077</v>
      </c>
      <c r="F198" s="10">
        <f t="shared" si="47"/>
        <v>3.0976187170301178E-2</v>
      </c>
      <c r="G198">
        <v>3365</v>
      </c>
      <c r="H198" s="1">
        <f t="shared" si="48"/>
        <v>750.35708386757369</v>
      </c>
      <c r="I198" s="10">
        <f t="shared" si="49"/>
        <v>2.665397639336432E-2</v>
      </c>
      <c r="J198">
        <v>3350</v>
      </c>
      <c r="K198" s="1">
        <f t="shared" si="50"/>
        <v>821.97902093651055</v>
      </c>
      <c r="L198" s="10">
        <f t="shared" si="51"/>
        <v>2.4331521231786758E-2</v>
      </c>
      <c r="M198" s="1">
        <f t="shared" si="52"/>
        <v>877.66861410198453</v>
      </c>
      <c r="N198" s="10">
        <f t="shared" si="53"/>
        <v>2.2787644081888079E-2</v>
      </c>
      <c r="O198" s="1">
        <f t="shared" si="54"/>
        <v>922.45323644266443</v>
      </c>
      <c r="P198" s="10">
        <f t="shared" si="55"/>
        <v>2.1681315875835307E-2</v>
      </c>
      <c r="Q198" s="1">
        <f t="shared" si="56"/>
        <v>960.20833021921271</v>
      </c>
      <c r="R198" s="10">
        <f t="shared" si="57"/>
        <v>2.0828813259133109E-2</v>
      </c>
      <c r="S198" s="1">
        <f t="shared" si="58"/>
        <v>993.12345921307588</v>
      </c>
      <c r="T198" s="10">
        <f t="shared" si="59"/>
        <v>2.0138483100426867E-2</v>
      </c>
    </row>
    <row r="199" spans="1:56" x14ac:dyDescent="0.45">
      <c r="A199">
        <v>3450</v>
      </c>
      <c r="B199" s="1">
        <f t="shared" si="44"/>
        <v>480.25556336401348</v>
      </c>
      <c r="C199" s="10">
        <f t="shared" si="45"/>
        <v>4.1644494152045547E-2</v>
      </c>
      <c r="D199">
        <v>3425</v>
      </c>
      <c r="E199" s="1">
        <f t="shared" si="46"/>
        <v>647.15938604411372</v>
      </c>
      <c r="F199" s="10">
        <f t="shared" si="47"/>
        <v>3.0904287925504485E-2</v>
      </c>
      <c r="G199">
        <v>3415</v>
      </c>
      <c r="H199" s="1">
        <f t="shared" si="48"/>
        <v>752.82156464948025</v>
      </c>
      <c r="I199" s="10">
        <f t="shared" si="49"/>
        <v>2.6566720374584595E-2</v>
      </c>
      <c r="J199">
        <v>3400</v>
      </c>
      <c r="K199" s="1">
        <f t="shared" si="50"/>
        <v>825.28854709938184</v>
      </c>
      <c r="L199" s="10">
        <f t="shared" si="51"/>
        <v>2.423394832061275E-2</v>
      </c>
      <c r="M199" s="1">
        <f t="shared" si="52"/>
        <v>881.74863094993395</v>
      </c>
      <c r="N199" s="10">
        <f t="shared" si="53"/>
        <v>2.2682201364410862E-2</v>
      </c>
      <c r="O199" s="1">
        <f t="shared" si="54"/>
        <v>927.27779536011747</v>
      </c>
      <c r="P199" s="10">
        <f t="shared" si="55"/>
        <v>2.1568509566470103E-2</v>
      </c>
      <c r="Q199" s="1">
        <f t="shared" si="56"/>
        <v>965.76386951778795</v>
      </c>
      <c r="R199" s="10">
        <f t="shared" si="57"/>
        <v>2.070899588528418E-2</v>
      </c>
      <c r="S199" s="1">
        <f t="shared" si="58"/>
        <v>999.4044339091264</v>
      </c>
      <c r="T199" s="10">
        <f t="shared" si="59"/>
        <v>2.0011918420024297E-2</v>
      </c>
    </row>
    <row r="200" spans="1:56" x14ac:dyDescent="0.45">
      <c r="A200">
        <v>3500</v>
      </c>
      <c r="B200" s="1">
        <f t="shared" si="44"/>
        <v>480.70348013820291</v>
      </c>
      <c r="C200" s="10">
        <f t="shared" si="45"/>
        <v>4.160569004878012E-2</v>
      </c>
      <c r="D200">
        <v>3475</v>
      </c>
      <c r="E200" s="1">
        <f t="shared" si="46"/>
        <v>648.58319559241556</v>
      </c>
      <c r="F200" s="10">
        <f t="shared" si="47"/>
        <v>3.0836444940162241E-2</v>
      </c>
      <c r="G200">
        <v>3465</v>
      </c>
      <c r="H200" s="1">
        <f t="shared" si="48"/>
        <v>755.17453893937386</v>
      </c>
      <c r="I200" s="10">
        <f t="shared" si="49"/>
        <v>2.6483943735827697E-2</v>
      </c>
      <c r="J200">
        <v>3450</v>
      </c>
      <c r="K200" s="1">
        <f t="shared" si="50"/>
        <v>828.46224499975972</v>
      </c>
      <c r="L200" s="10">
        <f t="shared" si="51"/>
        <v>2.4141112187925716E-2</v>
      </c>
      <c r="M200" s="1">
        <f t="shared" si="52"/>
        <v>885.67543900175201</v>
      </c>
      <c r="N200" s="10">
        <f t="shared" si="53"/>
        <v>2.2581635573570916E-2</v>
      </c>
      <c r="O200" s="1">
        <f t="shared" si="54"/>
        <v>931.93634733080751</v>
      </c>
      <c r="P200" s="10">
        <f t="shared" si="55"/>
        <v>2.1460693165668149E-2</v>
      </c>
      <c r="Q200" s="1">
        <f t="shared" si="56"/>
        <v>971.14420136707372</v>
      </c>
      <c r="R200" s="10">
        <f t="shared" si="57"/>
        <v>2.0594263933045292E-2</v>
      </c>
      <c r="S200" s="1">
        <f t="shared" si="58"/>
        <v>1005.5040119453495</v>
      </c>
      <c r="T200" s="10">
        <f t="shared" si="59"/>
        <v>1.9890522327510145E-2</v>
      </c>
    </row>
    <row r="201" spans="1:56" x14ac:dyDescent="0.45">
      <c r="A201">
        <v>3550</v>
      </c>
      <c r="B201" s="1">
        <f t="shared" si="44"/>
        <v>481.12091592201637</v>
      </c>
      <c r="C201" s="10">
        <f t="shared" si="45"/>
        <v>4.1569591630977329E-2</v>
      </c>
      <c r="D201">
        <v>3525</v>
      </c>
      <c r="E201" s="1">
        <f t="shared" si="46"/>
        <v>649.93246203894341</v>
      </c>
      <c r="F201" s="10">
        <f t="shared" si="47"/>
        <v>3.0772428164700008E-2</v>
      </c>
      <c r="G201">
        <v>3515</v>
      </c>
      <c r="H201" s="1">
        <f t="shared" si="48"/>
        <v>757.42053732704335</v>
      </c>
      <c r="I201" s="10">
        <f t="shared" si="49"/>
        <v>2.6405410223731874E-2</v>
      </c>
      <c r="J201">
        <v>3500</v>
      </c>
      <c r="K201" s="1">
        <f t="shared" si="50"/>
        <v>831.50499190105052</v>
      </c>
      <c r="L201" s="10">
        <f t="shared" si="51"/>
        <v>2.4052772015564772E-2</v>
      </c>
      <c r="M201" s="1">
        <f t="shared" si="52"/>
        <v>889.45395361203111</v>
      </c>
      <c r="N201" s="10">
        <f t="shared" si="53"/>
        <v>2.248570588593252E-2</v>
      </c>
      <c r="O201" s="1">
        <f t="shared" si="54"/>
        <v>936.43366147342988</v>
      </c>
      <c r="P201" s="10">
        <f t="shared" si="55"/>
        <v>2.1357626090171763E-2</v>
      </c>
      <c r="Q201" s="1">
        <f t="shared" si="56"/>
        <v>976.35383148039182</v>
      </c>
      <c r="R201" s="10">
        <f t="shared" si="57"/>
        <v>2.0484377031301342E-2</v>
      </c>
      <c r="S201" s="1">
        <f t="shared" si="58"/>
        <v>1011.4263590296546</v>
      </c>
      <c r="T201" s="10">
        <f t="shared" si="59"/>
        <v>1.9774054553203125E-2</v>
      </c>
    </row>
    <row r="202" spans="1:56" x14ac:dyDescent="0.45">
      <c r="A202">
        <v>3600</v>
      </c>
      <c r="B202" s="1">
        <f t="shared" si="44"/>
        <v>481.50985786341118</v>
      </c>
      <c r="C202" s="10">
        <f t="shared" si="45"/>
        <v>4.1536013590137866E-2</v>
      </c>
      <c r="D202">
        <v>3575</v>
      </c>
      <c r="E202" s="1">
        <f t="shared" si="46"/>
        <v>651.21080247218333</v>
      </c>
      <c r="F202" s="10">
        <f t="shared" si="47"/>
        <v>3.0712021244233438E-2</v>
      </c>
      <c r="G202">
        <v>3565</v>
      </c>
      <c r="H202" s="1">
        <f t="shared" si="48"/>
        <v>759.5639395892606</v>
      </c>
      <c r="I202" s="10">
        <f t="shared" si="49"/>
        <v>2.6330897186634658E-2</v>
      </c>
      <c r="J202">
        <v>3550</v>
      </c>
      <c r="K202" s="1">
        <f t="shared" si="50"/>
        <v>834.42153262000522</v>
      </c>
      <c r="L202" s="10">
        <f t="shared" si="51"/>
        <v>2.3968700732352723E-2</v>
      </c>
      <c r="M202" s="1">
        <f t="shared" si="52"/>
        <v>893.08898125675967</v>
      </c>
      <c r="N202" s="10">
        <f t="shared" si="53"/>
        <v>2.2394185148109085E-2</v>
      </c>
      <c r="O202" s="1">
        <f t="shared" si="54"/>
        <v>940.77442234432226</v>
      </c>
      <c r="P202" s="10">
        <f t="shared" si="55"/>
        <v>2.1259081374854837E-2</v>
      </c>
      <c r="Q202" s="1">
        <f t="shared" si="56"/>
        <v>981.39720396367409</v>
      </c>
      <c r="R202" s="10">
        <f t="shared" si="57"/>
        <v>2.037910839690989E-2</v>
      </c>
      <c r="S202" s="1">
        <f t="shared" si="58"/>
        <v>1017.1755999260371</v>
      </c>
      <c r="T202" s="10">
        <f t="shared" si="59"/>
        <v>1.9662288400797541E-2</v>
      </c>
    </row>
    <row r="203" spans="1:56" x14ac:dyDescent="0.45">
      <c r="A203">
        <v>3650</v>
      </c>
      <c r="B203" s="1">
        <f t="shared" si="44"/>
        <v>481.87217093862876</v>
      </c>
      <c r="C203" s="10">
        <f t="shared" si="45"/>
        <v>4.1504783231292267E-2</v>
      </c>
      <c r="D203">
        <v>3625</v>
      </c>
      <c r="E203" s="1">
        <f t="shared" si="46"/>
        <v>652.42167859320182</v>
      </c>
      <c r="F203" s="10">
        <f t="shared" si="47"/>
        <v>3.0655020604351203E-2</v>
      </c>
      <c r="G203">
        <v>3615</v>
      </c>
      <c r="H203" s="1">
        <f t="shared" si="48"/>
        <v>761.60897739877475</v>
      </c>
      <c r="I203" s="10">
        <f t="shared" si="49"/>
        <v>2.6260194658299173E-2</v>
      </c>
      <c r="J203">
        <v>3600</v>
      </c>
      <c r="K203" s="1">
        <f t="shared" si="50"/>
        <v>837.21648024682906</v>
      </c>
      <c r="L203" s="10">
        <f t="shared" si="51"/>
        <v>2.3888684076194461E-2</v>
      </c>
      <c r="M203" s="1">
        <f t="shared" si="52"/>
        <v>896.58521873241682</v>
      </c>
      <c r="N203" s="10">
        <f t="shared" si="53"/>
        <v>2.2306858937821659E-2</v>
      </c>
      <c r="O203" s="1">
        <f t="shared" si="54"/>
        <v>944.96322804972317</v>
      </c>
      <c r="P203" s="10">
        <f t="shared" si="55"/>
        <v>2.1164844732929244E-2</v>
      </c>
      <c r="Q203" s="1">
        <f t="shared" si="56"/>
        <v>986.27869870145867</v>
      </c>
      <c r="R203" s="10">
        <f t="shared" si="57"/>
        <v>2.0278243894278705E-2</v>
      </c>
      <c r="S203" s="1">
        <f t="shared" si="58"/>
        <v>1022.7558154019696</v>
      </c>
      <c r="T203" s="10">
        <f t="shared" si="59"/>
        <v>1.9555009806656032E-2</v>
      </c>
    </row>
    <row r="204" spans="1:56" x14ac:dyDescent="0.45">
      <c r="A204">
        <v>3700</v>
      </c>
      <c r="B204" s="1">
        <f t="shared" si="44"/>
        <v>482.2096048265829</v>
      </c>
      <c r="C204" s="10">
        <f t="shared" si="45"/>
        <v>4.1475739595009942E-2</v>
      </c>
      <c r="D204">
        <v>3675</v>
      </c>
      <c r="E204" s="1">
        <f t="shared" si="46"/>
        <v>653.56840190815888</v>
      </c>
      <c r="F204" s="10">
        <f t="shared" si="47"/>
        <v>3.060123460927423E-2</v>
      </c>
      <c r="G204">
        <v>3665</v>
      </c>
      <c r="H204" s="1">
        <f t="shared" si="48"/>
        <v>763.55973717633378</v>
      </c>
      <c r="I204" s="10">
        <f t="shared" si="49"/>
        <v>2.6193104515909369E-2</v>
      </c>
      <c r="J204">
        <v>3650</v>
      </c>
      <c r="K204" s="1">
        <f t="shared" si="50"/>
        <v>839.89431711275324</v>
      </c>
      <c r="L204" s="10">
        <f t="shared" si="51"/>
        <v>2.3812519733140497E-2</v>
      </c>
      <c r="M204" s="1">
        <f t="shared" si="52"/>
        <v>899.94725265096258</v>
      </c>
      <c r="N204" s="10">
        <f t="shared" si="53"/>
        <v>2.2223524702238123E-2</v>
      </c>
      <c r="O204" s="1">
        <f t="shared" si="54"/>
        <v>949.0045886674402</v>
      </c>
      <c r="P204" s="10">
        <f t="shared" si="55"/>
        <v>2.1074713693516822E-2</v>
      </c>
      <c r="Q204" s="1">
        <f t="shared" si="56"/>
        <v>991.0026290452746</v>
      </c>
      <c r="R204" s="10">
        <f t="shared" si="57"/>
        <v>2.0181581172259721E-2</v>
      </c>
      <c r="S204" s="1">
        <f t="shared" si="58"/>
        <v>1028.1710394594411</v>
      </c>
      <c r="T204" s="10">
        <f t="shared" si="59"/>
        <v>1.9452016476280989E-2</v>
      </c>
    </row>
    <row r="205" spans="1:56" x14ac:dyDescent="0.45">
      <c r="A205">
        <v>3750</v>
      </c>
      <c r="B205" s="1">
        <f t="shared" si="44"/>
        <v>482.52380045354045</v>
      </c>
      <c r="C205" s="10">
        <f t="shared" si="45"/>
        <v>4.1448732645314748E-2</v>
      </c>
      <c r="D205">
        <v>3725</v>
      </c>
      <c r="E205" s="1">
        <f t="shared" si="46"/>
        <v>654.65413886783813</v>
      </c>
      <c r="F205" s="10">
        <f t="shared" si="47"/>
        <v>3.0550482785594378E-2</v>
      </c>
      <c r="G205">
        <v>3715</v>
      </c>
      <c r="H205" s="1">
        <f t="shared" si="48"/>
        <v>765.42016306395033</v>
      </c>
      <c r="I205" s="10">
        <f t="shared" si="49"/>
        <v>2.6129439705299497E-2</v>
      </c>
      <c r="J205">
        <v>3700</v>
      </c>
      <c r="K205" s="1">
        <f t="shared" si="50"/>
        <v>842.45939598048244</v>
      </c>
      <c r="L205" s="10">
        <f t="shared" si="51"/>
        <v>2.3740016546107044E-2</v>
      </c>
      <c r="M205" s="1">
        <f t="shared" si="52"/>
        <v>903.1795592067441</v>
      </c>
      <c r="N205" s="10">
        <f t="shared" si="53"/>
        <v>2.2143990966276797E-2</v>
      </c>
      <c r="O205" s="1">
        <f t="shared" si="54"/>
        <v>952.90292495602432</v>
      </c>
      <c r="P205" s="10">
        <f t="shared" si="55"/>
        <v>2.0988496809287247E-2</v>
      </c>
      <c r="Q205" s="1">
        <f t="shared" si="56"/>
        <v>995.57323978501734</v>
      </c>
      <c r="R205" s="10">
        <f t="shared" si="57"/>
        <v>2.0088928871088148E-2</v>
      </c>
      <c r="S205" s="1">
        <f t="shared" si="58"/>
        <v>1033.4252568327645</v>
      </c>
      <c r="T205" s="10">
        <f t="shared" si="59"/>
        <v>1.9353117090727859E-2</v>
      </c>
    </row>
    <row r="206" spans="1:56" x14ac:dyDescent="0.45">
      <c r="A206">
        <v>3800</v>
      </c>
      <c r="B206" s="1">
        <f t="shared" si="44"/>
        <v>482.81629621839727</v>
      </c>
      <c r="C206" s="10">
        <f t="shared" si="45"/>
        <v>4.142362251781409E-2</v>
      </c>
      <c r="D206">
        <v>3775</v>
      </c>
      <c r="E206" s="1">
        <f t="shared" si="46"/>
        <v>655.68191594226619</v>
      </c>
      <c r="F206" s="10">
        <f t="shared" si="47"/>
        <v>3.050259510552222E-2</v>
      </c>
      <c r="G206">
        <v>3765</v>
      </c>
      <c r="H206" s="1">
        <f t="shared" si="48"/>
        <v>767.19405999943365</v>
      </c>
      <c r="I206" s="10">
        <f t="shared" si="49"/>
        <v>2.6069023527130496E-2</v>
      </c>
      <c r="J206">
        <v>3750</v>
      </c>
      <c r="K206" s="1">
        <f t="shared" si="50"/>
        <v>844.91594143462146</v>
      </c>
      <c r="L206" s="10">
        <f t="shared" si="51"/>
        <v>2.3670993786720468E-2</v>
      </c>
      <c r="M206" s="1">
        <f t="shared" si="52"/>
        <v>906.286504192846</v>
      </c>
      <c r="N206" s="10">
        <f t="shared" si="53"/>
        <v>2.2068076604332021E-2</v>
      </c>
      <c r="O206" s="1">
        <f t="shared" si="54"/>
        <v>956.66256733082264</v>
      </c>
      <c r="P206" s="10">
        <f t="shared" si="55"/>
        <v>2.0906012927632212E-2</v>
      </c>
      <c r="Q206" s="1">
        <f t="shared" si="56"/>
        <v>999.99470538502533</v>
      </c>
      <c r="R206" s="10">
        <f t="shared" si="57"/>
        <v>2.0000105892860155E-2</v>
      </c>
      <c r="S206" s="1">
        <f t="shared" si="58"/>
        <v>1038.5224007372308</v>
      </c>
      <c r="T206" s="10">
        <f t="shared" si="59"/>
        <v>1.9258130576482811E-2</v>
      </c>
    </row>
    <row r="207" spans="1:56" x14ac:dyDescent="0.45">
      <c r="A207">
        <v>3850</v>
      </c>
      <c r="B207" s="1">
        <f t="shared" si="44"/>
        <v>483.08853390915118</v>
      </c>
      <c r="C207" s="10">
        <f t="shared" si="45"/>
        <v>4.1400278822931381E-2</v>
      </c>
      <c r="D207">
        <v>3825</v>
      </c>
      <c r="E207" s="1">
        <f t="shared" si="46"/>
        <v>656.65462462003882</v>
      </c>
      <c r="F207" s="10">
        <f t="shared" si="47"/>
        <v>3.0457411324214208E-2</v>
      </c>
      <c r="G207">
        <v>3815</v>
      </c>
      <c r="H207" s="1">
        <f t="shared" si="48"/>
        <v>768.88509687387227</v>
      </c>
      <c r="I207" s="10">
        <f t="shared" si="49"/>
        <v>2.6011688978386838E-2</v>
      </c>
      <c r="J207">
        <v>3800</v>
      </c>
      <c r="K207" s="1">
        <f t="shared" si="50"/>
        <v>847.2680514508063</v>
      </c>
      <c r="L207" s="10">
        <f t="shared" si="51"/>
        <v>2.3605280484438555E-2</v>
      </c>
      <c r="M207" s="1">
        <f t="shared" si="52"/>
        <v>909.27234324580547</v>
      </c>
      <c r="N207" s="10">
        <f t="shared" si="53"/>
        <v>2.1995610169563199E-2</v>
      </c>
      <c r="O207" s="1">
        <f t="shared" si="54"/>
        <v>960.28775508747299</v>
      </c>
      <c r="P207" s="10">
        <f t="shared" si="55"/>
        <v>2.0827090519526817E-2</v>
      </c>
      <c r="Q207" s="1">
        <f t="shared" si="56"/>
        <v>1004.2711284675574</v>
      </c>
      <c r="R207" s="10">
        <f t="shared" si="57"/>
        <v>1.9914940729719575E-2</v>
      </c>
      <c r="S207" s="1">
        <f t="shared" si="58"/>
        <v>1043.4663508535095</v>
      </c>
      <c r="T207" s="10">
        <f t="shared" si="59"/>
        <v>1.9166885433000193E-2</v>
      </c>
    </row>
    <row r="208" spans="1:56" x14ac:dyDescent="0.45">
      <c r="A208">
        <v>3900</v>
      </c>
      <c r="B208" s="1">
        <f t="shared" si="44"/>
        <v>483.34186432137176</v>
      </c>
      <c r="C208" s="10">
        <f t="shared" si="45"/>
        <v>4.1378579999646156E-2</v>
      </c>
      <c r="D208">
        <v>3875</v>
      </c>
      <c r="E208" s="1">
        <f t="shared" si="46"/>
        <v>657.57502632337014</v>
      </c>
      <c r="F208" s="10">
        <f t="shared" si="47"/>
        <v>3.0414780366316358E-2</v>
      </c>
      <c r="G208">
        <v>3865</v>
      </c>
      <c r="H208" s="1">
        <f t="shared" si="48"/>
        <v>770.49680975533363</v>
      </c>
      <c r="I208" s="10">
        <f t="shared" si="49"/>
        <v>2.5957278144150751E-2</v>
      </c>
      <c r="J208">
        <v>3850</v>
      </c>
      <c r="K208" s="1">
        <f t="shared" si="50"/>
        <v>849.5196991237525</v>
      </c>
      <c r="L208" s="10">
        <f t="shared" si="51"/>
        <v>2.3542714807707515E-2</v>
      </c>
      <c r="M208" s="1">
        <f t="shared" si="52"/>
        <v>912.14122229895349</v>
      </c>
      <c r="N208" s="10">
        <f t="shared" si="53"/>
        <v>2.1926429275493282E-2</v>
      </c>
      <c r="O208" s="1">
        <f t="shared" si="54"/>
        <v>963.78263585454647</v>
      </c>
      <c r="P208" s="10">
        <f t="shared" si="55"/>
        <v>2.0751567060830912E-2</v>
      </c>
      <c r="Q208" s="1">
        <f t="shared" si="56"/>
        <v>1008.4065385273533</v>
      </c>
      <c r="R208" s="10">
        <f t="shared" si="57"/>
        <v>1.9833270844522091E-2</v>
      </c>
      <c r="S208" s="1">
        <f t="shared" si="58"/>
        <v>1048.2609315335649</v>
      </c>
      <c r="T208" s="10">
        <f t="shared" si="59"/>
        <v>1.9079219112688652E-2</v>
      </c>
    </row>
    <row r="209" spans="1:20" x14ac:dyDescent="0.45">
      <c r="A209">
        <v>3950</v>
      </c>
      <c r="B209" s="1">
        <f t="shared" si="44"/>
        <v>483.57755258958019</v>
      </c>
      <c r="C209" s="10">
        <f t="shared" si="45"/>
        <v>4.1358412715600784E-2</v>
      </c>
      <c r="D209">
        <v>3925</v>
      </c>
      <c r="E209" s="1">
        <f t="shared" si="46"/>
        <v>658.44575723116543</v>
      </c>
      <c r="F209" s="10">
        <f t="shared" si="47"/>
        <v>3.0374559757362748E-2</v>
      </c>
      <c r="G209">
        <v>3915</v>
      </c>
      <c r="H209" s="1">
        <f t="shared" si="48"/>
        <v>772.03260516347666</v>
      </c>
      <c r="I209" s="10">
        <f t="shared" si="49"/>
        <v>2.5905641635128911E-2</v>
      </c>
      <c r="J209">
        <v>3900</v>
      </c>
      <c r="K209" s="1">
        <f t="shared" si="50"/>
        <v>851.67473453586194</v>
      </c>
      <c r="L209" s="10">
        <f t="shared" si="51"/>
        <v>2.348314349245011E-2</v>
      </c>
      <c r="M209" s="1">
        <f t="shared" si="52"/>
        <v>914.8971782258734</v>
      </c>
      <c r="N209" s="10">
        <f t="shared" si="53"/>
        <v>2.1860380025199206E-2</v>
      </c>
      <c r="O209" s="1">
        <f t="shared" si="54"/>
        <v>967.1512652580991</v>
      </c>
      <c r="P209" s="10">
        <f t="shared" si="55"/>
        <v>2.0679288461317055E-2</v>
      </c>
      <c r="Q209" s="1">
        <f t="shared" si="56"/>
        <v>1012.4048908618488</v>
      </c>
      <c r="R209" s="10">
        <f t="shared" si="57"/>
        <v>1.9754942099276335E-2</v>
      </c>
      <c r="S209" s="1">
        <f t="shared" si="58"/>
        <v>1052.9099102145715</v>
      </c>
      <c r="T209" s="10">
        <f t="shared" si="59"/>
        <v>1.8994977448663408E-2</v>
      </c>
    </row>
    <row r="210" spans="1:20" x14ac:dyDescent="0.45">
      <c r="A210">
        <v>4000</v>
      </c>
      <c r="B210" s="1">
        <f t="shared" si="44"/>
        <v>483.79678324249147</v>
      </c>
      <c r="C210" s="10">
        <f t="shared" si="45"/>
        <v>4.1339671309834819E-2</v>
      </c>
      <c r="D210">
        <v>3975</v>
      </c>
      <c r="E210" s="1">
        <f t="shared" si="46"/>
        <v>659.26933300357484</v>
      </c>
      <c r="F210" s="10">
        <f t="shared" si="47"/>
        <v>3.0336615096112095E-2</v>
      </c>
      <c r="G210">
        <v>3965</v>
      </c>
      <c r="H210" s="1">
        <f t="shared" si="48"/>
        <v>773.49576338114002</v>
      </c>
      <c r="I210" s="10">
        <f t="shared" si="49"/>
        <v>2.5856638066865532E-2</v>
      </c>
      <c r="J210">
        <v>3950</v>
      </c>
      <c r="K210" s="1">
        <f t="shared" si="50"/>
        <v>853.73688674933419</v>
      </c>
      <c r="L210" s="10">
        <f t="shared" si="51"/>
        <v>2.3426421313657263E-2</v>
      </c>
      <c r="M210" s="1">
        <f t="shared" si="52"/>
        <v>917.54413965666549</v>
      </c>
      <c r="N210" s="10">
        <f t="shared" si="53"/>
        <v>2.1797316483851959E-2</v>
      </c>
      <c r="O210" s="1">
        <f t="shared" si="54"/>
        <v>970.39760678191146</v>
      </c>
      <c r="P210" s="10">
        <f t="shared" si="55"/>
        <v>2.0610108537185243E-2</v>
      </c>
      <c r="Q210" s="1">
        <f t="shared" si="56"/>
        <v>1016.2700657024753</v>
      </c>
      <c r="R210" s="10">
        <f t="shared" si="57"/>
        <v>1.9679808227132441E-2</v>
      </c>
      <c r="S210" s="1">
        <f t="shared" si="58"/>
        <v>1057.4169960280838</v>
      </c>
      <c r="T210" s="10">
        <f t="shared" si="59"/>
        <v>1.8914014126049497E-2</v>
      </c>
    </row>
    <row r="211" spans="1:20" x14ac:dyDescent="0.45">
      <c r="A211">
        <v>4050</v>
      </c>
      <c r="B211" s="1">
        <f t="shared" si="44"/>
        <v>484.00066499304552</v>
      </c>
      <c r="C211" s="10">
        <f t="shared" si="45"/>
        <v>4.1322257274765059E-2</v>
      </c>
      <c r="D211">
        <v>4025</v>
      </c>
      <c r="E211" s="1">
        <f t="shared" si="46"/>
        <v>660.04815340254936</v>
      </c>
      <c r="F211" s="10">
        <f t="shared" si="47"/>
        <v>3.0300819564299915E-2</v>
      </c>
      <c r="G211">
        <v>4015</v>
      </c>
      <c r="H211" s="1">
        <f t="shared" si="48"/>
        <v>774.8894417902128</v>
      </c>
      <c r="I211" s="10">
        <f t="shared" si="49"/>
        <v>2.581013357698405E-2</v>
      </c>
      <c r="J211">
        <v>4000</v>
      </c>
      <c r="K211" s="1">
        <f t="shared" si="50"/>
        <v>855.70976590599003</v>
      </c>
      <c r="L211" s="10">
        <f t="shared" si="51"/>
        <v>2.3372410596278318E-2</v>
      </c>
      <c r="M211" s="1">
        <f t="shared" si="52"/>
        <v>920.0859279507913</v>
      </c>
      <c r="N211" s="10">
        <f t="shared" si="53"/>
        <v>2.1737100190787458E-2</v>
      </c>
      <c r="O211" s="1">
        <f t="shared" si="54"/>
        <v>973.52553180813527</v>
      </c>
      <c r="P211" s="10">
        <f t="shared" si="55"/>
        <v>2.0543888523245887E-2</v>
      </c>
      <c r="Q211" s="1">
        <f t="shared" si="56"/>
        <v>1020.0058675332751</v>
      </c>
      <c r="R211" s="10">
        <f t="shared" si="57"/>
        <v>1.9607730344107604E-2</v>
      </c>
      <c r="S211" s="1">
        <f t="shared" si="58"/>
        <v>1061.7858385923446</v>
      </c>
      <c r="T211" s="10">
        <f t="shared" si="59"/>
        <v>1.8836190193038234E-2</v>
      </c>
    </row>
    <row r="212" spans="1:20" x14ac:dyDescent="0.45">
      <c r="A212">
        <v>4100</v>
      </c>
      <c r="B212" s="1">
        <f t="shared" si="44"/>
        <v>484.19023527407336</v>
      </c>
      <c r="C212" s="10">
        <f t="shared" si="45"/>
        <v>4.1306078774346007E-2</v>
      </c>
      <c r="D212">
        <v>4075</v>
      </c>
      <c r="E212" s="1">
        <f t="shared" si="46"/>
        <v>660.78450680387846</v>
      </c>
      <c r="F212" s="10">
        <f t="shared" si="47"/>
        <v>3.0267053470634749E-2</v>
      </c>
      <c r="G212">
        <v>4065</v>
      </c>
      <c r="H212" s="1">
        <f t="shared" si="48"/>
        <v>776.2166782202703</v>
      </c>
      <c r="I212" s="10">
        <f t="shared" si="49"/>
        <v>2.576600137716252E-2</v>
      </c>
      <c r="J212">
        <v>4050</v>
      </c>
      <c r="K212" s="1">
        <f t="shared" si="50"/>
        <v>857.5968654201663</v>
      </c>
      <c r="L212" s="10">
        <f t="shared" si="51"/>
        <v>2.3320980761982274E-2</v>
      </c>
      <c r="M212" s="1">
        <f t="shared" si="52"/>
        <v>922.52625831133832</v>
      </c>
      <c r="N212" s="10">
        <f t="shared" si="53"/>
        <v>2.1679599707665243E-2</v>
      </c>
      <c r="O212" s="1">
        <f t="shared" si="54"/>
        <v>976.53881982396888</v>
      </c>
      <c r="P212" s="10">
        <f t="shared" si="55"/>
        <v>2.0480496621327563E-2</v>
      </c>
      <c r="Q212" s="1">
        <f t="shared" si="56"/>
        <v>1023.6160245838216</v>
      </c>
      <c r="R212" s="10">
        <f t="shared" si="57"/>
        <v>1.953857649711134E-2</v>
      </c>
      <c r="S212" s="1">
        <f t="shared" si="58"/>
        <v>1066.0200269763061</v>
      </c>
      <c r="T212" s="10">
        <f t="shared" si="59"/>
        <v>1.8761373608269492E-2</v>
      </c>
    </row>
    <row r="213" spans="1:20" x14ac:dyDescent="0.45">
      <c r="A213">
        <v>4150</v>
      </c>
      <c r="B213" s="1">
        <f t="shared" si="44"/>
        <v>484.3664645303158</v>
      </c>
      <c r="C213" s="10">
        <f t="shared" si="45"/>
        <v>4.1291050195627711E-2</v>
      </c>
      <c r="D213">
        <v>4125</v>
      </c>
      <c r="E213" s="1">
        <f t="shared" si="46"/>
        <v>661.48057459705649</v>
      </c>
      <c r="F213" s="10">
        <f t="shared" si="47"/>
        <v>3.0235203826178992E-2</v>
      </c>
      <c r="G213">
        <v>4115</v>
      </c>
      <c r="H213" s="1">
        <f t="shared" si="48"/>
        <v>777.4803942995311</v>
      </c>
      <c r="I213" s="10">
        <f t="shared" si="49"/>
        <v>2.5724121336871714E-2</v>
      </c>
      <c r="J213">
        <v>4100</v>
      </c>
      <c r="K213" s="1">
        <f t="shared" si="50"/>
        <v>859.40156425114537</v>
      </c>
      <c r="L213" s="10">
        <f t="shared" si="51"/>
        <v>2.3272007908697899E-2</v>
      </c>
      <c r="M213" s="1">
        <f t="shared" si="52"/>
        <v>924.86874102652041</v>
      </c>
      <c r="N213" s="10">
        <f t="shared" si="53"/>
        <v>2.1624690199608016E-2</v>
      </c>
      <c r="O213" s="1">
        <f t="shared" si="54"/>
        <v>979.44115878083915</v>
      </c>
      <c r="P213" s="10">
        <f t="shared" si="55"/>
        <v>2.0419807581800044E-2</v>
      </c>
      <c r="Q213" s="1">
        <f t="shared" si="56"/>
        <v>1027.1041884841593</v>
      </c>
      <c r="R213" s="10">
        <f t="shared" si="57"/>
        <v>1.9472221245165774E-2</v>
      </c>
      <c r="S213" s="1">
        <f t="shared" si="58"/>
        <v>1070.1230888245098</v>
      </c>
      <c r="T213" s="10">
        <f t="shared" si="59"/>
        <v>1.8689438821443666E-2</v>
      </c>
    </row>
    <row r="214" spans="1:20" x14ac:dyDescent="0.45">
      <c r="A214">
        <v>4200</v>
      </c>
      <c r="B214" s="1">
        <f t="shared" si="44"/>
        <v>484.53026027734501</v>
      </c>
      <c r="C214" s="10">
        <f t="shared" si="45"/>
        <v>4.1277091731178987E-2</v>
      </c>
      <c r="D214">
        <v>4175</v>
      </c>
      <c r="E214" s="1">
        <f t="shared" si="46"/>
        <v>662.13843547011618</v>
      </c>
      <c r="F214" s="10">
        <f t="shared" si="47"/>
        <v>3.0205163948533002E-2</v>
      </c>
      <c r="G214">
        <v>4165</v>
      </c>
      <c r="H214" s="1">
        <f t="shared" si="48"/>
        <v>778.68339879870973</v>
      </c>
      <c r="I214" s="10">
        <f t="shared" si="49"/>
        <v>2.5684379596193262E-2</v>
      </c>
      <c r="J214">
        <v>4150</v>
      </c>
      <c r="K214" s="1">
        <f t="shared" si="50"/>
        <v>861.1271292426004</v>
      </c>
      <c r="L214" s="10">
        <f t="shared" si="51"/>
        <v>2.3225374420140367E-2</v>
      </c>
      <c r="M214" s="1">
        <f t="shared" si="52"/>
        <v>927.11688282516002</v>
      </c>
      <c r="N214" s="10">
        <f t="shared" si="53"/>
        <v>2.157225304651441E-2</v>
      </c>
      <c r="O214" s="1">
        <f t="shared" si="54"/>
        <v>982.2361455933509</v>
      </c>
      <c r="P214" s="10">
        <f t="shared" si="55"/>
        <v>2.0361702315402339E-2</v>
      </c>
      <c r="Q214" s="1">
        <f t="shared" si="56"/>
        <v>1030.4739340701476</v>
      </c>
      <c r="R214" s="10">
        <f t="shared" si="57"/>
        <v>1.9408545271013655E-2</v>
      </c>
      <c r="S214" s="1">
        <f t="shared" si="58"/>
        <v>1074.0984896325467</v>
      </c>
      <c r="T214" s="10">
        <f t="shared" si="59"/>
        <v>1.8620266384363017E-2</v>
      </c>
    </row>
    <row r="215" spans="1:20" x14ac:dyDescent="0.45">
      <c r="A215">
        <v>4250</v>
      </c>
      <c r="B215" s="1">
        <f t="shared" si="44"/>
        <v>484.68247093773817</v>
      </c>
      <c r="C215" s="10">
        <f t="shared" si="45"/>
        <v>4.1264128990068594E-2</v>
      </c>
      <c r="D215">
        <v>4225</v>
      </c>
      <c r="E215" s="1">
        <f t="shared" si="46"/>
        <v>662.76006957727418</v>
      </c>
      <c r="F215" s="10">
        <f t="shared" si="47"/>
        <v>3.0176833092489301E-2</v>
      </c>
      <c r="G215">
        <v>4215</v>
      </c>
      <c r="H215" s="1">
        <f t="shared" si="48"/>
        <v>779.82839095926374</v>
      </c>
      <c r="I215" s="10">
        <f t="shared" si="49"/>
        <v>2.5646668205293321E-2</v>
      </c>
      <c r="J215">
        <v>4200</v>
      </c>
      <c r="K215" s="1">
        <f t="shared" si="50"/>
        <v>862.77671751750927</v>
      </c>
      <c r="L215" s="10">
        <f t="shared" si="51"/>
        <v>2.3180968602799737E-2</v>
      </c>
      <c r="M215" s="1">
        <f t="shared" si="52"/>
        <v>929.27408833377945</v>
      </c>
      <c r="N215" s="10">
        <f t="shared" si="53"/>
        <v>2.1522175482005197E-2</v>
      </c>
      <c r="O215" s="1">
        <f t="shared" si="54"/>
        <v>984.92728676604884</v>
      </c>
      <c r="P215" s="10">
        <f t="shared" si="55"/>
        <v>2.0306067532831616E-2</v>
      </c>
      <c r="Q215" s="1">
        <f t="shared" si="56"/>
        <v>1033.7287593282454</v>
      </c>
      <c r="R215" s="10">
        <f t="shared" si="57"/>
        <v>1.9347435020572252E-2</v>
      </c>
      <c r="S215" s="1">
        <f t="shared" si="58"/>
        <v>1077.9496321633876</v>
      </c>
      <c r="T215" s="10">
        <f t="shared" si="59"/>
        <v>1.8553742589865783E-2</v>
      </c>
    </row>
    <row r="216" spans="1:20" x14ac:dyDescent="0.45">
      <c r="A216">
        <v>4300</v>
      </c>
      <c r="B216" s="1">
        <f t="shared" si="44"/>
        <v>484.823889464621</v>
      </c>
      <c r="C216" s="10">
        <f t="shared" si="45"/>
        <v>4.125209263529795E-2</v>
      </c>
      <c r="D216">
        <v>4275</v>
      </c>
      <c r="E216" s="1">
        <f t="shared" si="46"/>
        <v>663.34736258787541</v>
      </c>
      <c r="F216" s="10">
        <f t="shared" si="47"/>
        <v>3.0150116105045262E-2</v>
      </c>
      <c r="G216">
        <v>4265</v>
      </c>
      <c r="H216" s="1">
        <f t="shared" si="48"/>
        <v>780.91796379840628</v>
      </c>
      <c r="I216" s="10">
        <f t="shared" si="49"/>
        <v>2.5610884788357862E-2</v>
      </c>
      <c r="J216">
        <v>4250</v>
      </c>
      <c r="K216" s="1">
        <f t="shared" si="50"/>
        <v>864.35337891788561</v>
      </c>
      <c r="L216" s="10">
        <f t="shared" si="51"/>
        <v>2.3138684348106214E-2</v>
      </c>
      <c r="M216" s="1">
        <f t="shared" si="52"/>
        <v>931.34366162376045</v>
      </c>
      <c r="N216" s="10">
        <f t="shared" si="53"/>
        <v>2.1474350257702727E-2</v>
      </c>
      <c r="O216" s="1">
        <f t="shared" si="54"/>
        <v>987.51799913673938</v>
      </c>
      <c r="P216" s="10">
        <f t="shared" si="55"/>
        <v>2.0252795409788419E-2</v>
      </c>
      <c r="Q216" s="1">
        <f t="shared" si="56"/>
        <v>1036.8720854693731</v>
      </c>
      <c r="R216" s="10">
        <f t="shared" si="57"/>
        <v>1.9288782367929563E-2</v>
      </c>
      <c r="S216" s="1">
        <f t="shared" si="58"/>
        <v>1081.6798559953454</v>
      </c>
      <c r="T216" s="10">
        <f t="shared" si="59"/>
        <v>1.8489759136353985E-2</v>
      </c>
    </row>
    <row r="217" spans="1:20" x14ac:dyDescent="0.45">
      <c r="A217">
        <v>4350</v>
      </c>
      <c r="B217" s="1">
        <f t="shared" si="44"/>
        <v>484.95525676245029</v>
      </c>
      <c r="C217" s="10">
        <f t="shared" si="45"/>
        <v>4.1240918045758537E-2</v>
      </c>
      <c r="D217">
        <v>4325</v>
      </c>
      <c r="E217" s="1">
        <f t="shared" si="46"/>
        <v>663.90210961569483</v>
      </c>
      <c r="F217" s="10">
        <f t="shared" si="47"/>
        <v>3.0124923102860999E-2</v>
      </c>
      <c r="G217">
        <v>4315</v>
      </c>
      <c r="H217" s="1">
        <f t="shared" si="48"/>
        <v>781.95460738405518</v>
      </c>
      <c r="I217" s="10">
        <f t="shared" si="49"/>
        <v>2.5576932230002253E-2</v>
      </c>
      <c r="J217">
        <v>4300</v>
      </c>
      <c r="K217" s="1">
        <f t="shared" si="50"/>
        <v>865.86005847952742</v>
      </c>
      <c r="L217" s="10">
        <f t="shared" si="51"/>
        <v>2.3098420817701783E-2</v>
      </c>
      <c r="M217" s="1">
        <f t="shared" si="52"/>
        <v>933.32880783779865</v>
      </c>
      <c r="N217" s="10">
        <f t="shared" si="53"/>
        <v>2.1428675330758418E-2</v>
      </c>
      <c r="O217" s="1">
        <f t="shared" si="54"/>
        <v>990.01161072580112</v>
      </c>
      <c r="P217" s="10">
        <f t="shared" si="55"/>
        <v>2.0201783275387571E-2</v>
      </c>
      <c r="Q217" s="1">
        <f t="shared" si="56"/>
        <v>1039.9072571220784</v>
      </c>
      <c r="R217" s="10">
        <f t="shared" si="57"/>
        <v>1.9232484303792229E-2</v>
      </c>
      <c r="S217" s="1">
        <f t="shared" si="58"/>
        <v>1085.2924371929453</v>
      </c>
      <c r="T217" s="10">
        <f t="shared" si="59"/>
        <v>1.842821281582778E-2</v>
      </c>
    </row>
    <row r="218" spans="1:20" x14ac:dyDescent="0.45">
      <c r="A218">
        <v>4400</v>
      </c>
      <c r="B218" s="1">
        <f t="shared" si="44"/>
        <v>485.07726491463092</v>
      </c>
      <c r="C218" s="10">
        <f t="shared" si="45"/>
        <v>4.1230545000949102E-2</v>
      </c>
      <c r="D218">
        <v>4375</v>
      </c>
      <c r="E218" s="1">
        <f t="shared" si="46"/>
        <v>664.42601902817717</v>
      </c>
      <c r="F218" s="10">
        <f t="shared" si="47"/>
        <v>3.0101169170426233E-2</v>
      </c>
      <c r="G218">
        <v>4365</v>
      </c>
      <c r="H218" s="1">
        <f t="shared" si="48"/>
        <v>782.94071207363481</v>
      </c>
      <c r="I218" s="10">
        <f t="shared" si="49"/>
        <v>2.5544718382353095E-2</v>
      </c>
      <c r="J218">
        <v>4350</v>
      </c>
      <c r="K218" s="1">
        <f t="shared" si="50"/>
        <v>867.29959893277316</v>
      </c>
      <c r="L218" s="10">
        <f t="shared" si="51"/>
        <v>2.3060082149940271E-2</v>
      </c>
      <c r="M218" s="1">
        <f t="shared" si="52"/>
        <v>935.23263488563464</v>
      </c>
      <c r="N218" s="10">
        <f t="shared" si="53"/>
        <v>2.1385053572735631E-2</v>
      </c>
      <c r="O218" s="1">
        <f t="shared" si="54"/>
        <v>992.41136168156936</v>
      </c>
      <c r="P218" s="10">
        <f t="shared" si="55"/>
        <v>2.0152933322036382E-2</v>
      </c>
      <c r="Q218" s="1">
        <f t="shared" si="56"/>
        <v>1042.8375426357675</v>
      </c>
      <c r="R218" s="10">
        <f t="shared" si="57"/>
        <v>1.9178442645486356E-2</v>
      </c>
      <c r="S218" s="1">
        <f t="shared" si="58"/>
        <v>1088.7905880924375</v>
      </c>
      <c r="T218" s="10">
        <f t="shared" si="59"/>
        <v>1.8369005223529737E-2</v>
      </c>
    </row>
    <row r="219" spans="1:20" x14ac:dyDescent="0.45">
      <c r="A219">
        <v>4450</v>
      </c>
      <c r="B219" s="1">
        <f t="shared" si="44"/>
        <v>485.19056022728023</v>
      </c>
      <c r="C219" s="10">
        <f t="shared" si="45"/>
        <v>4.1220917386833124E-2</v>
      </c>
      <c r="D219">
        <v>4425</v>
      </c>
      <c r="E219" s="1">
        <f t="shared" si="46"/>
        <v>664.92071613564485</v>
      </c>
      <c r="F219" s="10">
        <f t="shared" si="47"/>
        <v>3.0078774077359274E-2</v>
      </c>
      <c r="G219">
        <v>4415</v>
      </c>
      <c r="H219" s="1">
        <f t="shared" si="48"/>
        <v>783.87857171133589</v>
      </c>
      <c r="I219" s="10">
        <f t="shared" si="49"/>
        <v>2.5514155791166365E-2</v>
      </c>
      <c r="J219">
        <v>4400</v>
      </c>
      <c r="K219" s="1">
        <f t="shared" si="50"/>
        <v>868.67474322100111</v>
      </c>
      <c r="L219" s="10">
        <f t="shared" si="51"/>
        <v>2.3023577185910842E-2</v>
      </c>
      <c r="M219" s="1">
        <f t="shared" si="52"/>
        <v>937.058155199726</v>
      </c>
      <c r="N219" s="10">
        <f t="shared" si="53"/>
        <v>2.1343392498128538E-2</v>
      </c>
      <c r="O219" s="1">
        <f t="shared" si="54"/>
        <v>994.72040531247274</v>
      </c>
      <c r="P219" s="10">
        <f t="shared" si="55"/>
        <v>2.0106152335054771E-2</v>
      </c>
      <c r="Q219" s="1">
        <f t="shared" si="56"/>
        <v>1045.6661344852882</v>
      </c>
      <c r="R219" s="10">
        <f t="shared" si="57"/>
        <v>1.9126563766784576E-2</v>
      </c>
      <c r="S219" s="1">
        <f t="shared" si="58"/>
        <v>1092.1774571940985</v>
      </c>
      <c r="T219" s="10">
        <f t="shared" si="59"/>
        <v>1.8312042487474322E-2</v>
      </c>
    </row>
    <row r="220" spans="1:20" x14ac:dyDescent="0.45">
      <c r="A220">
        <v>4500</v>
      </c>
      <c r="B220" s="1">
        <f t="shared" si="44"/>
        <v>485.29574609815711</v>
      </c>
      <c r="C220" s="10">
        <f t="shared" si="45"/>
        <v>4.1211982921347826E-2</v>
      </c>
      <c r="D220">
        <v>4475</v>
      </c>
      <c r="E220" s="1">
        <f t="shared" si="46"/>
        <v>665.38774676092441</v>
      </c>
      <c r="F220" s="10">
        <f t="shared" si="47"/>
        <v>3.005766201340352E-2</v>
      </c>
      <c r="G220">
        <v>4465</v>
      </c>
      <c r="H220" s="1">
        <f t="shared" si="48"/>
        <v>784.77038677907092</v>
      </c>
      <c r="I220" s="10">
        <f t="shared" si="49"/>
        <v>2.5485161439495568E-2</v>
      </c>
      <c r="J220">
        <v>4450</v>
      </c>
      <c r="K220" s="1">
        <f t="shared" si="50"/>
        <v>869.98813702930408</v>
      </c>
      <c r="L220" s="10">
        <f t="shared" si="51"/>
        <v>2.2988819213435246E-2</v>
      </c>
      <c r="M220" s="1">
        <f t="shared" si="52"/>
        <v>938.80828754218487</v>
      </c>
      <c r="N220" s="10">
        <f t="shared" si="53"/>
        <v>2.1303604010953419E-2</v>
      </c>
      <c r="O220" s="1">
        <f t="shared" si="54"/>
        <v>996.94180919719201</v>
      </c>
      <c r="P220" s="10">
        <f t="shared" si="55"/>
        <v>2.0061351440467137E-2</v>
      </c>
      <c r="Q220" s="1">
        <f t="shared" si="56"/>
        <v>1048.3961497686512</v>
      </c>
      <c r="R220" s="10">
        <f t="shared" si="57"/>
        <v>1.9076758345987235E-2</v>
      </c>
      <c r="S220" s="1">
        <f t="shared" si="58"/>
        <v>1095.456129153913</v>
      </c>
      <c r="T220" s="10">
        <f t="shared" si="59"/>
        <v>1.8257235016291531E-2</v>
      </c>
    </row>
    <row r="221" spans="1:20" x14ac:dyDescent="0.45">
      <c r="A221">
        <v>4550</v>
      </c>
      <c r="B221" s="1">
        <f t="shared" si="44"/>
        <v>485.39338571946814</v>
      </c>
      <c r="C221" s="10">
        <f t="shared" si="45"/>
        <v>4.1203692898194845E-2</v>
      </c>
      <c r="D221">
        <v>4525</v>
      </c>
      <c r="E221" s="1">
        <f t="shared" si="46"/>
        <v>665.82858069019824</v>
      </c>
      <c r="F221" s="10">
        <f t="shared" si="47"/>
        <v>3.0037761339815106E-2</v>
      </c>
      <c r="G221">
        <v>4515</v>
      </c>
      <c r="H221" s="1">
        <f t="shared" si="48"/>
        <v>785.61826749695661</v>
      </c>
      <c r="I221" s="10">
        <f t="shared" si="49"/>
        <v>2.5457656507557568E-2</v>
      </c>
      <c r="J221">
        <v>4500</v>
      </c>
      <c r="K221" s="1">
        <f t="shared" si="50"/>
        <v>871.24233131642279</v>
      </c>
      <c r="L221" s="10">
        <f t="shared" si="51"/>
        <v>2.2955725727629144E-2</v>
      </c>
      <c r="M221" s="1">
        <f t="shared" si="52"/>
        <v>940.48585885492651</v>
      </c>
      <c r="N221" s="10">
        <f t="shared" si="53"/>
        <v>2.1265604167988957E-2</v>
      </c>
      <c r="O221" s="1">
        <f t="shared" si="54"/>
        <v>999.0785563646516</v>
      </c>
      <c r="P221" s="10">
        <f t="shared" si="55"/>
        <v>2.001844586953605E-2</v>
      </c>
      <c r="Q221" s="1">
        <f t="shared" si="56"/>
        <v>1051.0306307901258</v>
      </c>
      <c r="R221" s="10">
        <f t="shared" si="57"/>
        <v>1.9028941130825792E-2</v>
      </c>
      <c r="S221" s="1">
        <f t="shared" si="58"/>
        <v>1098.6296248676053</v>
      </c>
      <c r="T221" s="10">
        <f t="shared" si="59"/>
        <v>1.8204497263952971E-2</v>
      </c>
    </row>
    <row r="222" spans="1:20" x14ac:dyDescent="0.45">
      <c r="A222">
        <v>4600</v>
      </c>
      <c r="B222" s="1">
        <f t="shared" si="44"/>
        <v>485.48400462295763</v>
      </c>
      <c r="C222" s="10">
        <f t="shared" si="45"/>
        <v>4.1196001947649413E-2</v>
      </c>
      <c r="D222">
        <v>4575</v>
      </c>
      <c r="E222" s="1">
        <f t="shared" si="46"/>
        <v>666.24461500621135</v>
      </c>
      <c r="F222" s="10">
        <f t="shared" si="47"/>
        <v>3.0019004355950465E-2</v>
      </c>
      <c r="G222">
        <v>4565</v>
      </c>
      <c r="H222" s="1">
        <f t="shared" si="48"/>
        <v>786.42423686969084</v>
      </c>
      <c r="I222" s="10">
        <f t="shared" si="49"/>
        <v>2.5431566147565168E-2</v>
      </c>
      <c r="J222">
        <v>4550</v>
      </c>
      <c r="K222" s="1">
        <f t="shared" si="50"/>
        <v>872.43978484362924</v>
      </c>
      <c r="L222" s="10">
        <f t="shared" si="51"/>
        <v>2.2924218206743837E-2</v>
      </c>
      <c r="M222" s="1">
        <f t="shared" si="52"/>
        <v>942.09360614555158</v>
      </c>
      <c r="N222" s="10">
        <f t="shared" si="53"/>
        <v>2.122931295736874E-2</v>
      </c>
      <c r="O222" s="1">
        <f t="shared" si="54"/>
        <v>1001.1335465361695</v>
      </c>
      <c r="P222" s="10">
        <f t="shared" si="55"/>
        <v>1.9977354738734077E-2</v>
      </c>
      <c r="Q222" s="1">
        <f t="shared" si="56"/>
        <v>1053.572545721405</v>
      </c>
      <c r="R222" s="10">
        <f t="shared" si="57"/>
        <v>1.8983030718881865E-2</v>
      </c>
      <c r="S222" s="1">
        <f t="shared" si="58"/>
        <v>1101.7009016403522</v>
      </c>
      <c r="T222" s="10">
        <f t="shared" si="59"/>
        <v>1.8153747510074158E-2</v>
      </c>
    </row>
    <row r="223" spans="1:20" x14ac:dyDescent="0.45">
      <c r="A223">
        <v>4650</v>
      </c>
      <c r="B223" s="1">
        <f t="shared" si="44"/>
        <v>485.56809307537486</v>
      </c>
      <c r="C223" s="10">
        <f t="shared" si="45"/>
        <v>4.1188867813222223E-2</v>
      </c>
      <c r="D223">
        <v>4625</v>
      </c>
      <c r="E223" s="1">
        <f t="shared" si="46"/>
        <v>666.63717730524638</v>
      </c>
      <c r="F223" s="10">
        <f t="shared" si="47"/>
        <v>3.0001327079966025E-2</v>
      </c>
      <c r="G223">
        <v>4615</v>
      </c>
      <c r="H223" s="1">
        <f t="shared" si="48"/>
        <v>787.1902336756981</v>
      </c>
      <c r="I223" s="10">
        <f t="shared" si="49"/>
        <v>2.5406819272404083E-2</v>
      </c>
      <c r="J223">
        <v>4600</v>
      </c>
      <c r="K223" s="1">
        <f t="shared" si="50"/>
        <v>873.58286669482436</v>
      </c>
      <c r="L223" s="10">
        <f t="shared" si="51"/>
        <v>2.2894221902118369E-2</v>
      </c>
      <c r="M223" s="1">
        <f t="shared" si="52"/>
        <v>943.63417840204113</v>
      </c>
      <c r="N223" s="10">
        <f t="shared" si="53"/>
        <v>2.1194654091343093E-2</v>
      </c>
      <c r="O223" s="1">
        <f t="shared" si="54"/>
        <v>1003.1095974225937</v>
      </c>
      <c r="P223" s="10">
        <f t="shared" si="55"/>
        <v>1.9938000843963941E-2</v>
      </c>
      <c r="Q223" s="1">
        <f t="shared" si="56"/>
        <v>1056.0247893339576</v>
      </c>
      <c r="R223" s="10">
        <f t="shared" si="57"/>
        <v>1.893894935232926E-2</v>
      </c>
      <c r="S223" s="1">
        <f t="shared" si="58"/>
        <v>1104.6728534358936</v>
      </c>
      <c r="T223" s="10">
        <f t="shared" si="59"/>
        <v>1.8104907654599697E-2</v>
      </c>
    </row>
    <row r="224" spans="1:20" x14ac:dyDescent="0.45">
      <c r="A224">
        <v>4700</v>
      </c>
      <c r="B224" s="1">
        <f t="shared" si="44"/>
        <v>485.64610833210224</v>
      </c>
      <c r="C224" s="10">
        <f t="shared" si="45"/>
        <v>4.118225114309633E-2</v>
      </c>
      <c r="D224">
        <v>4675</v>
      </c>
      <c r="E224" s="1">
        <f t="shared" si="46"/>
        <v>667.00752879952347</v>
      </c>
      <c r="F224" s="10">
        <f t="shared" si="47"/>
        <v>2.9984669042635682E-2</v>
      </c>
      <c r="G224">
        <v>4665</v>
      </c>
      <c r="H224" s="1">
        <f t="shared" si="48"/>
        <v>787.91811539636842</v>
      </c>
      <c r="I224" s="10">
        <f t="shared" si="49"/>
        <v>2.5383348357130794E-2</v>
      </c>
      <c r="J224">
        <v>4650</v>
      </c>
      <c r="K224" s="1">
        <f t="shared" si="50"/>
        <v>874.67385878264724</v>
      </c>
      <c r="L224" s="10">
        <f t="shared" si="51"/>
        <v>2.2865665641174621E-2</v>
      </c>
      <c r="M224" s="1">
        <f t="shared" si="52"/>
        <v>945.11013852985707</v>
      </c>
      <c r="N224" s="10">
        <f t="shared" si="53"/>
        <v>2.1161554812130692E-2</v>
      </c>
      <c r="O224" s="1">
        <f t="shared" si="54"/>
        <v>1005.0094460697001</v>
      </c>
      <c r="P224" s="10">
        <f t="shared" si="55"/>
        <v>1.9900310467940566E-2</v>
      </c>
      <c r="Q224" s="1">
        <f t="shared" si="56"/>
        <v>1058.3901837960698</v>
      </c>
      <c r="R224" s="10">
        <f t="shared" si="57"/>
        <v>1.8896622725909175E-2</v>
      </c>
      <c r="S224" s="1">
        <f t="shared" si="58"/>
        <v>1107.5483111990604</v>
      </c>
      <c r="T224" s="10">
        <f t="shared" si="59"/>
        <v>1.8057903025780864E-2</v>
      </c>
    </row>
    <row r="225" spans="1:20" x14ac:dyDescent="0.45">
      <c r="A225">
        <v>4750</v>
      </c>
      <c r="B225" s="1">
        <f t="shared" si="44"/>
        <v>485.71847675641601</v>
      </c>
      <c r="C225" s="10">
        <f t="shared" si="45"/>
        <v>4.1176115295341841E-2</v>
      </c>
      <c r="D225">
        <v>4725</v>
      </c>
      <c r="E225" s="1">
        <f t="shared" si="46"/>
        <v>667.35686730689724</v>
      </c>
      <c r="F225" s="10">
        <f t="shared" si="47"/>
        <v>2.9968973093375848E-2</v>
      </c>
      <c r="G225">
        <v>4715</v>
      </c>
      <c r="H225" s="1">
        <f t="shared" si="48"/>
        <v>788.6096610831496</v>
      </c>
      <c r="I225" s="10">
        <f t="shared" si="49"/>
        <v>2.5361089252356035E-2</v>
      </c>
      <c r="J225">
        <v>4700</v>
      </c>
      <c r="K225" s="1">
        <f t="shared" si="50"/>
        <v>875.71495833588631</v>
      </c>
      <c r="L225" s="10">
        <f t="shared" si="51"/>
        <v>2.2838481642480826E-2</v>
      </c>
      <c r="M225" s="1">
        <f t="shared" si="52"/>
        <v>946.52396530552767</v>
      </c>
      <c r="N225" s="10">
        <f t="shared" si="53"/>
        <v>2.1129945709873511E-2</v>
      </c>
      <c r="O225" s="1">
        <f t="shared" si="54"/>
        <v>1006.8357502455847</v>
      </c>
      <c r="P225" s="10">
        <f t="shared" si="55"/>
        <v>1.9864213199741521E-2</v>
      </c>
      <c r="Q225" s="1">
        <f t="shared" si="56"/>
        <v>1060.6714795284722</v>
      </c>
      <c r="R225" s="10">
        <f t="shared" si="57"/>
        <v>1.8855979807141716E-2</v>
      </c>
      <c r="S225" s="1">
        <f t="shared" si="58"/>
        <v>1110.3300432460901</v>
      </c>
      <c r="T225" s="10">
        <f t="shared" si="59"/>
        <v>1.8012662200447425E-2</v>
      </c>
    </row>
    <row r="226" spans="1:20" x14ac:dyDescent="0.45">
      <c r="A226">
        <v>4800</v>
      </c>
      <c r="B226" s="1">
        <f t="shared" si="44"/>
        <v>485.78559581154411</v>
      </c>
      <c r="C226" s="10">
        <f t="shared" si="45"/>
        <v>4.117042615598427E-2</v>
      </c>
      <c r="D226">
        <v>4775</v>
      </c>
      <c r="E226" s="1">
        <f t="shared" si="46"/>
        <v>667.68633012990631</v>
      </c>
      <c r="F226" s="10">
        <f t="shared" si="47"/>
        <v>2.9954185217643682E-2</v>
      </c>
      <c r="G226">
        <v>4765</v>
      </c>
      <c r="H226" s="1">
        <f t="shared" si="48"/>
        <v>789.26657416062972</v>
      </c>
      <c r="I226" s="10">
        <f t="shared" si="49"/>
        <v>2.5339981008659369E-2</v>
      </c>
      <c r="J226">
        <v>4750</v>
      </c>
      <c r="K226" s="1">
        <f t="shared" si="50"/>
        <v>876.70828036395426</v>
      </c>
      <c r="L226" s="10">
        <f t="shared" si="51"/>
        <v>2.2812605341992725E-2</v>
      </c>
      <c r="M226" s="1">
        <f t="shared" si="52"/>
        <v>947.87805534126369</v>
      </c>
      <c r="N226" s="10">
        <f t="shared" si="53"/>
        <v>2.1099760551793151E-2</v>
      </c>
      <c r="O226" s="1">
        <f t="shared" si="54"/>
        <v>1008.5910898641878</v>
      </c>
      <c r="P226" s="10">
        <f t="shared" si="55"/>
        <v>1.9829641765616933E-2</v>
      </c>
      <c r="Q226" s="1">
        <f t="shared" si="56"/>
        <v>1062.8713561128104</v>
      </c>
      <c r="R226" s="10">
        <f t="shared" si="57"/>
        <v>1.8816952667861011E-2</v>
      </c>
      <c r="S226" s="1">
        <f t="shared" si="58"/>
        <v>1113.0207557173806</v>
      </c>
      <c r="T226" s="10">
        <f t="shared" si="59"/>
        <v>1.7969116835659823E-2</v>
      </c>
    </row>
    <row r="227" spans="1:20" x14ac:dyDescent="0.45">
      <c r="A227">
        <v>4850</v>
      </c>
      <c r="B227" s="1">
        <f t="shared" si="44"/>
        <v>485.84783593238205</v>
      </c>
      <c r="C227" s="10">
        <f t="shared" si="45"/>
        <v>4.1165151969069391E-2</v>
      </c>
      <c r="D227">
        <v>4825</v>
      </c>
      <c r="E227" s="1">
        <f t="shared" si="46"/>
        <v>667.99699682638834</v>
      </c>
      <c r="F227" s="10">
        <f t="shared" si="47"/>
        <v>2.9940254364942867E-2</v>
      </c>
      <c r="G227">
        <v>4815</v>
      </c>
      <c r="H227" s="1">
        <f t="shared" si="48"/>
        <v>789.8904851641106</v>
      </c>
      <c r="I227" s="10">
        <f t="shared" si="49"/>
        <v>2.531996571125265E-2</v>
      </c>
      <c r="J227">
        <v>4800</v>
      </c>
      <c r="K227" s="1">
        <f t="shared" si="50"/>
        <v>877.65586009461504</v>
      </c>
      <c r="L227" s="10">
        <f t="shared" si="51"/>
        <v>2.2787975229657687E-2</v>
      </c>
      <c r="M227" s="1">
        <f t="shared" si="52"/>
        <v>949.17472505557294</v>
      </c>
      <c r="N227" s="10">
        <f t="shared" si="53"/>
        <v>2.1070936121723033E-2</v>
      </c>
      <c r="O227" s="1">
        <f t="shared" si="54"/>
        <v>1010.2779684394824</v>
      </c>
      <c r="P227" s="10">
        <f t="shared" si="55"/>
        <v>1.9796531870226605E-2</v>
      </c>
      <c r="Q227" s="1">
        <f t="shared" si="56"/>
        <v>1064.9924232475432</v>
      </c>
      <c r="R227" s="10">
        <f t="shared" si="57"/>
        <v>1.8779476326237925E-2</v>
      </c>
      <c r="S227" s="1">
        <f t="shared" si="58"/>
        <v>1115.6230930876404</v>
      </c>
      <c r="T227" s="10">
        <f t="shared" si="59"/>
        <v>1.7927201510903875E-2</v>
      </c>
    </row>
    <row r="228" spans="1:20" x14ac:dyDescent="0.45">
      <c r="A228">
        <v>4900</v>
      </c>
      <c r="B228" s="1">
        <f t="shared" si="44"/>
        <v>485.90554228342728</v>
      </c>
      <c r="C228" s="10">
        <f t="shared" si="45"/>
        <v>4.116026317792864E-2</v>
      </c>
      <c r="D228">
        <v>4875</v>
      </c>
      <c r="E228" s="1">
        <f t="shared" si="46"/>
        <v>668.28989187400282</v>
      </c>
      <c r="F228" s="10">
        <f t="shared" si="47"/>
        <v>2.9927132286733337E-2</v>
      </c>
      <c r="G228">
        <v>4865</v>
      </c>
      <c r="H228" s="1">
        <f t="shared" si="48"/>
        <v>790.48295441049413</v>
      </c>
      <c r="I228" s="10">
        <f t="shared" si="49"/>
        <v>2.5300988324175922E-2</v>
      </c>
      <c r="J228">
        <v>4850</v>
      </c>
      <c r="K228" s="1">
        <f t="shared" si="50"/>
        <v>878.55965538155806</v>
      </c>
      <c r="L228" s="10">
        <f t="shared" si="51"/>
        <v>2.2764532695635799E-2</v>
      </c>
      <c r="M228" s="1">
        <f t="shared" si="52"/>
        <v>950.416212645256</v>
      </c>
      <c r="N228" s="10">
        <f t="shared" si="53"/>
        <v>2.1043412069260463E-2</v>
      </c>
      <c r="O228" s="1">
        <f t="shared" si="54"/>
        <v>1011.8988145652398</v>
      </c>
      <c r="P228" s="10">
        <f t="shared" si="55"/>
        <v>1.976482204754134E-2</v>
      </c>
      <c r="Q228" s="1">
        <f t="shared" si="56"/>
        <v>1067.0372217462007</v>
      </c>
      <c r="R228" s="10">
        <f t="shared" si="57"/>
        <v>1.8743488598523404E-2</v>
      </c>
      <c r="S228" s="1">
        <f t="shared" si="58"/>
        <v>1118.139638728662</v>
      </c>
      <c r="T228" s="10">
        <f t="shared" si="59"/>
        <v>1.7886853580059318E-2</v>
      </c>
    </row>
    <row r="229" spans="1:20" x14ac:dyDescent="0.45">
      <c r="A229">
        <v>4950</v>
      </c>
      <c r="B229" s="1">
        <f t="shared" si="44"/>
        <v>485.95903640920102</v>
      </c>
      <c r="C229" s="10">
        <f t="shared" si="45"/>
        <v>4.1155732276905395E-2</v>
      </c>
      <c r="D229">
        <v>4925</v>
      </c>
      <c r="E229" s="1">
        <f t="shared" si="46"/>
        <v>668.5659872311187</v>
      </c>
      <c r="F229" s="10">
        <f t="shared" si="47"/>
        <v>2.9914773383597416E-2</v>
      </c>
      <c r="G229">
        <v>4915</v>
      </c>
      <c r="H229" s="1">
        <f t="shared" si="48"/>
        <v>791.04547460160438</v>
      </c>
      <c r="I229" s="10">
        <f t="shared" si="49"/>
        <v>2.5282996543368932E-2</v>
      </c>
      <c r="J229">
        <v>4900</v>
      </c>
      <c r="K229" s="1">
        <f t="shared" si="50"/>
        <v>879.42154907879228</v>
      </c>
      <c r="L229" s="10">
        <f t="shared" si="51"/>
        <v>2.2742221885454491E-2</v>
      </c>
      <c r="M229" s="1">
        <f t="shared" si="52"/>
        <v>951.60468005454595</v>
      </c>
      <c r="N229" s="10">
        <f t="shared" si="53"/>
        <v>2.101713076784532E-2</v>
      </c>
      <c r="O229" s="1">
        <f t="shared" si="54"/>
        <v>1013.4559834156311</v>
      </c>
      <c r="P229" s="10">
        <f t="shared" si="55"/>
        <v>1.9734453520708801E-2</v>
      </c>
      <c r="Q229" s="1">
        <f t="shared" si="56"/>
        <v>1069.008224573226</v>
      </c>
      <c r="R229" s="10">
        <f t="shared" si="57"/>
        <v>1.8708929959808759E-2</v>
      </c>
      <c r="S229" s="1">
        <f t="shared" si="58"/>
        <v>1120.5729155202082</v>
      </c>
      <c r="T229" s="10">
        <f t="shared" si="59"/>
        <v>1.7848013032436463E-2</v>
      </c>
    </row>
    <row r="230" spans="1:20" x14ac:dyDescent="0.45">
      <c r="A230">
        <v>5000</v>
      </c>
      <c r="B230" s="1">
        <f t="shared" si="44"/>
        <v>486.00861778313896</v>
      </c>
      <c r="C230" s="10">
        <f t="shared" si="45"/>
        <v>4.1151533672853853E-2</v>
      </c>
      <c r="D230">
        <v>4975</v>
      </c>
      <c r="E230" s="1">
        <f t="shared" si="46"/>
        <v>668.82620479660636</v>
      </c>
      <c r="F230" s="10">
        <f t="shared" si="47"/>
        <v>2.990313456106599E-2</v>
      </c>
      <c r="G230">
        <v>4965</v>
      </c>
      <c r="H230" s="1">
        <f t="shared" si="48"/>
        <v>791.57947335933602</v>
      </c>
      <c r="I230" s="10">
        <f t="shared" si="49"/>
        <v>2.5265940658015316E-2</v>
      </c>
      <c r="J230">
        <v>4950</v>
      </c>
      <c r="K230" s="1">
        <f t="shared" si="50"/>
        <v>880.24335137917706</v>
      </c>
      <c r="L230" s="10">
        <f t="shared" si="51"/>
        <v>2.2720989563469844E-2</v>
      </c>
      <c r="M230" s="1">
        <f t="shared" si="52"/>
        <v>952.74221493751122</v>
      </c>
      <c r="N230" s="10">
        <f t="shared" si="53"/>
        <v>2.0992037181129596E-2</v>
      </c>
      <c r="O230" s="1">
        <f t="shared" si="54"/>
        <v>1014.9517582622556</v>
      </c>
      <c r="P230" s="10">
        <f t="shared" si="55"/>
        <v>1.9705370070241465E-2</v>
      </c>
      <c r="Q230" s="1">
        <f t="shared" si="56"/>
        <v>1070.9078379129267</v>
      </c>
      <c r="R230" s="10">
        <f t="shared" si="57"/>
        <v>1.8675743413156493E-2</v>
      </c>
      <c r="S230" s="1">
        <f t="shared" si="58"/>
        <v>1122.9253865047531</v>
      </c>
      <c r="T230" s="10">
        <f t="shared" si="59"/>
        <v>1.7810622362232385E-2</v>
      </c>
    </row>
    <row r="231" spans="1:20" x14ac:dyDescent="0.45">
      <c r="A231">
        <v>5050</v>
      </c>
      <c r="B231" s="1">
        <f t="shared" si="44"/>
        <v>486.05456526065421</v>
      </c>
      <c r="C231" s="10">
        <f t="shared" si="45"/>
        <v>4.1147643555769699E-2</v>
      </c>
      <c r="D231">
        <v>5025</v>
      </c>
      <c r="E231" s="1">
        <f t="shared" si="46"/>
        <v>669.07141877114998</v>
      </c>
      <c r="F231" s="10">
        <f t="shared" si="47"/>
        <v>2.9892175093554286E-2</v>
      </c>
      <c r="G231">
        <v>5015</v>
      </c>
      <c r="H231" s="1">
        <f t="shared" si="48"/>
        <v>792.08631569227077</v>
      </c>
      <c r="I231" s="10">
        <f t="shared" si="49"/>
        <v>2.5249773419605565E-2</v>
      </c>
      <c r="J231">
        <v>5000</v>
      </c>
      <c r="K231" s="1">
        <f t="shared" si="50"/>
        <v>881.02680211473717</v>
      </c>
      <c r="L231" s="10">
        <f t="shared" si="51"/>
        <v>2.2700784984059291E-2</v>
      </c>
      <c r="M231" s="1">
        <f t="shared" si="52"/>
        <v>953.83083261018385</v>
      </c>
      <c r="N231" s="10">
        <f t="shared" si="53"/>
        <v>2.0968078737053884E-2</v>
      </c>
      <c r="O231" s="1">
        <f t="shared" si="54"/>
        <v>1016.388352003513</v>
      </c>
      <c r="P231" s="10">
        <f t="shared" si="55"/>
        <v>1.9677517909936531E-2</v>
      </c>
      <c r="Q231" s="1">
        <f t="shared" si="56"/>
        <v>1072.7384022673366</v>
      </c>
      <c r="R231" s="10">
        <f t="shared" si="57"/>
        <v>1.8643874366507305E-2</v>
      </c>
      <c r="S231" s="1">
        <f t="shared" si="58"/>
        <v>1125.1994555820584</v>
      </c>
      <c r="T231" s="10">
        <f t="shared" si="59"/>
        <v>1.7774626445810116E-2</v>
      </c>
    </row>
    <row r="232" spans="1:20" x14ac:dyDescent="0.45">
      <c r="A232">
        <v>5100</v>
      </c>
      <c r="B232" s="1">
        <f t="shared" si="44"/>
        <v>486.09713844180243</v>
      </c>
      <c r="C232" s="10">
        <f t="shared" si="45"/>
        <v>4.1144039777955783E-2</v>
      </c>
      <c r="D232">
        <v>5075</v>
      </c>
      <c r="E232" s="1">
        <f t="shared" si="46"/>
        <v>669.3024579227465</v>
      </c>
      <c r="F232" s="10">
        <f t="shared" si="47"/>
        <v>2.9881856495899015E-2</v>
      </c>
      <c r="G232">
        <v>5065</v>
      </c>
      <c r="H232" s="1">
        <f t="shared" si="48"/>
        <v>792.56730639362354</v>
      </c>
      <c r="I232" s="10">
        <f t="shared" si="49"/>
        <v>2.5234449918209376E-2</v>
      </c>
      <c r="J232">
        <v>5050</v>
      </c>
      <c r="K232" s="1">
        <f t="shared" si="50"/>
        <v>881.7735730167044</v>
      </c>
      <c r="L232" s="10">
        <f t="shared" si="51"/>
        <v>2.2681559770017193E-2</v>
      </c>
      <c r="M232" s="1">
        <f t="shared" si="52"/>
        <v>954.87247798918179</v>
      </c>
      <c r="N232" s="10">
        <f t="shared" si="53"/>
        <v>2.0945205209094517E-2</v>
      </c>
      <c r="O232" s="1">
        <f t="shared" si="54"/>
        <v>1017.7679087025178</v>
      </c>
      <c r="P232" s="10">
        <f t="shared" si="55"/>
        <v>1.9650845569985226E-2</v>
      </c>
      <c r="Q232" s="1">
        <f t="shared" si="56"/>
        <v>1074.5021935790533</v>
      </c>
      <c r="R232" s="10">
        <f t="shared" si="57"/>
        <v>1.8613270516816827E-2</v>
      </c>
      <c r="S232" s="1">
        <f t="shared" si="58"/>
        <v>1127.3974682397816</v>
      </c>
      <c r="T232" s="10">
        <f t="shared" si="59"/>
        <v>1.7739972426251964E-2</v>
      </c>
    </row>
    <row r="233" spans="1:20" x14ac:dyDescent="0.45">
      <c r="A233">
        <v>5150</v>
      </c>
      <c r="B233" s="1">
        <f t="shared" si="44"/>
        <v>486.13657894871915</v>
      </c>
      <c r="C233" s="10">
        <f t="shared" si="45"/>
        <v>4.1140701741165894E-2</v>
      </c>
      <c r="D233">
        <v>5125</v>
      </c>
      <c r="E233" s="1">
        <f t="shared" si="46"/>
        <v>669.52010775909798</v>
      </c>
      <c r="F233" s="10">
        <f t="shared" si="47"/>
        <v>2.9872142402026645E-2</v>
      </c>
      <c r="G233">
        <v>5115</v>
      </c>
      <c r="H233" s="1">
        <f t="shared" si="48"/>
        <v>793.02369237058417</v>
      </c>
      <c r="I233" s="10">
        <f t="shared" si="49"/>
        <v>2.5219927465488502E-2</v>
      </c>
      <c r="J233">
        <v>5100</v>
      </c>
      <c r="K233" s="1">
        <f t="shared" si="50"/>
        <v>882.485269933518</v>
      </c>
      <c r="L233" s="10">
        <f t="shared" si="51"/>
        <v>2.2663267797667263E-2</v>
      </c>
      <c r="M233" s="1">
        <f t="shared" si="52"/>
        <v>955.86902751391096</v>
      </c>
      <c r="N233" s="10">
        <f t="shared" si="53"/>
        <v>2.0923368604187708E-2</v>
      </c>
      <c r="O233" s="1">
        <f t="shared" si="54"/>
        <v>1019.0925051300565</v>
      </c>
      <c r="P233" s="10">
        <f t="shared" si="55"/>
        <v>1.9625303786772137E-2</v>
      </c>
      <c r="Q233" s="1">
        <f t="shared" si="56"/>
        <v>1076.2014243753783</v>
      </c>
      <c r="R233" s="10">
        <f t="shared" si="57"/>
        <v>1.8583881740918431E-2</v>
      </c>
      <c r="S233" s="1">
        <f t="shared" si="58"/>
        <v>1129.5217123165564</v>
      </c>
      <c r="T233" s="10">
        <f t="shared" si="59"/>
        <v>1.7706609604680939E-2</v>
      </c>
    </row>
    <row r="234" spans="1:20" x14ac:dyDescent="0.45">
      <c r="A234">
        <v>5200</v>
      </c>
      <c r="B234" s="1">
        <f t="shared" si="44"/>
        <v>486.17311162274086</v>
      </c>
      <c r="C234" s="10">
        <f t="shared" si="45"/>
        <v>4.1137610291207424E-2</v>
      </c>
      <c r="D234">
        <v>5175</v>
      </c>
      <c r="E234" s="1">
        <f t="shared" si="46"/>
        <v>669.72511260962801</v>
      </c>
      <c r="F234" s="10">
        <f t="shared" si="47"/>
        <v>2.9862998450317448E-2</v>
      </c>
      <c r="G234">
        <v>5165</v>
      </c>
      <c r="H234" s="1">
        <f t="shared" si="48"/>
        <v>793.45666490530675</v>
      </c>
      <c r="I234" s="10">
        <f t="shared" si="49"/>
        <v>2.5206165484017773E-2</v>
      </c>
      <c r="J234">
        <v>5150</v>
      </c>
      <c r="K234" s="1">
        <f t="shared" si="50"/>
        <v>883.16343500526068</v>
      </c>
      <c r="L234" s="10">
        <f t="shared" si="51"/>
        <v>2.2645865088244812E-2</v>
      </c>
      <c r="M234" s="1">
        <f t="shared" si="52"/>
        <v>956.82229104968349</v>
      </c>
      <c r="N234" s="10">
        <f t="shared" si="53"/>
        <v>2.090252305687712E-2</v>
      </c>
      <c r="O234" s="1">
        <f t="shared" si="54"/>
        <v>1020.3641523093314</v>
      </c>
      <c r="P234" s="10">
        <f t="shared" si="55"/>
        <v>1.960084539890504E-2</v>
      </c>
      <c r="Q234" s="1">
        <f t="shared" si="56"/>
        <v>1077.8382449303006</v>
      </c>
      <c r="R234" s="10">
        <f t="shared" si="57"/>
        <v>1.8555659992648823E-2</v>
      </c>
      <c r="S234" s="1">
        <f t="shared" si="58"/>
        <v>1131.5744187941491</v>
      </c>
      <c r="T234" s="10">
        <f t="shared" si="59"/>
        <v>1.7674489337884465E-2</v>
      </c>
    </row>
    <row r="235" spans="1:20" x14ac:dyDescent="0.45">
      <c r="A235">
        <v>5250</v>
      </c>
      <c r="B235" s="1">
        <f t="shared" si="44"/>
        <v>486.20694564587853</v>
      </c>
      <c r="C235" s="10">
        <f t="shared" si="45"/>
        <v>4.1134747619518165E-2</v>
      </c>
      <c r="D235">
        <v>5225</v>
      </c>
      <c r="E235" s="1">
        <f t="shared" si="46"/>
        <v>669.91817761986817</v>
      </c>
      <c r="F235" s="10">
        <f t="shared" si="47"/>
        <v>2.9854392175261445E-2</v>
      </c>
      <c r="G235">
        <v>5215</v>
      </c>
      <c r="H235" s="1">
        <f t="shared" si="48"/>
        <v>793.86736184795586</v>
      </c>
      <c r="I235" s="10">
        <f t="shared" si="49"/>
        <v>2.5193125402515875E-2</v>
      </c>
      <c r="J235">
        <v>5200</v>
      </c>
      <c r="K235" s="1">
        <f t="shared" si="50"/>
        <v>883.80954879326168</v>
      </c>
      <c r="L235" s="10">
        <f t="shared" si="51"/>
        <v>2.2629309705136876E-2</v>
      </c>
      <c r="M235" s="1">
        <f t="shared" si="52"/>
        <v>957.73401376937704</v>
      </c>
      <c r="N235" s="10">
        <f t="shared" si="53"/>
        <v>2.0882624729266441E-2</v>
      </c>
      <c r="O235" s="1">
        <f t="shared" si="54"/>
        <v>1021.5847970595092</v>
      </c>
      <c r="P235" s="10">
        <f t="shared" si="55"/>
        <v>1.9577425249051511E-2</v>
      </c>
      <c r="Q235" s="1">
        <f t="shared" si="56"/>
        <v>1079.414744441121</v>
      </c>
      <c r="R235" s="10">
        <f t="shared" si="57"/>
        <v>1.8528559205808537E-2</v>
      </c>
      <c r="S235" s="1">
        <f t="shared" si="58"/>
        <v>1133.5577626155309</v>
      </c>
      <c r="T235" s="10">
        <f t="shared" si="59"/>
        <v>1.7643564941810033E-2</v>
      </c>
    </row>
    <row r="236" spans="1:20" x14ac:dyDescent="0.45">
      <c r="A236">
        <v>5300</v>
      </c>
      <c r="B236" s="1">
        <f t="shared" si="44"/>
        <v>486.23827559107332</v>
      </c>
      <c r="C236" s="10">
        <f t="shared" si="45"/>
        <v>4.1132097171264266E-2</v>
      </c>
      <c r="D236">
        <v>5275</v>
      </c>
      <c r="E236" s="1">
        <f t="shared" si="46"/>
        <v>670.09997066096014</v>
      </c>
      <c r="F236" s="10">
        <f t="shared" si="47"/>
        <v>2.9846292905031453E-2</v>
      </c>
      <c r="G236">
        <v>5265</v>
      </c>
      <c r="H236" s="1">
        <f t="shared" si="48"/>
        <v>794.25686974237647</v>
      </c>
      <c r="I236" s="10">
        <f t="shared" si="49"/>
        <v>2.5180770556617483E-2</v>
      </c>
      <c r="J236">
        <v>5250</v>
      </c>
      <c r="K236" s="1">
        <f t="shared" si="50"/>
        <v>884.42503236380651</v>
      </c>
      <c r="L236" s="10">
        <f t="shared" si="51"/>
        <v>2.2613561656600691E-2</v>
      </c>
      <c r="M236" s="1">
        <f t="shared" si="52"/>
        <v>958.6058780114837</v>
      </c>
      <c r="N236" s="10">
        <f t="shared" si="53"/>
        <v>2.0863631716391801E-2</v>
      </c>
      <c r="O236" s="1">
        <f t="shared" si="54"/>
        <v>1022.7563235353083</v>
      </c>
      <c r="P236" s="10">
        <f t="shared" si="55"/>
        <v>1.9555000091191856E-2</v>
      </c>
      <c r="Q236" s="1">
        <f t="shared" si="56"/>
        <v>1080.9329522167061</v>
      </c>
      <c r="R236" s="10">
        <f t="shared" si="57"/>
        <v>1.8502535202563043E-2</v>
      </c>
      <c r="S236" s="1">
        <f t="shared" si="58"/>
        <v>1135.4738635258664</v>
      </c>
      <c r="T236" s="10">
        <f t="shared" si="59"/>
        <v>1.7613791600535944E-2</v>
      </c>
    </row>
    <row r="237" spans="1:20" x14ac:dyDescent="0.45">
      <c r="A237">
        <v>5350</v>
      </c>
      <c r="B237" s="1">
        <f t="shared" si="44"/>
        <v>486.26728240543565</v>
      </c>
      <c r="C237" s="10">
        <f t="shared" si="45"/>
        <v>4.1129643559536411E-2</v>
      </c>
      <c r="D237">
        <v>5325</v>
      </c>
      <c r="E237" s="1">
        <f t="shared" si="46"/>
        <v>670.27112415701254</v>
      </c>
      <c r="F237" s="10">
        <f t="shared" si="47"/>
        <v>2.983867166462471E-2</v>
      </c>
      <c r="G237">
        <v>5315</v>
      </c>
      <c r="H237" s="1">
        <f t="shared" si="48"/>
        <v>794.626225885076</v>
      </c>
      <c r="I237" s="10">
        <f t="shared" si="49"/>
        <v>2.5169066094846624E-2</v>
      </c>
      <c r="J237">
        <v>5300</v>
      </c>
      <c r="K237" s="1">
        <f t="shared" si="50"/>
        <v>885.01124932510811</v>
      </c>
      <c r="L237" s="10">
        <f t="shared" si="51"/>
        <v>2.2598582803610236E-2</v>
      </c>
      <c r="M237" s="1">
        <f t="shared" si="52"/>
        <v>959.43950511263938</v>
      </c>
      <c r="N237" s="10">
        <f t="shared" si="53"/>
        <v>2.0845503956658504E-2</v>
      </c>
      <c r="O237" s="1">
        <f t="shared" si="54"/>
        <v>1023.8805547600977</v>
      </c>
      <c r="P237" s="10">
        <f t="shared" si="55"/>
        <v>1.9533528502927902E-2</v>
      </c>
      <c r="Q237" s="1">
        <f t="shared" si="56"/>
        <v>1082.3948388745719</v>
      </c>
      <c r="R237" s="10">
        <f t="shared" si="57"/>
        <v>1.8477545606920252E-2</v>
      </c>
      <c r="S237" s="1">
        <f t="shared" si="58"/>
        <v>1137.3247869336044</v>
      </c>
      <c r="T237" s="10">
        <f t="shared" si="59"/>
        <v>1.7585126280350361E-2</v>
      </c>
    </row>
    <row r="238" spans="1:20" x14ac:dyDescent="0.45">
      <c r="A238">
        <v>5400</v>
      </c>
      <c r="B238" s="1">
        <f t="shared" si="44"/>
        <v>486.2941343304505</v>
      </c>
      <c r="C238" s="10">
        <f t="shared" si="45"/>
        <v>4.1127372485248691E-2</v>
      </c>
      <c r="D238">
        <v>5375</v>
      </c>
      <c r="E238" s="1">
        <f t="shared" si="46"/>
        <v>670.43223683303586</v>
      </c>
      <c r="F238" s="10">
        <f t="shared" si="47"/>
        <v>2.9831501084248715E-2</v>
      </c>
      <c r="G238">
        <v>5365</v>
      </c>
      <c r="H238" s="1">
        <f t="shared" si="48"/>
        <v>794.97642031833345</v>
      </c>
      <c r="I238" s="10">
        <f t="shared" si="49"/>
        <v>2.5157978889476212E-2</v>
      </c>
      <c r="J238">
        <v>5350</v>
      </c>
      <c r="K238" s="1">
        <f t="shared" si="50"/>
        <v>885.56950781687192</v>
      </c>
      <c r="L238" s="10">
        <f t="shared" si="51"/>
        <v>2.2584336772507558E-2</v>
      </c>
      <c r="M238" s="1">
        <f t="shared" si="52"/>
        <v>960.23645721292792</v>
      </c>
      <c r="N238" s="10">
        <f t="shared" si="53"/>
        <v>2.0828203147014127E-2</v>
      </c>
      <c r="O238" s="1">
        <f t="shared" si="54"/>
        <v>1024.9592541501838</v>
      </c>
      <c r="P238" s="10">
        <f t="shared" si="55"/>
        <v>1.9512970802514913E-2</v>
      </c>
      <c r="Q238" s="1">
        <f t="shared" si="56"/>
        <v>1083.8023175441938</v>
      </c>
      <c r="R238" s="10">
        <f t="shared" si="57"/>
        <v>1.8453549762947861E-2</v>
      </c>
      <c r="S238" s="1">
        <f t="shared" si="58"/>
        <v>1139.1125447890281</v>
      </c>
      <c r="T238" s="10">
        <f t="shared" si="59"/>
        <v>1.7557527648599591E-2</v>
      </c>
    </row>
    <row r="239" spans="1:20" x14ac:dyDescent="0.45">
      <c r="A239">
        <v>5450</v>
      </c>
      <c r="B239" s="1">
        <f t="shared" si="44"/>
        <v>486.31898776292013</v>
      </c>
      <c r="C239" s="10">
        <f t="shared" si="45"/>
        <v>4.112527066237022E-2</v>
      </c>
      <c r="D239">
        <v>5425</v>
      </c>
      <c r="E239" s="1">
        <f t="shared" si="46"/>
        <v>670.58387538615466</v>
      </c>
      <c r="F239" s="10">
        <f t="shared" si="47"/>
        <v>2.9824755312649043E-2</v>
      </c>
      <c r="G239">
        <v>5415</v>
      </c>
      <c r="H239" s="1">
        <f t="shared" si="48"/>
        <v>795.30839775834716</v>
      </c>
      <c r="I239" s="10">
        <f t="shared" si="49"/>
        <v>2.514747745198204E-2</v>
      </c>
      <c r="J239">
        <v>5400</v>
      </c>
      <c r="K239" s="1">
        <f t="shared" si="50"/>
        <v>886.10106245196948</v>
      </c>
      <c r="L239" s="10">
        <f t="shared" si="51"/>
        <v>2.2570788872159925E-2</v>
      </c>
      <c r="M239" s="1">
        <f t="shared" si="52"/>
        <v>960.99823903246045</v>
      </c>
      <c r="N239" s="10">
        <f t="shared" si="53"/>
        <v>2.0811692662554861E-2</v>
      </c>
      <c r="O239" s="1">
        <f t="shared" si="54"/>
        <v>1025.9941270281606</v>
      </c>
      <c r="P239" s="10">
        <f t="shared" si="55"/>
        <v>1.9493288970309143E-2</v>
      </c>
      <c r="Q239" s="1">
        <f t="shared" si="56"/>
        <v>1085.1572450741176</v>
      </c>
      <c r="R239" s="10">
        <f t="shared" si="57"/>
        <v>1.8430508657419485E-2</v>
      </c>
      <c r="S239" s="1">
        <f t="shared" si="58"/>
        <v>1140.8390964777741</v>
      </c>
      <c r="T239" s="10">
        <f t="shared" si="59"/>
        <v>1.7530955996992028E-2</v>
      </c>
    </row>
    <row r="240" spans="1:20" x14ac:dyDescent="0.45">
      <c r="A240">
        <v>5500</v>
      </c>
      <c r="B240" s="1">
        <f t="shared" si="44"/>
        <v>486.3419880602134</v>
      </c>
      <c r="C240" s="10">
        <f t="shared" si="45"/>
        <v>4.1123325748143764E-2</v>
      </c>
      <c r="D240">
        <v>5475</v>
      </c>
      <c r="E240" s="1">
        <f t="shared" si="46"/>
        <v>670.72657608276506</v>
      </c>
      <c r="F240" s="10">
        <f t="shared" si="47"/>
        <v>2.9818409935097125E-2</v>
      </c>
      <c r="G240">
        <v>5465</v>
      </c>
      <c r="H240" s="1">
        <f t="shared" si="48"/>
        <v>795.62305945942717</v>
      </c>
      <c r="I240" s="10">
        <f t="shared" si="49"/>
        <v>2.513753185282069E-2</v>
      </c>
      <c r="J240">
        <v>5450</v>
      </c>
      <c r="K240" s="1">
        <f t="shared" si="50"/>
        <v>886.60711620988775</v>
      </c>
      <c r="L240" s="10">
        <f t="shared" si="51"/>
        <v>2.2557906015346456E-2</v>
      </c>
      <c r="M240" s="1">
        <f t="shared" si="52"/>
        <v>961.72629961791381</v>
      </c>
      <c r="N240" s="10">
        <f t="shared" si="53"/>
        <v>2.0795937480285024E-2</v>
      </c>
      <c r="O240" s="1">
        <f t="shared" si="54"/>
        <v>1026.9868221233876</v>
      </c>
      <c r="P240" s="10">
        <f t="shared" si="55"/>
        <v>1.9474446574346691E-2</v>
      </c>
      <c r="Q240" s="1">
        <f t="shared" si="56"/>
        <v>1086.4614232406179</v>
      </c>
      <c r="R240" s="10">
        <f t="shared" si="57"/>
        <v>1.8408384846601785E-2</v>
      </c>
      <c r="S240" s="1">
        <f t="shared" si="58"/>
        <v>1142.5063497269955</v>
      </c>
      <c r="T240" s="10">
        <f t="shared" si="59"/>
        <v>1.7505373169067327E-2</v>
      </c>
    </row>
    <row r="241" spans="1:20" x14ac:dyDescent="0.45">
      <c r="A241">
        <v>5550</v>
      </c>
      <c r="B241" s="1">
        <f t="shared" si="44"/>
        <v>486.36327029319881</v>
      </c>
      <c r="C241" s="10">
        <f t="shared" si="45"/>
        <v>4.1121526277967529E-2</v>
      </c>
      <c r="D241">
        <v>5525</v>
      </c>
      <c r="E241" s="1">
        <f t="shared" si="46"/>
        <v>670.8608462842692</v>
      </c>
      <c r="F241" s="10">
        <f t="shared" si="47"/>
        <v>2.9812441895774672E-2</v>
      </c>
      <c r="G241">
        <v>5515</v>
      </c>
      <c r="H241" s="1">
        <f t="shared" si="48"/>
        <v>795.92126501531777</v>
      </c>
      <c r="I241" s="10">
        <f t="shared" si="49"/>
        <v>2.5128113645280094E-2</v>
      </c>
      <c r="J241">
        <v>5500</v>
      </c>
      <c r="K241" s="1">
        <f t="shared" si="50"/>
        <v>887.08882228176731</v>
      </c>
      <c r="L241" s="10">
        <f t="shared" si="51"/>
        <v>2.2545656644118294E-2</v>
      </c>
      <c r="M241" s="1">
        <f t="shared" si="52"/>
        <v>962.42203405788428</v>
      </c>
      <c r="N241" s="10">
        <f t="shared" si="53"/>
        <v>2.0780904106770599E-2</v>
      </c>
      <c r="O241" s="1">
        <f t="shared" si="54"/>
        <v>1027.9389330578322</v>
      </c>
      <c r="P241" s="10">
        <f t="shared" si="55"/>
        <v>1.9456408699790723E-2</v>
      </c>
      <c r="Q241" s="1">
        <f t="shared" si="56"/>
        <v>1087.7165999558226</v>
      </c>
      <c r="R241" s="10">
        <f t="shared" si="57"/>
        <v>1.838714238691613E-2</v>
      </c>
      <c r="S241" s="1">
        <f t="shared" si="58"/>
        <v>1144.1161615219703</v>
      </c>
      <c r="T241" s="10">
        <f t="shared" si="59"/>
        <v>1.7480742491562069E-2</v>
      </c>
    </row>
    <row r="242" spans="1:20" x14ac:dyDescent="0.45">
      <c r="A242">
        <v>5600</v>
      </c>
      <c r="B242" s="1">
        <f t="shared" si="44"/>
        <v>486.38295995005137</v>
      </c>
      <c r="C242" s="10">
        <f t="shared" si="45"/>
        <v>4.1119861604637382E-2</v>
      </c>
      <c r="D242">
        <v>5575</v>
      </c>
      <c r="E242" s="1">
        <f t="shared" si="46"/>
        <v>670.98716590397794</v>
      </c>
      <c r="F242" s="10">
        <f t="shared" si="47"/>
        <v>2.9806829424308411E-2</v>
      </c>
      <c r="G242">
        <v>5565</v>
      </c>
      <c r="H242" s="1">
        <f t="shared" si="48"/>
        <v>796.2038340988048</v>
      </c>
      <c r="I242" s="10">
        <f t="shared" si="49"/>
        <v>2.5119195793169343E-2</v>
      </c>
      <c r="J242">
        <v>5550</v>
      </c>
      <c r="K242" s="1">
        <f t="shared" si="50"/>
        <v>887.54728586697877</v>
      </c>
      <c r="L242" s="10">
        <f t="shared" si="51"/>
        <v>2.2534010658895196E-2</v>
      </c>
      <c r="M242" s="1">
        <f t="shared" si="52"/>
        <v>963.08678516607392</v>
      </c>
      <c r="N242" s="10">
        <f t="shared" si="53"/>
        <v>2.0766560509446939E-2</v>
      </c>
      <c r="O242" s="1">
        <f t="shared" si="54"/>
        <v>1028.8519998156842</v>
      </c>
      <c r="P242" s="10">
        <f t="shared" si="55"/>
        <v>1.943914188200338E-2</v>
      </c>
      <c r="Q242" s="1">
        <f t="shared" si="56"/>
        <v>1088.924470473363</v>
      </c>
      <c r="R242" s="10">
        <f t="shared" si="57"/>
        <v>1.8366746769228046E-2</v>
      </c>
      <c r="S242" s="1">
        <f t="shared" si="58"/>
        <v>1145.6703390311163</v>
      </c>
      <c r="T242" s="10">
        <f t="shared" si="59"/>
        <v>1.7457028709422496E-2</v>
      </c>
    </row>
    <row r="243" spans="1:20" x14ac:dyDescent="0.45">
      <c r="A243">
        <v>5650</v>
      </c>
      <c r="B243" s="1">
        <f t="shared" si="44"/>
        <v>486.4011735939489</v>
      </c>
      <c r="C243" s="10">
        <f t="shared" si="45"/>
        <v>4.111832184166591E-2</v>
      </c>
      <c r="D243">
        <v>5625</v>
      </c>
      <c r="E243" s="1">
        <f t="shared" si="46"/>
        <v>671.1059887977259</v>
      </c>
      <c r="F243" s="10">
        <f t="shared" si="47"/>
        <v>2.9801551966224641E-2</v>
      </c>
      <c r="G243">
        <v>5615</v>
      </c>
      <c r="H243" s="1">
        <f t="shared" si="48"/>
        <v>796.47154814081762</v>
      </c>
      <c r="I243" s="10">
        <f t="shared" si="49"/>
        <v>2.5110752602130571E-2</v>
      </c>
      <c r="J243">
        <v>5600</v>
      </c>
      <c r="K243" s="1">
        <f t="shared" si="50"/>
        <v>887.98356592130369</v>
      </c>
      <c r="L243" s="10">
        <f t="shared" si="51"/>
        <v>2.2522939351078568E-2</v>
      </c>
      <c r="M243" s="1">
        <f t="shared" si="52"/>
        <v>963.72184513148204</v>
      </c>
      <c r="N243" s="10">
        <f t="shared" si="53"/>
        <v>2.0752876051358334E-2</v>
      </c>
      <c r="O243" s="1">
        <f t="shared" si="54"/>
        <v>1029.7275101952973</v>
      </c>
      <c r="P243" s="10">
        <f t="shared" si="55"/>
        <v>1.942261404301689E-2</v>
      </c>
      <c r="Q243" s="1">
        <f t="shared" si="56"/>
        <v>1090.0866785897754</v>
      </c>
      <c r="R243" s="10">
        <f t="shared" si="57"/>
        <v>1.8347164856535651E-2</v>
      </c>
      <c r="S243" s="1">
        <f t="shared" si="58"/>
        <v>1147.170640537486</v>
      </c>
      <c r="T243" s="10">
        <f t="shared" si="59"/>
        <v>1.7434197924233279E-2</v>
      </c>
    </row>
    <row r="244" spans="1:20" x14ac:dyDescent="0.45">
      <c r="A244">
        <v>5700</v>
      </c>
      <c r="B244" s="1">
        <f t="shared" si="44"/>
        <v>486.41801947750417</v>
      </c>
      <c r="C244" s="10">
        <f t="shared" si="45"/>
        <v>4.1116897810412958E-2</v>
      </c>
      <c r="D244">
        <v>5675</v>
      </c>
      <c r="E244" s="1">
        <f t="shared" si="46"/>
        <v>671.21774409069235</v>
      </c>
      <c r="F244" s="10">
        <f t="shared" si="47"/>
        <v>2.9796590117107627E-2</v>
      </c>
      <c r="G244">
        <v>5665</v>
      </c>
      <c r="H244" s="1">
        <f t="shared" si="48"/>
        <v>796.72515195029132</v>
      </c>
      <c r="I244" s="10">
        <f t="shared" si="49"/>
        <v>2.5102759654370525E-2</v>
      </c>
      <c r="J244">
        <v>5650</v>
      </c>
      <c r="K244" s="1">
        <f t="shared" si="50"/>
        <v>888.39867685689876</v>
      </c>
      <c r="L244" s="10">
        <f t="shared" si="51"/>
        <v>2.2512415338976865E-2</v>
      </c>
      <c r="M244" s="1">
        <f t="shared" si="52"/>
        <v>964.32845713490258</v>
      </c>
      <c r="N244" s="10">
        <f t="shared" si="53"/>
        <v>2.0739821429123444E-2</v>
      </c>
      <c r="O244" s="1">
        <f t="shared" si="54"/>
        <v>1030.566901242167</v>
      </c>
      <c r="P244" s="10">
        <f t="shared" si="55"/>
        <v>1.9406794431194637E-2</v>
      </c>
      <c r="Q244" s="1">
        <f t="shared" si="56"/>
        <v>1091.2048178399971</v>
      </c>
      <c r="R244" s="10">
        <f t="shared" si="57"/>
        <v>1.8328364824845001E-2</v>
      </c>
      <c r="S244" s="1">
        <f t="shared" si="58"/>
        <v>1148.6187763749529</v>
      </c>
      <c r="T244" s="10">
        <f t="shared" si="59"/>
        <v>1.7412217535847804E-2</v>
      </c>
    </row>
    <row r="245" spans="1:20" x14ac:dyDescent="0.45">
      <c r="A245">
        <v>5750</v>
      </c>
      <c r="B245" s="1">
        <f t="shared" si="44"/>
        <v>486.43359811661855</v>
      </c>
      <c r="C245" s="10">
        <f t="shared" si="45"/>
        <v>4.1115580990779263E-2</v>
      </c>
      <c r="D245">
        <v>5725</v>
      </c>
      <c r="E245" s="1">
        <f t="shared" si="46"/>
        <v>671.32283744287156</v>
      </c>
      <c r="F245" s="10">
        <f t="shared" si="47"/>
        <v>2.9791925560259173E-2</v>
      </c>
      <c r="G245">
        <v>5715</v>
      </c>
      <c r="H245" s="1">
        <f t="shared" si="48"/>
        <v>796.96535527609319</v>
      </c>
      <c r="I245" s="10">
        <f t="shared" si="49"/>
        <v>2.5095193746623261E-2</v>
      </c>
      <c r="J245">
        <v>5700</v>
      </c>
      <c r="K245" s="1">
        <f t="shared" si="50"/>
        <v>888.79359019432241</v>
      </c>
      <c r="L245" s="10">
        <f t="shared" si="51"/>
        <v>2.2502412506853562E-2</v>
      </c>
      <c r="M245" s="1">
        <f t="shared" si="52"/>
        <v>964.90781693117037</v>
      </c>
      <c r="N245" s="10">
        <f t="shared" si="53"/>
        <v>2.0727368613935333E-2</v>
      </c>
      <c r="O245" s="1">
        <f t="shared" si="54"/>
        <v>1031.3715606617864</v>
      </c>
      <c r="P245" s="10">
        <f t="shared" si="55"/>
        <v>1.9391653563888139E-2</v>
      </c>
      <c r="Q245" s="1">
        <f t="shared" si="56"/>
        <v>1092.2804326854546</v>
      </c>
      <c r="R245" s="10">
        <f t="shared" si="57"/>
        <v>1.8310316107035332E-2</v>
      </c>
      <c r="S245" s="1">
        <f t="shared" si="58"/>
        <v>1150.0164098674115</v>
      </c>
      <c r="T245" s="10">
        <f t="shared" si="59"/>
        <v>1.7391056187020717E-2</v>
      </c>
    </row>
    <row r="246" spans="1:20" x14ac:dyDescent="0.45">
      <c r="A246">
        <v>5800</v>
      </c>
      <c r="B246" s="1">
        <f t="shared" si="44"/>
        <v>486.44800282628989</v>
      </c>
      <c r="C246" s="10">
        <f t="shared" si="45"/>
        <v>4.1114363475230425E-2</v>
      </c>
      <c r="D246">
        <v>5775</v>
      </c>
      <c r="E246" s="1">
        <f t="shared" si="46"/>
        <v>671.42165225557608</v>
      </c>
      <c r="F246" s="10">
        <f t="shared" si="47"/>
        <v>2.9787541007669227E-2</v>
      </c>
      <c r="G246">
        <v>5765</v>
      </c>
      <c r="H246" s="1">
        <f t="shared" si="48"/>
        <v>797.19283431234874</v>
      </c>
      <c r="I246" s="10">
        <f t="shared" si="49"/>
        <v>2.5088032831167905E-2</v>
      </c>
      <c r="J246">
        <v>5750</v>
      </c>
      <c r="K246" s="1">
        <f t="shared" si="50"/>
        <v>889.16923616699057</v>
      </c>
      <c r="L246" s="10">
        <f t="shared" si="51"/>
        <v>2.249290594692133E-2</v>
      </c>
      <c r="M246" s="1">
        <f t="shared" si="52"/>
        <v>965.46107439670766</v>
      </c>
      <c r="N246" s="10">
        <f t="shared" si="53"/>
        <v>2.0715490795418651E-2</v>
      </c>
      <c r="O246" s="1">
        <f t="shared" si="54"/>
        <v>1032.1428282113486</v>
      </c>
      <c r="P246" s="10">
        <f t="shared" si="55"/>
        <v>1.9377163172909887E-2</v>
      </c>
      <c r="Q246" s="1">
        <f t="shared" si="56"/>
        <v>1093.3150196933414</v>
      </c>
      <c r="R246" s="10">
        <f t="shared" si="57"/>
        <v>1.829298933953153E-2</v>
      </c>
      <c r="S246" s="1">
        <f t="shared" si="58"/>
        <v>1151.3651582694322</v>
      </c>
      <c r="T246" s="10">
        <f t="shared" si="59"/>
        <v>1.7370683710857766E-2</v>
      </c>
    </row>
    <row r="247" spans="1:20" x14ac:dyDescent="0.45">
      <c r="A247">
        <v>5850</v>
      </c>
      <c r="B247" s="1">
        <f t="shared" si="44"/>
        <v>486.46132022076296</v>
      </c>
      <c r="C247" s="10">
        <f t="shared" si="45"/>
        <v>4.1113237925933598E-2</v>
      </c>
      <c r="D247">
        <v>5825</v>
      </c>
      <c r="E247" s="1">
        <f t="shared" si="46"/>
        <v>671.51455082130303</v>
      </c>
      <c r="F247" s="10">
        <f t="shared" si="47"/>
        <v>2.9783420144118673E-2</v>
      </c>
      <c r="G247">
        <v>5815</v>
      </c>
      <c r="H247" s="1">
        <f t="shared" si="48"/>
        <v>797.40823314853753</v>
      </c>
      <c r="I247" s="10">
        <f t="shared" si="49"/>
        <v>2.5081255959736863E-2</v>
      </c>
      <c r="J247">
        <v>5800</v>
      </c>
      <c r="K247" s="1">
        <f t="shared" si="50"/>
        <v>889.52650527851176</v>
      </c>
      <c r="L247" s="10">
        <f t="shared" si="51"/>
        <v>2.2483871904118224E-2</v>
      </c>
      <c r="M247" s="1">
        <f t="shared" si="52"/>
        <v>965.98933504203944</v>
      </c>
      <c r="N247" s="10">
        <f t="shared" si="53"/>
        <v>2.0704162328178923E-2</v>
      </c>
      <c r="O247" s="1">
        <f t="shared" si="54"/>
        <v>1032.881997069388</v>
      </c>
      <c r="P247" s="10">
        <f t="shared" si="55"/>
        <v>1.9363296152654714E-2</v>
      </c>
      <c r="Q247" s="1">
        <f t="shared" si="56"/>
        <v>1094.3100287058198</v>
      </c>
      <c r="R247" s="10">
        <f t="shared" si="57"/>
        <v>1.8276356311613902E-2</v>
      </c>
      <c r="S247" s="1">
        <f t="shared" si="58"/>
        <v>1152.6665937069092</v>
      </c>
      <c r="T247" s="10">
        <f t="shared" si="59"/>
        <v>1.7351071080910878E-2</v>
      </c>
    </row>
    <row r="248" spans="1:20" x14ac:dyDescent="0.45">
      <c r="A248">
        <v>5900</v>
      </c>
      <c r="B248" s="1">
        <f t="shared" si="44"/>
        <v>486.47363068027175</v>
      </c>
      <c r="C248" s="10">
        <f t="shared" si="45"/>
        <v>4.1112197534802726E-2</v>
      </c>
      <c r="D248">
        <v>5875</v>
      </c>
      <c r="E248" s="1">
        <f t="shared" si="46"/>
        <v>671.60187541923074</v>
      </c>
      <c r="F248" s="10">
        <f t="shared" si="47"/>
        <v>2.9779547574246272E-2</v>
      </c>
      <c r="G248">
        <v>5865</v>
      </c>
      <c r="H248" s="1">
        <f t="shared" si="48"/>
        <v>797.61216516573893</v>
      </c>
      <c r="I248" s="10">
        <f t="shared" si="49"/>
        <v>2.5074843230160765E-2</v>
      </c>
      <c r="J248">
        <v>5850</v>
      </c>
      <c r="K248" s="1">
        <f t="shared" si="50"/>
        <v>889.86624981342516</v>
      </c>
      <c r="L248" s="10">
        <f t="shared" si="51"/>
        <v>2.2475287723512746E-2</v>
      </c>
      <c r="M248" s="1">
        <f t="shared" si="52"/>
        <v>966.49366148904494</v>
      </c>
      <c r="N248" s="10">
        <f t="shared" si="53"/>
        <v>2.069335868089053E-2</v>
      </c>
      <c r="O248" s="1">
        <f t="shared" si="54"/>
        <v>1033.5903151825644</v>
      </c>
      <c r="P248" s="10">
        <f t="shared" si="55"/>
        <v>1.9350026510714137E-2</v>
      </c>
      <c r="Q248" s="1">
        <f t="shared" si="56"/>
        <v>1095.2668639979852</v>
      </c>
      <c r="R248" s="10">
        <f t="shared" si="57"/>
        <v>1.8260389917207239E-2</v>
      </c>
      <c r="S248" s="1">
        <f t="shared" si="58"/>
        <v>1153.9222441163558</v>
      </c>
      <c r="T248" s="10">
        <f t="shared" si="59"/>
        <v>1.7332190363758427E-2</v>
      </c>
    </row>
    <row r="249" spans="1:20" x14ac:dyDescent="0.45">
      <c r="A249">
        <v>5950</v>
      </c>
      <c r="B249" s="1">
        <f t="shared" si="44"/>
        <v>486.48500878649116</v>
      </c>
      <c r="C249" s="10">
        <f t="shared" si="45"/>
        <v>4.1111235986261631E-2</v>
      </c>
      <c r="D249">
        <v>5925</v>
      </c>
      <c r="E249" s="1">
        <f t="shared" si="46"/>
        <v>671.68394935855383</v>
      </c>
      <c r="F249" s="10">
        <f t="shared" si="47"/>
        <v>2.9775908772421377E-2</v>
      </c>
      <c r="G249">
        <v>5915</v>
      </c>
      <c r="H249" s="1">
        <f t="shared" si="48"/>
        <v>797.80521438043263</v>
      </c>
      <c r="I249" s="10">
        <f t="shared" si="49"/>
        <v>2.5068775735605835E-2</v>
      </c>
      <c r="J249">
        <v>5900</v>
      </c>
      <c r="K249" s="1">
        <f t="shared" si="50"/>
        <v>890.18928530192841</v>
      </c>
      <c r="L249" s="10">
        <f t="shared" si="51"/>
        <v>2.2467131800195207E-2</v>
      </c>
      <c r="M249" s="1">
        <f t="shared" si="52"/>
        <v>966.97507491280874</v>
      </c>
      <c r="N249" s="10">
        <f t="shared" si="53"/>
        <v>2.0683056387780608E-2</v>
      </c>
      <c r="O249" s="1">
        <f t="shared" si="54"/>
        <v>1034.2689865888963</v>
      </c>
      <c r="P249" s="10">
        <f t="shared" si="55"/>
        <v>1.9337329320839095E-2</v>
      </c>
      <c r="Q249" s="1">
        <f t="shared" si="56"/>
        <v>1096.1868854235267</v>
      </c>
      <c r="R249" s="10">
        <f t="shared" si="57"/>
        <v>1.8245064109002479E-2</v>
      </c>
      <c r="S249" s="1">
        <f t="shared" si="58"/>
        <v>1155.1335941815837</v>
      </c>
      <c r="T249" s="10">
        <f t="shared" si="59"/>
        <v>1.7314014673921827E-2</v>
      </c>
    </row>
    <row r="250" spans="1:20" x14ac:dyDescent="0.45">
      <c r="A250">
        <v>6000</v>
      </c>
      <c r="B250" s="1">
        <f t="shared" ref="B250:B251" si="60">$Y$195 - $Z$195*EXP(-$AA$195*A250^$AB$195)</f>
        <v>486.49552372869323</v>
      </c>
      <c r="C250" s="10">
        <f t="shared" ref="C250:C251" si="61">20/B250</f>
        <v>4.11103474225459E-2</v>
      </c>
      <c r="D250">
        <v>5975</v>
      </c>
      <c r="E250" s="1">
        <f t="shared" si="46"/>
        <v>671.76107797180191</v>
      </c>
      <c r="F250" s="10">
        <f t="shared" si="47"/>
        <v>2.9772490035273415E-2</v>
      </c>
      <c r="G250">
        <v>5965</v>
      </c>
      <c r="H250" s="1">
        <f t="shared" si="48"/>
        <v>797.98793673726129</v>
      </c>
      <c r="I250" s="10">
        <f t="shared" si="49"/>
        <v>2.5063035516268751E-2</v>
      </c>
      <c r="J250">
        <v>5950</v>
      </c>
      <c r="K250" s="1">
        <f t="shared" si="50"/>
        <v>890.49639193924224</v>
      </c>
      <c r="L250" s="10">
        <f t="shared" si="51"/>
        <v>2.2459383531522024E-2</v>
      </c>
      <c r="M250" s="1">
        <f t="shared" si="52"/>
        <v>967.43455644801975</v>
      </c>
      <c r="N250" s="10">
        <f t="shared" si="53"/>
        <v>2.0673233002375804E-2</v>
      </c>
      <c r="O250" s="1">
        <f t="shared" si="54"/>
        <v>1034.9191727168527</v>
      </c>
      <c r="P250" s="10">
        <f t="shared" si="55"/>
        <v>1.9325180678116467E-2</v>
      </c>
      <c r="Q250" s="1">
        <f t="shared" si="56"/>
        <v>1097.0714095471358</v>
      </c>
      <c r="R250" s="10">
        <f t="shared" si="57"/>
        <v>1.8230353854774024E-2</v>
      </c>
      <c r="S250" s="1">
        <f t="shared" si="58"/>
        <v>1156.3020862666056</v>
      </c>
      <c r="T250" s="10">
        <f t="shared" si="59"/>
        <v>1.7296518130979703E-2</v>
      </c>
    </row>
    <row r="251" spans="1:20" x14ac:dyDescent="0.45">
      <c r="A251">
        <v>6050</v>
      </c>
      <c r="B251" s="1">
        <f t="shared" si="60"/>
        <v>486.50523968248177</v>
      </c>
      <c r="C251" s="10">
        <f t="shared" si="61"/>
        <v>4.1109526411376419E-2</v>
      </c>
      <c r="D251">
        <v>6025</v>
      </c>
      <c r="E251" s="1">
        <f t="shared" si="46"/>
        <v>671.83354956022561</v>
      </c>
      <c r="F251" s="10">
        <f t="shared" si="47"/>
        <v>2.9769278436737441E-2</v>
      </c>
      <c r="G251">
        <v>6015</v>
      </c>
      <c r="H251" s="1">
        <f t="shared" si="48"/>
        <v>798.16086135216995</v>
      </c>
      <c r="I251" s="10">
        <f t="shared" si="49"/>
        <v>2.505760551340222E-2</v>
      </c>
      <c r="J251">
        <v>6000</v>
      </c>
      <c r="K251" s="1">
        <f t="shared" si="50"/>
        <v>890.78831596030761</v>
      </c>
      <c r="L251" s="10">
        <f t="shared" si="51"/>
        <v>2.2452023271588548E-2</v>
      </c>
      <c r="M251" s="1">
        <f t="shared" si="52"/>
        <v>967.87304855994535</v>
      </c>
      <c r="N251" s="10">
        <f t="shared" si="53"/>
        <v>2.0663867053387939E-2</v>
      </c>
      <c r="O251" s="1">
        <f t="shared" si="54"/>
        <v>1035.5419936597993</v>
      </c>
      <c r="P251" s="10">
        <f t="shared" si="55"/>
        <v>1.9313557656233965E-2</v>
      </c>
      <c r="Q251" s="1">
        <f t="shared" si="56"/>
        <v>1097.9217107627874</v>
      </c>
      <c r="R251" s="10">
        <f t="shared" si="57"/>
        <v>1.8216235095765514E-2</v>
      </c>
      <c r="S251" s="1">
        <f t="shared" si="58"/>
        <v>1157.4291213436777</v>
      </c>
      <c r="T251" s="10">
        <f t="shared" si="59"/>
        <v>1.7279675818750513E-2</v>
      </c>
    </row>
  </sheetData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H2" sqref="H2:H14"/>
    </sheetView>
  </sheetViews>
  <sheetFormatPr baseColWidth="10" defaultRowHeight="14.25" x14ac:dyDescent="0.45"/>
  <cols>
    <col min="6" max="6" width="13.06640625" customWidth="1"/>
  </cols>
  <sheetData>
    <row r="1" spans="1:42" ht="15.75" x14ac:dyDescent="0.55000000000000004">
      <c r="A1" s="3" t="s">
        <v>23</v>
      </c>
      <c r="B1" s="3" t="s">
        <v>24</v>
      </c>
      <c r="C1" s="3" t="s">
        <v>25</v>
      </c>
      <c r="D1" s="3" t="s">
        <v>26</v>
      </c>
      <c r="E1" s="3" t="s">
        <v>27</v>
      </c>
      <c r="F1" s="3" t="s">
        <v>41</v>
      </c>
      <c r="G1" s="3" t="s">
        <v>28</v>
      </c>
      <c r="H1" s="9" t="s">
        <v>40</v>
      </c>
      <c r="I1" s="3" t="s">
        <v>29</v>
      </c>
      <c r="J1" s="3" t="s">
        <v>30</v>
      </c>
      <c r="K1" s="3" t="s">
        <v>31</v>
      </c>
      <c r="L1" s="3" t="s">
        <v>32</v>
      </c>
      <c r="M1" s="3" t="s">
        <v>32</v>
      </c>
      <c r="N1" s="3" t="s">
        <v>33</v>
      </c>
      <c r="O1" s="3" t="s">
        <v>33</v>
      </c>
      <c r="P1" s="3" t="s">
        <v>34</v>
      </c>
      <c r="Q1" s="3" t="s">
        <v>35</v>
      </c>
      <c r="R1" s="3" t="s">
        <v>36</v>
      </c>
      <c r="S1" s="3" t="s">
        <v>37</v>
      </c>
      <c r="T1" s="3" t="s">
        <v>38</v>
      </c>
      <c r="U1" s="3" t="s">
        <v>39</v>
      </c>
      <c r="V1" s="3" t="s">
        <v>38</v>
      </c>
      <c r="W1" s="3" t="s">
        <v>39</v>
      </c>
    </row>
    <row r="2" spans="1:42" x14ac:dyDescent="0.45">
      <c r="A2">
        <v>0</v>
      </c>
      <c r="B2" s="4">
        <f t="shared" ref="B2:B65" si="0">A2/U2*3600*1000</f>
        <v>0</v>
      </c>
      <c r="C2">
        <v>0</v>
      </c>
      <c r="D2" s="5">
        <v>0</v>
      </c>
      <c r="E2" s="5"/>
      <c r="F2" s="4"/>
      <c r="G2" s="5">
        <v>0</v>
      </c>
      <c r="H2" s="1">
        <v>0</v>
      </c>
      <c r="I2">
        <v>315</v>
      </c>
      <c r="J2">
        <v>295</v>
      </c>
      <c r="T2" s="4">
        <v>4180</v>
      </c>
      <c r="U2" s="4">
        <v>991.5</v>
      </c>
      <c r="AA2" s="6">
        <v>-144.24372570197801</v>
      </c>
      <c r="AB2" s="7">
        <v>10.528700058400901</v>
      </c>
      <c r="AC2" s="6">
        <v>-3.1256926142924198E-2</v>
      </c>
      <c r="AD2" s="6">
        <v>2.9456116190551199E-5</v>
      </c>
      <c r="AE2" s="8">
        <v>17554.453889016499</v>
      </c>
      <c r="AF2" s="8">
        <v>-125.692345063977</v>
      </c>
      <c r="AG2" s="8">
        <v>0.39362054142913999</v>
      </c>
      <c r="AH2" s="8">
        <v>-4.1079636190540202E-4</v>
      </c>
      <c r="AI2" s="8">
        <v>2.30640101199999</v>
      </c>
      <c r="AJ2" s="8">
        <v>-3.7612753199999698E-3</v>
      </c>
      <c r="AK2" s="8">
        <v>995.176197</v>
      </c>
      <c r="AL2" s="8">
        <v>3.9734999999999798E-2</v>
      </c>
      <c r="AN2" s="8">
        <v>-1.0649947496932199</v>
      </c>
      <c r="AO2" s="8">
        <v>3.87368155534049</v>
      </c>
      <c r="AP2" s="8">
        <v>0.98806744763430499</v>
      </c>
    </row>
    <row r="3" spans="1:42" x14ac:dyDescent="0.45">
      <c r="A3">
        <v>8.0000000000000002E-3</v>
      </c>
      <c r="B3" s="4">
        <f t="shared" si="0"/>
        <v>29.041138113286731</v>
      </c>
      <c r="C3">
        <v>0</v>
      </c>
      <c r="D3" s="5">
        <v>0</v>
      </c>
      <c r="E3" s="5"/>
      <c r="F3" s="4"/>
      <c r="G3" s="5">
        <v>0</v>
      </c>
      <c r="H3" s="1">
        <v>156.34021538461522</v>
      </c>
      <c r="I3">
        <v>315</v>
      </c>
      <c r="J3">
        <v>295</v>
      </c>
      <c r="K3" s="5"/>
      <c r="L3" s="5">
        <v>297.20729190100002</v>
      </c>
      <c r="M3" s="5"/>
      <c r="N3" s="5">
        <v>314.0205809754201</v>
      </c>
      <c r="O3" s="5">
        <f>I3-Q3/(T3*A3)</f>
        <v>314.0205809754201</v>
      </c>
      <c r="P3" s="5">
        <f>I3-N3</f>
        <v>0.97941902457989727</v>
      </c>
      <c r="Q3" s="1">
        <f>'Typ2 Noctua F12'!Q3*0.89</f>
        <v>32.740521598622003</v>
      </c>
      <c r="R3" s="4">
        <f>Q3/(Abmessungen!J$17*S3)</f>
        <v>3.355966593047647</v>
      </c>
      <c r="S3" s="5">
        <f t="shared" ref="S3:S66" si="1">((I3-L3)-(N3-J3))/LN((I3-L3)/(N3-J3))</f>
        <v>18.399816752222431</v>
      </c>
      <c r="T3" s="4">
        <f t="shared" ref="T3:T66" si="2">((AE3 + AF3*I3 +AG3*I3^2 +  AH3*I3^3)+(AE3 + AF3*N3 + AG3*N3^2 +  AH3*N3^3))/2</f>
        <v>4178.5641253836493</v>
      </c>
      <c r="U3" s="4">
        <f t="shared" ref="U3:U66" si="3">((AA3 + AB3*I3 + AC3*I3^2 +  AD3*I3^3)+(AA3 + AB3*N3 + AC3*N3^2 +  AD3*N3^3))/2</f>
        <v>991.69667137885313</v>
      </c>
      <c r="V3" s="4">
        <f t="shared" ref="V3:V66" si="4">((AK3 + AL3*J3)+(AK3 + AL3*L3))/2</f>
        <v>1006.941875371843</v>
      </c>
      <c r="W3" s="2">
        <f t="shared" ref="W3:W66" si="5">((AI3 + AJ3*J3)+(AI3 + AJ3*L3))/2</f>
        <v>1.1926736763243653</v>
      </c>
      <c r="AA3" s="6">
        <v>-144.24372570197801</v>
      </c>
      <c r="AB3" s="7">
        <v>10.528700058400901</v>
      </c>
      <c r="AC3" s="6">
        <v>-3.1256926142924198E-2</v>
      </c>
      <c r="AD3" s="6">
        <v>2.9456116190551199E-5</v>
      </c>
      <c r="AE3" s="8">
        <v>17554.453889016499</v>
      </c>
      <c r="AF3" s="8">
        <v>-125.692345063977</v>
      </c>
      <c r="AG3" s="8">
        <v>0.39362054142913999</v>
      </c>
      <c r="AH3" s="8">
        <v>-4.1079636190540202E-4</v>
      </c>
      <c r="AI3" s="8">
        <v>2.30640101199999</v>
      </c>
      <c r="AJ3" s="8">
        <v>-3.7612753199999698E-3</v>
      </c>
      <c r="AK3" s="8">
        <v>995.176197</v>
      </c>
      <c r="AL3" s="8">
        <v>3.9734999999999798E-2</v>
      </c>
      <c r="AN3" s="8">
        <v>-1.0649947496932199</v>
      </c>
      <c r="AO3" s="8">
        <v>3.87368155534049</v>
      </c>
      <c r="AP3" s="8">
        <v>0.98806744763430499</v>
      </c>
    </row>
    <row r="4" spans="1:42" x14ac:dyDescent="0.45">
      <c r="A4">
        <v>1.4E-2</v>
      </c>
      <c r="B4" s="4">
        <f t="shared" si="0"/>
        <v>50.824387329339487</v>
      </c>
      <c r="C4">
        <v>0</v>
      </c>
      <c r="D4" s="5">
        <v>0</v>
      </c>
      <c r="E4" s="5"/>
      <c r="F4" s="4"/>
      <c r="G4" s="5">
        <v>0</v>
      </c>
      <c r="H4" s="1">
        <v>326.03512307692239</v>
      </c>
      <c r="I4">
        <v>315</v>
      </c>
      <c r="J4">
        <v>295</v>
      </c>
      <c r="K4" s="5"/>
      <c r="L4" s="5">
        <v>297.94433485000002</v>
      </c>
      <c r="M4" s="5"/>
      <c r="N4" s="5">
        <v>314.26099091883691</v>
      </c>
      <c r="O4" s="5">
        <f t="shared" ref="O4:O67" si="6">I4-Q4/(T4*A4)</f>
        <v>314.26099091883691</v>
      </c>
      <c r="P4" s="5">
        <f t="shared" ref="P4:P101" si="7">I4-N4</f>
        <v>0.73900908116308983</v>
      </c>
      <c r="Q4" s="1">
        <f>'Typ2 Noctua F12'!Q4*0.89</f>
        <v>43.231948926392</v>
      </c>
      <c r="R4" s="4">
        <f>Q4/(Abmessungen!J$17*S4)</f>
        <v>4.4958226091122695</v>
      </c>
      <c r="S4" s="5">
        <f t="shared" si="1"/>
        <v>18.135986341667031</v>
      </c>
      <c r="T4" s="4">
        <f t="shared" si="2"/>
        <v>4178.5634718115052</v>
      </c>
      <c r="U4" s="4">
        <f t="shared" si="3"/>
        <v>991.6499272959361</v>
      </c>
      <c r="V4" s="4">
        <f t="shared" si="4"/>
        <v>1006.9565185726324</v>
      </c>
      <c r="W4" s="2">
        <f t="shared" si="5"/>
        <v>1.1912875655974384</v>
      </c>
      <c r="AA4" s="6">
        <v>-144.24372570197801</v>
      </c>
      <c r="AB4" s="7">
        <v>10.528700058400901</v>
      </c>
      <c r="AC4" s="6">
        <v>-3.1256926142924198E-2</v>
      </c>
      <c r="AD4" s="6">
        <v>2.9456116190551199E-5</v>
      </c>
      <c r="AE4" s="8">
        <v>17554.453889016499</v>
      </c>
      <c r="AF4" s="8">
        <v>-125.692345063977</v>
      </c>
      <c r="AG4" s="8">
        <v>0.39362054142913999</v>
      </c>
      <c r="AH4" s="8">
        <v>-4.1079636190540202E-4</v>
      </c>
      <c r="AI4" s="8">
        <v>2.30640101199999</v>
      </c>
      <c r="AJ4" s="8">
        <v>-3.7612753199999698E-3</v>
      </c>
      <c r="AK4" s="8">
        <v>995.176197</v>
      </c>
      <c r="AL4" s="8">
        <v>3.9734999999999798E-2</v>
      </c>
      <c r="AN4" s="8">
        <v>-1.0649947496932199</v>
      </c>
      <c r="AO4" s="8">
        <v>3.87368155534049</v>
      </c>
      <c r="AP4" s="8">
        <v>0.98806744763430499</v>
      </c>
    </row>
    <row r="5" spans="1:42" x14ac:dyDescent="0.45">
      <c r="A5">
        <v>0.02</v>
      </c>
      <c r="B5" s="4">
        <f t="shared" si="0"/>
        <v>72.608351916544507</v>
      </c>
      <c r="C5">
        <v>0</v>
      </c>
      <c r="D5" s="5">
        <v>0</v>
      </c>
      <c r="E5" s="5"/>
      <c r="F5" s="4"/>
      <c r="G5" s="5">
        <v>0</v>
      </c>
      <c r="H5" s="1">
        <v>540.67838461538327</v>
      </c>
      <c r="I5">
        <v>315</v>
      </c>
      <c r="J5">
        <v>295</v>
      </c>
      <c r="K5" s="5"/>
      <c r="L5" s="5">
        <v>298.35293888899997</v>
      </c>
      <c r="M5" s="5"/>
      <c r="N5" s="5">
        <v>314.40689109392849</v>
      </c>
      <c r="O5" s="5">
        <f t="shared" si="6"/>
        <v>314.40689109392849</v>
      </c>
      <c r="P5" s="5">
        <f t="shared" si="7"/>
        <v>0.59310890607150668</v>
      </c>
      <c r="Q5" s="1">
        <f>'Typ2 Noctua F12'!Q5*0.89</f>
        <v>49.566861617935004</v>
      </c>
      <c r="R5" s="4">
        <f>Q5/(Abmessungen!J$17*S5)</f>
        <v>5.1959442126656663</v>
      </c>
      <c r="S5" s="5">
        <f t="shared" si="1"/>
        <v>17.9917113627363</v>
      </c>
      <c r="T5" s="4">
        <f t="shared" si="2"/>
        <v>4178.5632546173429</v>
      </c>
      <c r="U5" s="4">
        <f t="shared" si="3"/>
        <v>991.62146088588065</v>
      </c>
      <c r="V5" s="4">
        <f t="shared" si="4"/>
        <v>1006.9646365133772</v>
      </c>
      <c r="W5" s="2">
        <f t="shared" si="5"/>
        <v>1.190519129453667</v>
      </c>
      <c r="AA5" s="6">
        <v>-144.24372570197801</v>
      </c>
      <c r="AB5" s="7">
        <v>10.528700058400901</v>
      </c>
      <c r="AC5" s="6">
        <v>-3.1256926142924198E-2</v>
      </c>
      <c r="AD5" s="6">
        <v>2.9456116190551199E-5</v>
      </c>
      <c r="AE5" s="8">
        <v>17554.453889016499</v>
      </c>
      <c r="AF5" s="8">
        <v>-125.692345063977</v>
      </c>
      <c r="AG5" s="8">
        <v>0.39362054142913999</v>
      </c>
      <c r="AH5" s="8">
        <v>-4.1079636190540202E-4</v>
      </c>
      <c r="AI5" s="8">
        <v>2.30640101199999</v>
      </c>
      <c r="AJ5" s="8">
        <v>-3.7612753199999698E-3</v>
      </c>
      <c r="AK5" s="8">
        <v>995.176197</v>
      </c>
      <c r="AL5" s="8">
        <v>3.9734999999999798E-2</v>
      </c>
      <c r="AN5" s="8">
        <v>-1.0649947496932199</v>
      </c>
      <c r="AO5" s="8">
        <v>3.87368155534049</v>
      </c>
      <c r="AP5" s="8">
        <v>0.98806744763430499</v>
      </c>
    </row>
    <row r="6" spans="1:42" x14ac:dyDescent="0.45">
      <c r="A6">
        <v>2.5999999999999999E-2</v>
      </c>
      <c r="B6" s="4">
        <f t="shared" si="0"/>
        <v>94.392673442557367</v>
      </c>
      <c r="C6">
        <v>0</v>
      </c>
      <c r="D6" s="5">
        <v>0</v>
      </c>
      <c r="E6" s="5"/>
      <c r="F6" s="4"/>
      <c r="G6" s="5">
        <v>0</v>
      </c>
      <c r="H6" s="1">
        <v>800.26999999999816</v>
      </c>
      <c r="I6">
        <v>315</v>
      </c>
      <c r="J6">
        <v>295</v>
      </c>
      <c r="K6" s="5"/>
      <c r="L6" s="5">
        <v>298.63721954200003</v>
      </c>
      <c r="M6" s="5"/>
      <c r="N6" s="5">
        <v>314.50445616517277</v>
      </c>
      <c r="O6" s="5">
        <f t="shared" si="6"/>
        <v>314.50445616517277</v>
      </c>
      <c r="P6" s="5">
        <f t="shared" si="7"/>
        <v>0.49554383482723097</v>
      </c>
      <c r="Q6" s="1">
        <f>'Typ2 Noctua F12'!Q6*0.89</f>
        <v>53.837191813463001</v>
      </c>
      <c r="R6" s="4">
        <f>Q6/(Abmessungen!J$17*S6)</f>
        <v>5.6764184353926712</v>
      </c>
      <c r="S6" s="5">
        <f t="shared" si="1"/>
        <v>17.887659926562428</v>
      </c>
      <c r="T6" s="4">
        <f t="shared" si="2"/>
        <v>4178.5631826428244</v>
      </c>
      <c r="U6" s="4">
        <f t="shared" si="3"/>
        <v>991.60238381170825</v>
      </c>
      <c r="V6" s="4">
        <f t="shared" si="4"/>
        <v>1006.9702844592507</v>
      </c>
      <c r="W6" s="2">
        <f t="shared" si="5"/>
        <v>1.1899845005516259</v>
      </c>
      <c r="AA6" s="6">
        <v>-144.24372570197801</v>
      </c>
      <c r="AB6" s="7">
        <v>10.528700058400901</v>
      </c>
      <c r="AC6" s="6">
        <v>-3.1256926142924198E-2</v>
      </c>
      <c r="AD6" s="6">
        <v>2.9456116190551199E-5</v>
      </c>
      <c r="AE6" s="8">
        <v>17554.453889016499</v>
      </c>
      <c r="AF6" s="8">
        <v>-125.692345063977</v>
      </c>
      <c r="AG6" s="8">
        <v>0.39362054142913999</v>
      </c>
      <c r="AH6" s="8">
        <v>-4.1079636190540202E-4</v>
      </c>
      <c r="AI6" s="8">
        <v>2.30640101199999</v>
      </c>
      <c r="AJ6" s="8">
        <v>-3.7612753199999698E-3</v>
      </c>
      <c r="AK6" s="8">
        <v>995.176197</v>
      </c>
      <c r="AL6" s="8">
        <v>3.9734999999999798E-2</v>
      </c>
      <c r="AN6" s="8">
        <v>-1.0649947496932199</v>
      </c>
      <c r="AO6" s="8">
        <v>3.87368155534049</v>
      </c>
      <c r="AP6" s="8">
        <v>0.98806744763430499</v>
      </c>
    </row>
    <row r="7" spans="1:42" x14ac:dyDescent="0.45">
      <c r="A7">
        <v>3.2000000000000001E-2</v>
      </c>
      <c r="B7" s="4">
        <f t="shared" si="0"/>
        <v>116.17720459018128</v>
      </c>
      <c r="C7">
        <v>0</v>
      </c>
      <c r="D7" s="5">
        <v>0</v>
      </c>
      <c r="E7" s="5"/>
      <c r="F7" s="4"/>
      <c r="G7" s="5">
        <v>0</v>
      </c>
      <c r="H7" s="1">
        <v>1104.8099692307667</v>
      </c>
      <c r="I7">
        <v>315</v>
      </c>
      <c r="J7">
        <v>295</v>
      </c>
      <c r="K7" s="5"/>
      <c r="L7" s="5">
        <v>298.85548949399998</v>
      </c>
      <c r="M7" s="5"/>
      <c r="N7" s="5">
        <v>314.57447862615112</v>
      </c>
      <c r="O7" s="5">
        <f t="shared" si="6"/>
        <v>314.57447862615112</v>
      </c>
      <c r="P7" s="5">
        <f t="shared" si="7"/>
        <v>0.42552137384888056</v>
      </c>
      <c r="Q7" s="1">
        <f>'Typ2 Noctua F12'!Q7*0.89</f>
        <v>56.898174057342999</v>
      </c>
      <c r="R7" s="4">
        <f>Q7/(Abmessungen!J$17*S7)</f>
        <v>6.0271909516307423</v>
      </c>
      <c r="S7" s="5">
        <f t="shared" si="1"/>
        <v>17.804464310070678</v>
      </c>
      <c r="T7" s="4">
        <f t="shared" si="2"/>
        <v>4178.5631664260654</v>
      </c>
      <c r="U7" s="4">
        <f t="shared" si="3"/>
        <v>991.58867186012617</v>
      </c>
      <c r="V7" s="4">
        <f t="shared" si="4"/>
        <v>1006.974620937522</v>
      </c>
      <c r="W7" s="2">
        <f t="shared" si="5"/>
        <v>1.1895740138598483</v>
      </c>
      <c r="AA7" s="6">
        <v>-144.24372570197801</v>
      </c>
      <c r="AB7" s="7">
        <v>10.528700058400901</v>
      </c>
      <c r="AC7" s="6">
        <v>-3.1256926142924198E-2</v>
      </c>
      <c r="AD7" s="6">
        <v>2.9456116190551199E-5</v>
      </c>
      <c r="AE7" s="8">
        <v>17554.453889016499</v>
      </c>
      <c r="AF7" s="8">
        <v>-125.692345063977</v>
      </c>
      <c r="AG7" s="8">
        <v>0.39362054142913999</v>
      </c>
      <c r="AH7" s="8">
        <v>-4.1079636190540202E-4</v>
      </c>
      <c r="AI7" s="8">
        <v>2.30640101199999</v>
      </c>
      <c r="AJ7" s="8">
        <v>-3.7612753199999698E-3</v>
      </c>
      <c r="AK7" s="8">
        <v>995.176197</v>
      </c>
      <c r="AL7" s="8">
        <v>3.9734999999999798E-2</v>
      </c>
      <c r="AN7" s="8">
        <v>-1.0649947496932199</v>
      </c>
      <c r="AO7" s="8">
        <v>3.87368155534049</v>
      </c>
      <c r="AP7" s="8">
        <v>0.98806744763430499</v>
      </c>
    </row>
    <row r="8" spans="1:42" x14ac:dyDescent="0.45">
      <c r="A8">
        <v>3.7999999999999999E-2</v>
      </c>
      <c r="B8" s="4">
        <f t="shared" si="0"/>
        <v>137.96187060830022</v>
      </c>
      <c r="C8">
        <v>0</v>
      </c>
      <c r="D8" s="5">
        <v>0</v>
      </c>
      <c r="E8" s="5"/>
      <c r="F8" s="4"/>
      <c r="G8" s="5">
        <v>0</v>
      </c>
      <c r="H8" s="1">
        <v>1454.2982923076893</v>
      </c>
      <c r="I8">
        <v>315</v>
      </c>
      <c r="J8">
        <v>295</v>
      </c>
      <c r="K8" s="5"/>
      <c r="L8" s="5">
        <v>299.03272533900002</v>
      </c>
      <c r="M8" s="5"/>
      <c r="N8" s="5">
        <v>314.62728054419949</v>
      </c>
      <c r="O8" s="5">
        <f t="shared" si="6"/>
        <v>314.62728054419949</v>
      </c>
      <c r="P8" s="5">
        <f t="shared" si="7"/>
        <v>0.37271945580050669</v>
      </c>
      <c r="Q8" s="1">
        <f>'Typ2 Noctua F12'!Q8*0.89</f>
        <v>59.182408097945</v>
      </c>
      <c r="R8" s="4">
        <f>Q8/(Abmessungen!J$17*S8)</f>
        <v>6.2939348201928906</v>
      </c>
      <c r="S8" s="5">
        <f t="shared" si="1"/>
        <v>17.734376493078706</v>
      </c>
      <c r="T8" s="4">
        <f t="shared" si="2"/>
        <v>4178.5631734896751</v>
      </c>
      <c r="U8" s="4">
        <f t="shared" si="3"/>
        <v>991.57832085649943</v>
      </c>
      <c r="V8" s="4">
        <f t="shared" si="4"/>
        <v>1006.9781421706725</v>
      </c>
      <c r="W8" s="2">
        <f t="shared" si="5"/>
        <v>1.1892406974550394</v>
      </c>
      <c r="AA8" s="6">
        <v>-144.24372570197801</v>
      </c>
      <c r="AB8" s="7">
        <v>10.528700058400901</v>
      </c>
      <c r="AC8" s="6">
        <v>-3.1256926142924198E-2</v>
      </c>
      <c r="AD8" s="6">
        <v>2.9456116190551199E-5</v>
      </c>
      <c r="AE8" s="8">
        <v>17554.453889016499</v>
      </c>
      <c r="AF8" s="8">
        <v>-125.692345063977</v>
      </c>
      <c r="AG8" s="8">
        <v>0.39362054142913999</v>
      </c>
      <c r="AH8" s="8">
        <v>-4.1079636190540202E-4</v>
      </c>
      <c r="AI8" s="8">
        <v>2.30640101199999</v>
      </c>
      <c r="AJ8" s="8">
        <v>-3.7612753199999698E-3</v>
      </c>
      <c r="AK8" s="8">
        <v>995.176197</v>
      </c>
      <c r="AL8" s="8">
        <v>3.9734999999999798E-2</v>
      </c>
      <c r="AN8" s="8">
        <v>-1.0649947496932199</v>
      </c>
      <c r="AO8" s="8">
        <v>3.87368155534049</v>
      </c>
      <c r="AP8" s="8">
        <v>0.98806744763430499</v>
      </c>
    </row>
    <row r="9" spans="1:42" x14ac:dyDescent="0.45">
      <c r="A9">
        <v>4.3999999999999997E-2</v>
      </c>
      <c r="B9" s="4">
        <f t="shared" si="0"/>
        <v>159.7466287266457</v>
      </c>
      <c r="C9">
        <v>0</v>
      </c>
      <c r="D9" s="5">
        <v>0</v>
      </c>
      <c r="E9" s="5"/>
      <c r="F9" s="4"/>
      <c r="G9" s="5">
        <v>0</v>
      </c>
      <c r="H9" s="1">
        <v>1848.7349692307653</v>
      </c>
      <c r="I9">
        <v>315</v>
      </c>
      <c r="J9">
        <v>295</v>
      </c>
      <c r="K9" s="5"/>
      <c r="L9" s="5">
        <v>299.181955303</v>
      </c>
      <c r="M9" s="5"/>
      <c r="N9" s="5">
        <v>314.66856324552373</v>
      </c>
      <c r="O9" s="5">
        <f t="shared" si="6"/>
        <v>314.66856324552373</v>
      </c>
      <c r="P9" s="5">
        <f t="shared" si="7"/>
        <v>0.33143675447627174</v>
      </c>
      <c r="Q9" s="1">
        <f>'Typ2 Noctua F12'!Q9*0.89</f>
        <v>60.936894577326008</v>
      </c>
      <c r="R9" s="4">
        <f>Q9/(Abmessungen!J$17*S9)</f>
        <v>6.5028617511152378</v>
      </c>
      <c r="S9" s="5">
        <f t="shared" si="1"/>
        <v>17.673449769370741</v>
      </c>
      <c r="T9" s="4">
        <f t="shared" si="2"/>
        <v>4178.5631904354332</v>
      </c>
      <c r="U9" s="4">
        <f t="shared" si="3"/>
        <v>991.57022130995938</v>
      </c>
      <c r="V9" s="4">
        <f t="shared" si="4"/>
        <v>1006.9811069969824</v>
      </c>
      <c r="W9" s="2">
        <f t="shared" si="5"/>
        <v>1.1889600499647406</v>
      </c>
      <c r="AA9" s="6">
        <v>-144.24372570197801</v>
      </c>
      <c r="AB9" s="7">
        <v>10.528700058400901</v>
      </c>
      <c r="AC9" s="6">
        <v>-3.1256926142924198E-2</v>
      </c>
      <c r="AD9" s="6">
        <v>2.9456116190551199E-5</v>
      </c>
      <c r="AE9" s="8">
        <v>17554.453889016499</v>
      </c>
      <c r="AF9" s="8">
        <v>-125.692345063977</v>
      </c>
      <c r="AG9" s="8">
        <v>0.39362054142913999</v>
      </c>
      <c r="AH9" s="8">
        <v>-4.1079636190540202E-4</v>
      </c>
      <c r="AI9" s="8">
        <v>2.30640101199999</v>
      </c>
      <c r="AJ9" s="8">
        <v>-3.7612753199999698E-3</v>
      </c>
      <c r="AK9" s="8">
        <v>995.176197</v>
      </c>
      <c r="AL9" s="8">
        <v>3.9734999999999798E-2</v>
      </c>
      <c r="AN9" s="8">
        <v>-1.0649947496932199</v>
      </c>
      <c r="AO9" s="8">
        <v>3.87368155534049</v>
      </c>
      <c r="AP9" s="8">
        <v>0.98806744763430499</v>
      </c>
    </row>
    <row r="10" spans="1:42" x14ac:dyDescent="0.45">
      <c r="A10">
        <v>0.05</v>
      </c>
      <c r="B10" s="4">
        <f t="shared" si="0"/>
        <v>181.53145246101607</v>
      </c>
      <c r="C10">
        <v>0</v>
      </c>
      <c r="D10" s="5">
        <v>0</v>
      </c>
      <c r="E10" s="5"/>
      <c r="F10" s="4"/>
      <c r="G10" s="5">
        <v>0</v>
      </c>
      <c r="H10" s="1">
        <v>2288.1199999999958</v>
      </c>
      <c r="I10">
        <v>315</v>
      </c>
      <c r="J10">
        <v>295</v>
      </c>
      <c r="K10" s="5"/>
      <c r="L10" s="5">
        <v>299.31084306600002</v>
      </c>
      <c r="M10" s="5"/>
      <c r="N10" s="5">
        <v>314.70174270259719</v>
      </c>
      <c r="O10" s="5">
        <f t="shared" si="6"/>
        <v>314.70174270259719</v>
      </c>
      <c r="P10" s="5">
        <f t="shared" si="7"/>
        <v>0.29825729740281304</v>
      </c>
      <c r="Q10" s="1">
        <f>'Typ2 Noctua F12'!Q10*0.89</f>
        <v>62.314348520815003</v>
      </c>
      <c r="R10" s="4">
        <f>Q10/(Abmessungen!J$17*S10)</f>
        <v>6.6702691270555539</v>
      </c>
      <c r="S10" s="5">
        <f t="shared" si="1"/>
        <v>17.619364288141966</v>
      </c>
      <c r="T10" s="4">
        <f t="shared" si="2"/>
        <v>4178.5632112565145</v>
      </c>
      <c r="U10" s="4">
        <f t="shared" si="3"/>
        <v>991.56370733416043</v>
      </c>
      <c r="V10" s="4">
        <f t="shared" si="4"/>
        <v>1006.9836676746137</v>
      </c>
      <c r="W10" s="2">
        <f t="shared" si="5"/>
        <v>1.1887176587837294</v>
      </c>
      <c r="AA10" s="6">
        <v>-144.24372570197801</v>
      </c>
      <c r="AB10" s="7">
        <v>10.528700058400901</v>
      </c>
      <c r="AC10" s="6">
        <v>-3.1256926142924198E-2</v>
      </c>
      <c r="AD10" s="6">
        <v>2.9456116190551199E-5</v>
      </c>
      <c r="AE10" s="8">
        <v>17554.453889016499</v>
      </c>
      <c r="AF10" s="8">
        <v>-125.692345063977</v>
      </c>
      <c r="AG10" s="8">
        <v>0.39362054142913999</v>
      </c>
      <c r="AH10" s="8">
        <v>-4.1079636190540202E-4</v>
      </c>
      <c r="AI10" s="8">
        <v>2.30640101199999</v>
      </c>
      <c r="AJ10" s="8">
        <v>-3.7612753199999698E-3</v>
      </c>
      <c r="AK10" s="8">
        <v>995.176197</v>
      </c>
      <c r="AL10" s="8">
        <v>3.9734999999999798E-2</v>
      </c>
      <c r="AN10" s="8">
        <v>-1.0649947496932199</v>
      </c>
      <c r="AO10" s="8">
        <v>3.87368155534049</v>
      </c>
      <c r="AP10" s="8">
        <v>0.98806744763430499</v>
      </c>
    </row>
    <row r="11" spans="1:42" x14ac:dyDescent="0.45">
      <c r="A11">
        <v>5.6000000000000001E-2</v>
      </c>
      <c r="B11" s="4">
        <f t="shared" si="0"/>
        <v>203.31632445962657</v>
      </c>
      <c r="C11">
        <v>0</v>
      </c>
      <c r="D11" s="5">
        <v>0</v>
      </c>
      <c r="E11" s="5"/>
      <c r="F11" s="4"/>
      <c r="G11" s="5">
        <v>0</v>
      </c>
      <c r="H11" s="1">
        <v>2772.4533846153799</v>
      </c>
      <c r="I11">
        <v>315</v>
      </c>
      <c r="J11">
        <v>295</v>
      </c>
      <c r="K11" s="5"/>
      <c r="L11" s="5">
        <v>299.424280963</v>
      </c>
      <c r="M11" s="5"/>
      <c r="N11" s="5">
        <v>314.7289964419864</v>
      </c>
      <c r="O11" s="5">
        <f t="shared" si="6"/>
        <v>314.7289964419864</v>
      </c>
      <c r="P11" s="5">
        <f t="shared" si="7"/>
        <v>0.27100355801360365</v>
      </c>
      <c r="Q11" s="1">
        <f>'Typ2 Noctua F12'!Q11*0.89</f>
        <v>63.414708199469999</v>
      </c>
      <c r="R11" s="4">
        <f>Q11/(Abmessungen!J$17*S11)</f>
        <v>6.8068845290045221</v>
      </c>
      <c r="S11" s="5">
        <f t="shared" si="1"/>
        <v>17.570622487333367</v>
      </c>
      <c r="T11" s="4">
        <f t="shared" si="2"/>
        <v>4178.5632331255292</v>
      </c>
      <c r="U11" s="4">
        <f t="shared" si="3"/>
        <v>991.55835388925016</v>
      </c>
      <c r="V11" s="4">
        <f t="shared" si="4"/>
        <v>1006.9859214020323</v>
      </c>
      <c r="W11" s="2">
        <f t="shared" si="5"/>
        <v>1.1885043232025601</v>
      </c>
      <c r="AA11" s="6">
        <v>-144.24372570197801</v>
      </c>
      <c r="AB11" s="7">
        <v>10.528700058400901</v>
      </c>
      <c r="AC11" s="6">
        <v>-3.1256926142924198E-2</v>
      </c>
      <c r="AD11" s="6">
        <v>2.9456116190551199E-5</v>
      </c>
      <c r="AE11" s="8">
        <v>17554.453889016499</v>
      </c>
      <c r="AF11" s="8">
        <v>-125.692345063977</v>
      </c>
      <c r="AG11" s="8">
        <v>0.39362054142913999</v>
      </c>
      <c r="AH11" s="8">
        <v>-4.1079636190540202E-4</v>
      </c>
      <c r="AI11" s="8">
        <v>2.30640101199999</v>
      </c>
      <c r="AJ11" s="8">
        <v>-3.7612753199999698E-3</v>
      </c>
      <c r="AK11" s="8">
        <v>995.176197</v>
      </c>
      <c r="AL11" s="8">
        <v>3.9734999999999798E-2</v>
      </c>
      <c r="AN11" s="8">
        <v>-1.0649947496932199</v>
      </c>
      <c r="AO11" s="8">
        <v>3.87368155534049</v>
      </c>
      <c r="AP11" s="8">
        <v>0.98806744763430499</v>
      </c>
    </row>
    <row r="12" spans="1:42" x14ac:dyDescent="0.45">
      <c r="A12">
        <v>6.2E-2</v>
      </c>
      <c r="B12" s="4">
        <f t="shared" si="0"/>
        <v>225.10123285977662</v>
      </c>
      <c r="C12">
        <v>0</v>
      </c>
      <c r="D12" s="5">
        <v>0</v>
      </c>
      <c r="E12" s="5"/>
      <c r="F12" s="4"/>
      <c r="G12" s="5">
        <v>0</v>
      </c>
      <c r="H12" s="1">
        <v>3301.7351230769173</v>
      </c>
      <c r="I12">
        <v>315</v>
      </c>
      <c r="J12">
        <v>295</v>
      </c>
      <c r="K12" s="5"/>
      <c r="L12" s="5">
        <v>299.52558378800001</v>
      </c>
      <c r="M12" s="5"/>
      <c r="N12" s="5">
        <v>314.75178135428234</v>
      </c>
      <c r="O12" s="5">
        <f t="shared" si="6"/>
        <v>314.75178135428234</v>
      </c>
      <c r="P12" s="5">
        <f t="shared" si="7"/>
        <v>0.24821864571765673</v>
      </c>
      <c r="Q12" s="1">
        <f>'Typ2 Noctua F12'!Q12*0.89</f>
        <v>64.306233351708002</v>
      </c>
      <c r="R12" s="4">
        <f>Q12/(Abmessungen!J$17*S12)</f>
        <v>6.920078754279964</v>
      </c>
      <c r="S12" s="5">
        <f t="shared" si="1"/>
        <v>17.526192114525848</v>
      </c>
      <c r="T12" s="4">
        <f t="shared" si="2"/>
        <v>4178.5632546886845</v>
      </c>
      <c r="U12" s="4">
        <f t="shared" si="3"/>
        <v>991.55387629102438</v>
      </c>
      <c r="V12" s="4">
        <f t="shared" si="4"/>
        <v>1006.987934035908</v>
      </c>
      <c r="W12" s="2">
        <f t="shared" si="5"/>
        <v>1.1883138092948007</v>
      </c>
      <c r="AA12" s="6">
        <v>-144.24372570197801</v>
      </c>
      <c r="AB12" s="7">
        <v>10.528700058400901</v>
      </c>
      <c r="AC12" s="6">
        <v>-3.1256926142924198E-2</v>
      </c>
      <c r="AD12" s="6">
        <v>2.9456116190551199E-5</v>
      </c>
      <c r="AE12" s="8">
        <v>17554.453889016499</v>
      </c>
      <c r="AF12" s="8">
        <v>-125.692345063977</v>
      </c>
      <c r="AG12" s="8">
        <v>0.39362054142913999</v>
      </c>
      <c r="AH12" s="8">
        <v>-4.1079636190540202E-4</v>
      </c>
      <c r="AI12" s="8">
        <v>2.30640101199999</v>
      </c>
      <c r="AJ12" s="8">
        <v>-3.7612753199999698E-3</v>
      </c>
      <c r="AK12" s="8">
        <v>995.176197</v>
      </c>
      <c r="AL12" s="8">
        <v>3.9734999999999798E-2</v>
      </c>
      <c r="AN12" s="8">
        <v>-1.0649947496932199</v>
      </c>
      <c r="AO12" s="8">
        <v>3.87368155534049</v>
      </c>
      <c r="AP12" s="8">
        <v>0.98806744763430499</v>
      </c>
    </row>
    <row r="13" spans="1:42" x14ac:dyDescent="0.45">
      <c r="A13">
        <v>6.8000000000000005E-2</v>
      </c>
      <c r="B13" s="4">
        <f t="shared" si="0"/>
        <v>246.88616927632256</v>
      </c>
      <c r="C13">
        <v>0</v>
      </c>
      <c r="D13" s="5">
        <v>0</v>
      </c>
      <c r="E13" s="5"/>
      <c r="F13" s="4"/>
      <c r="G13" s="5">
        <v>0</v>
      </c>
      <c r="H13" s="1">
        <v>3875.9652153846091</v>
      </c>
      <c r="I13">
        <v>315</v>
      </c>
      <c r="J13">
        <v>295</v>
      </c>
      <c r="K13" s="5"/>
      <c r="L13" s="5">
        <v>299.61710178300001</v>
      </c>
      <c r="M13" s="5"/>
      <c r="N13" s="5">
        <v>314.77111068933732</v>
      </c>
      <c r="O13" s="5">
        <f t="shared" si="6"/>
        <v>314.77111068933732</v>
      </c>
      <c r="P13" s="5">
        <f t="shared" si="7"/>
        <v>0.22888931066268015</v>
      </c>
      <c r="Q13" s="1">
        <f>'Typ2 Noctua F12'!Q13*0.89</f>
        <v>65.037135799959003</v>
      </c>
      <c r="R13" s="4">
        <f>Q13/(Abmessungen!J$17*S13)</f>
        <v>7.0150891283793912</v>
      </c>
      <c r="S13" s="5">
        <f t="shared" si="1"/>
        <v>17.485326511215469</v>
      </c>
      <c r="T13" s="4">
        <f t="shared" si="2"/>
        <v>4178.5632753118643</v>
      </c>
      <c r="U13" s="4">
        <f t="shared" si="3"/>
        <v>991.55007636743062</v>
      </c>
      <c r="V13" s="4">
        <f t="shared" si="4"/>
        <v>1006.9897522696738</v>
      </c>
      <c r="W13" s="2">
        <f t="shared" si="5"/>
        <v>1.1881416971068361</v>
      </c>
      <c r="AA13" s="6">
        <v>-144.24372570197801</v>
      </c>
      <c r="AB13" s="7">
        <v>10.528700058400901</v>
      </c>
      <c r="AC13" s="6">
        <v>-3.1256926142924198E-2</v>
      </c>
      <c r="AD13" s="6">
        <v>2.9456116190551199E-5</v>
      </c>
      <c r="AE13" s="8">
        <v>17554.453889016499</v>
      </c>
      <c r="AF13" s="8">
        <v>-125.692345063977</v>
      </c>
      <c r="AG13" s="8">
        <v>0.39362054142913999</v>
      </c>
      <c r="AH13" s="8">
        <v>-4.1079636190540202E-4</v>
      </c>
      <c r="AI13" s="8">
        <v>2.30640101199999</v>
      </c>
      <c r="AJ13" s="8">
        <v>-3.7612753199999698E-3</v>
      </c>
      <c r="AK13" s="8">
        <v>995.176197</v>
      </c>
      <c r="AL13" s="8">
        <v>3.9734999999999798E-2</v>
      </c>
      <c r="AN13" s="8">
        <v>-1.0649947496932199</v>
      </c>
      <c r="AO13" s="8">
        <v>3.87368155534049</v>
      </c>
      <c r="AP13" s="8">
        <v>0.98806744763430499</v>
      </c>
    </row>
    <row r="14" spans="1:42" x14ac:dyDescent="0.45">
      <c r="A14">
        <v>7.3999999999999996E-2</v>
      </c>
      <c r="B14" s="4">
        <f t="shared" si="0"/>
        <v>268.67112762046048</v>
      </c>
      <c r="C14">
        <v>0</v>
      </c>
      <c r="D14" s="5">
        <v>0</v>
      </c>
      <c r="E14" s="5"/>
      <c r="F14" s="4"/>
      <c r="G14" s="5">
        <v>0</v>
      </c>
      <c r="H14" s="1">
        <v>4495.1436615384537</v>
      </c>
      <c r="I14">
        <v>315</v>
      </c>
      <c r="J14">
        <v>295</v>
      </c>
      <c r="K14" s="5"/>
      <c r="L14" s="5">
        <v>299.70056205600002</v>
      </c>
      <c r="M14" s="5"/>
      <c r="N14" s="5">
        <v>314.78771185020088</v>
      </c>
      <c r="O14" s="5">
        <f t="shared" si="6"/>
        <v>314.78771185020088</v>
      </c>
      <c r="P14" s="5">
        <f t="shared" si="7"/>
        <v>0.21228814979912158</v>
      </c>
      <c r="Q14" s="1">
        <f>'Typ2 Noctua F12'!Q14*0.89</f>
        <v>65.642400828521005</v>
      </c>
      <c r="R14" s="4">
        <f>Q14/(Abmessungen!J$17*S14)</f>
        <v>7.0957392098020033</v>
      </c>
      <c r="S14" s="5">
        <f t="shared" si="1"/>
        <v>17.447465331413397</v>
      </c>
      <c r="T14" s="4">
        <f t="shared" si="2"/>
        <v>4178.5632947245995</v>
      </c>
      <c r="U14" s="4">
        <f t="shared" si="3"/>
        <v>991.5468117449941</v>
      </c>
      <c r="V14" s="4">
        <f t="shared" si="4"/>
        <v>1006.9914104166476</v>
      </c>
      <c r="W14" s="2">
        <f t="shared" si="5"/>
        <v>1.1879847385743183</v>
      </c>
      <c r="AA14" s="6">
        <v>-144.24372570197801</v>
      </c>
      <c r="AB14" s="7">
        <v>10.528700058400901</v>
      </c>
      <c r="AC14" s="6">
        <v>-3.1256926142924198E-2</v>
      </c>
      <c r="AD14" s="6">
        <v>2.9456116190551199E-5</v>
      </c>
      <c r="AE14" s="8">
        <v>17554.453889016499</v>
      </c>
      <c r="AF14" s="8">
        <v>-125.692345063977</v>
      </c>
      <c r="AG14" s="8">
        <v>0.39362054142913999</v>
      </c>
      <c r="AH14" s="8">
        <v>-4.1079636190540202E-4</v>
      </c>
      <c r="AI14" s="8">
        <v>2.30640101199999</v>
      </c>
      <c r="AJ14" s="8">
        <v>-3.7612753199999698E-3</v>
      </c>
      <c r="AK14" s="8">
        <v>995.176197</v>
      </c>
      <c r="AL14" s="8">
        <v>3.9734999999999798E-2</v>
      </c>
      <c r="AN14" s="8">
        <v>-1.0649947496932199</v>
      </c>
      <c r="AO14" s="8">
        <v>3.87368155534049</v>
      </c>
      <c r="AP14" s="8">
        <v>0.98806744763430499</v>
      </c>
    </row>
    <row r="15" spans="1:42" x14ac:dyDescent="0.45">
      <c r="A15">
        <v>8.0000000000000002E-3</v>
      </c>
      <c r="B15" s="4">
        <f t="shared" si="0"/>
        <v>29.016163289364265</v>
      </c>
      <c r="C15">
        <v>600</v>
      </c>
      <c r="D15" s="5">
        <f t="shared" ref="D15:D101" si="8">F15/(0.02809*3600)</f>
        <v>0.5506252760393181</v>
      </c>
      <c r="E15" s="4">
        <v>27.840715207100001</v>
      </c>
      <c r="F15" s="4">
        <f>E15*2</f>
        <v>55.681430414200001</v>
      </c>
      <c r="G15" s="5">
        <f t="shared" ref="G15:G78" si="9">AN15 + AO15*D15 + AP15*D15^2</f>
        <v>1.3675226116090431</v>
      </c>
      <c r="H15" s="1">
        <f>H3</f>
        <v>156.34021538461522</v>
      </c>
      <c r="I15">
        <v>315</v>
      </c>
      <c r="J15">
        <v>295</v>
      </c>
      <c r="K15" s="5">
        <f>Q15*3600/(V15*W15*F15)</f>
        <v>10.163528610112918</v>
      </c>
      <c r="L15" s="5">
        <v>305.16337036320931</v>
      </c>
      <c r="M15" s="5">
        <f t="shared" ref="M15:M101" si="10">J15+K15</f>
        <v>305.16352861011291</v>
      </c>
      <c r="N15" s="5">
        <v>309.42255010117862</v>
      </c>
      <c r="O15" s="5">
        <f t="shared" si="6"/>
        <v>309.42255009989071</v>
      </c>
      <c r="P15" s="5">
        <f t="shared" si="7"/>
        <v>5.577449898821385</v>
      </c>
      <c r="Q15" s="1">
        <v>186.45059094860801</v>
      </c>
      <c r="R15" s="4">
        <f>Q15/(Abmessungen!J$17*S15)</f>
        <v>29.343934564682662</v>
      </c>
      <c r="S15" s="5">
        <f t="shared" si="1"/>
        <v>11.983700636676438</v>
      </c>
      <c r="T15" s="4">
        <f t="shared" si="2"/>
        <v>4178.6702320928453</v>
      </c>
      <c r="U15" s="4">
        <f t="shared" si="3"/>
        <v>992.55024562659889</v>
      </c>
      <c r="V15" s="4">
        <f t="shared" si="4"/>
        <v>1007.099942760691</v>
      </c>
      <c r="W15" s="2">
        <f t="shared" si="5"/>
        <v>1.1777111755424197</v>
      </c>
      <c r="AA15" s="6">
        <v>-144.24372570197801</v>
      </c>
      <c r="AB15" s="7">
        <v>10.528700058400901</v>
      </c>
      <c r="AC15" s="6">
        <v>-3.1256926142924198E-2</v>
      </c>
      <c r="AD15" s="6">
        <v>2.9456116190551199E-5</v>
      </c>
      <c r="AE15" s="8">
        <v>17554.453889016499</v>
      </c>
      <c r="AF15" s="8">
        <v>-125.692345063977</v>
      </c>
      <c r="AG15" s="8">
        <v>0.39362054142913999</v>
      </c>
      <c r="AH15" s="8">
        <v>-4.1079636190540202E-4</v>
      </c>
      <c r="AI15" s="8">
        <v>2.30640101199999</v>
      </c>
      <c r="AJ15" s="8">
        <v>-3.7612753199999698E-3</v>
      </c>
      <c r="AK15" s="8">
        <v>995.176197</v>
      </c>
      <c r="AL15" s="8">
        <v>3.9734999999999798E-2</v>
      </c>
      <c r="AN15" s="8">
        <v>-1.0649947496932199</v>
      </c>
      <c r="AO15" s="8">
        <v>3.87368155534049</v>
      </c>
      <c r="AP15" s="8">
        <v>0.98806744763430499</v>
      </c>
    </row>
    <row r="16" spans="1:42" x14ac:dyDescent="0.45">
      <c r="A16">
        <v>1.4E-2</v>
      </c>
      <c r="B16" s="4">
        <f t="shared" si="0"/>
        <v>50.798260166956844</v>
      </c>
      <c r="C16">
        <v>600</v>
      </c>
      <c r="D16" s="5">
        <f t="shared" si="8"/>
        <v>0.5506252760393181</v>
      </c>
      <c r="E16" s="4">
        <v>27.840715207100001</v>
      </c>
      <c r="F16" s="4">
        <f t="shared" ref="F16:F79" si="11">E16*2</f>
        <v>55.681430414200001</v>
      </c>
      <c r="G16" s="5">
        <f t="shared" si="9"/>
        <v>1.3675226116090431</v>
      </c>
      <c r="H16" s="1">
        <f t="shared" ref="H16:H79" si="12">H4</f>
        <v>326.03512307692239</v>
      </c>
      <c r="I16">
        <v>315</v>
      </c>
      <c r="J16">
        <v>295</v>
      </c>
      <c r="K16" s="5">
        <f>Q16*3600/(V16*W16*F16)</f>
        <v>10.926823225867905</v>
      </c>
      <c r="L16" s="5">
        <v>305.92655761472264</v>
      </c>
      <c r="M16" s="5">
        <f t="shared" si="10"/>
        <v>305.92682322586791</v>
      </c>
      <c r="N16" s="5">
        <v>311.5775922938567</v>
      </c>
      <c r="O16" s="5">
        <f t="shared" si="6"/>
        <v>311.57759229375858</v>
      </c>
      <c r="P16" s="5">
        <f t="shared" si="7"/>
        <v>3.4224077061433036</v>
      </c>
      <c r="Q16" s="1">
        <v>200.21200166206901</v>
      </c>
      <c r="R16" s="4">
        <f>Q16/(Abmessungen!J$17*S16)</f>
        <v>30.327420334157537</v>
      </c>
      <c r="S16" s="5">
        <f t="shared" si="1"/>
        <v>12.450883507975108</v>
      </c>
      <c r="T16" s="4">
        <f t="shared" si="2"/>
        <v>4178.5954477299983</v>
      </c>
      <c r="U16" s="4">
        <f t="shared" si="3"/>
        <v>992.15996442303549</v>
      </c>
      <c r="V16" s="4">
        <f t="shared" si="4"/>
        <v>1007.1151053834105</v>
      </c>
      <c r="W16" s="2">
        <f t="shared" si="5"/>
        <v>1.176275896855592</v>
      </c>
      <c r="AA16" s="6">
        <v>-144.24372570197801</v>
      </c>
      <c r="AB16" s="7">
        <v>10.528700058400901</v>
      </c>
      <c r="AC16" s="6">
        <v>-3.1256926142924198E-2</v>
      </c>
      <c r="AD16" s="6">
        <v>2.9456116190551199E-5</v>
      </c>
      <c r="AE16" s="8">
        <v>17554.453889016499</v>
      </c>
      <c r="AF16" s="8">
        <v>-125.692345063977</v>
      </c>
      <c r="AG16" s="8">
        <v>0.39362054142913999</v>
      </c>
      <c r="AH16" s="8">
        <v>-4.1079636190540202E-4</v>
      </c>
      <c r="AI16" s="8">
        <v>2.30640101199999</v>
      </c>
      <c r="AJ16" s="8">
        <v>-3.7612753199999698E-3</v>
      </c>
      <c r="AK16" s="8">
        <v>995.176197</v>
      </c>
      <c r="AL16" s="8">
        <v>3.9734999999999798E-2</v>
      </c>
      <c r="AN16" s="8">
        <v>-1.0649947496932199</v>
      </c>
      <c r="AO16" s="8">
        <v>3.87368155534049</v>
      </c>
      <c r="AP16" s="8">
        <v>0.98806744763430499</v>
      </c>
    </row>
    <row r="17" spans="1:42" x14ac:dyDescent="0.45">
      <c r="A17">
        <v>0.02</v>
      </c>
      <c r="B17" s="4">
        <f t="shared" si="0"/>
        <v>72.58195705716696</v>
      </c>
      <c r="C17">
        <v>600</v>
      </c>
      <c r="D17" s="5">
        <f t="shared" si="8"/>
        <v>0.5506252760393181</v>
      </c>
      <c r="E17" s="4">
        <v>27.840715207100001</v>
      </c>
      <c r="F17" s="4">
        <f t="shared" si="11"/>
        <v>55.681430414200001</v>
      </c>
      <c r="G17" s="5">
        <f t="shared" si="9"/>
        <v>1.3675226116090431</v>
      </c>
      <c r="H17" s="1">
        <f t="shared" si="12"/>
        <v>540.67838461538327</v>
      </c>
      <c r="I17">
        <v>315</v>
      </c>
      <c r="J17">
        <v>295</v>
      </c>
      <c r="K17" s="5">
        <f>Q17*3600/(V17*W17*F17)</f>
        <v>11.27556441151394</v>
      </c>
      <c r="L17" s="5">
        <v>306.27542906253962</v>
      </c>
      <c r="M17" s="5">
        <f t="shared" si="10"/>
        <v>306.27556441151393</v>
      </c>
      <c r="N17" s="5">
        <v>312.52920499008832</v>
      </c>
      <c r="O17" s="5">
        <f t="shared" si="6"/>
        <v>312.52920499008127</v>
      </c>
      <c r="P17" s="5">
        <f t="shared" si="7"/>
        <v>2.4707950099116829</v>
      </c>
      <c r="Q17" s="1">
        <v>206.48816370883799</v>
      </c>
      <c r="R17" s="4">
        <f>Q17/(Abmessungen!J$17*S17)</f>
        <v>30.861263591535515</v>
      </c>
      <c r="S17" s="5">
        <f t="shared" si="1"/>
        <v>12.6190595833432</v>
      </c>
      <c r="T17" s="4">
        <f t="shared" si="2"/>
        <v>4178.5773987707271</v>
      </c>
      <c r="U17" s="4">
        <f t="shared" si="3"/>
        <v>991.98206991430948</v>
      </c>
      <c r="V17" s="4">
        <f t="shared" si="4"/>
        <v>1007.1220365869</v>
      </c>
      <c r="W17" s="2">
        <f t="shared" si="5"/>
        <v>1.1756197960723287</v>
      </c>
      <c r="AA17" s="6">
        <v>-144.24372570197801</v>
      </c>
      <c r="AB17" s="7">
        <v>10.528700058400901</v>
      </c>
      <c r="AC17" s="6">
        <v>-3.1256926142924198E-2</v>
      </c>
      <c r="AD17" s="6">
        <v>2.9456116190551199E-5</v>
      </c>
      <c r="AE17" s="8">
        <v>17554.453889016499</v>
      </c>
      <c r="AF17" s="8">
        <v>-125.692345063977</v>
      </c>
      <c r="AG17" s="8">
        <v>0.39362054142913999</v>
      </c>
      <c r="AH17" s="8">
        <v>-4.1079636190540202E-4</v>
      </c>
      <c r="AI17" s="8">
        <v>2.30640101199999</v>
      </c>
      <c r="AJ17" s="8">
        <v>-3.7612753199999698E-3</v>
      </c>
      <c r="AK17" s="8">
        <v>995.176197</v>
      </c>
      <c r="AL17" s="8">
        <v>3.9734999999999798E-2</v>
      </c>
      <c r="AN17" s="8">
        <v>-1.0649947496932199</v>
      </c>
      <c r="AO17" s="8">
        <v>3.87368155534049</v>
      </c>
      <c r="AP17" s="8">
        <v>0.98806744763430499</v>
      </c>
    </row>
    <row r="18" spans="1:42" x14ac:dyDescent="0.45">
      <c r="A18">
        <v>2.5999999999999999E-2</v>
      </c>
      <c r="B18" s="4">
        <f t="shared" si="0"/>
        <v>94.366200678385511</v>
      </c>
      <c r="C18">
        <v>600</v>
      </c>
      <c r="D18" s="5">
        <f t="shared" si="8"/>
        <v>0.5506252760393181</v>
      </c>
      <c r="E18" s="4">
        <v>27.840715207100001</v>
      </c>
      <c r="F18" s="4">
        <f t="shared" si="11"/>
        <v>55.681430414200001</v>
      </c>
      <c r="G18" s="5">
        <f t="shared" si="9"/>
        <v>1.3675226116090431</v>
      </c>
      <c r="H18" s="1">
        <f t="shared" si="12"/>
        <v>800.26999999999816</v>
      </c>
      <c r="I18">
        <v>315</v>
      </c>
      <c r="J18">
        <v>295</v>
      </c>
      <c r="K18" s="5">
        <f>Q18*3600/(V18*W18*F18)</f>
        <v>11.486719602170666</v>
      </c>
      <c r="L18" s="5">
        <v>306.48664361564556</v>
      </c>
      <c r="M18" s="5">
        <f t="shared" si="10"/>
        <v>306.48671960217064</v>
      </c>
      <c r="N18" s="5">
        <v>313.06443911813108</v>
      </c>
      <c r="O18" s="5">
        <f t="shared" si="6"/>
        <v>313.06443911813017</v>
      </c>
      <c r="P18" s="5">
        <f t="shared" si="7"/>
        <v>1.9355608818689234</v>
      </c>
      <c r="Q18" s="1">
        <v>210.28482684267601</v>
      </c>
      <c r="R18" s="4">
        <f>Q18/(Abmessungen!J$17*S18)</f>
        <v>31.239001732739208</v>
      </c>
      <c r="S18" s="5">
        <f t="shared" si="1"/>
        <v>12.695690391379715</v>
      </c>
      <c r="T18" s="4">
        <f t="shared" si="2"/>
        <v>4178.5706826613905</v>
      </c>
      <c r="U18" s="4">
        <f t="shared" si="3"/>
        <v>991.88056027605853</v>
      </c>
      <c r="V18" s="4">
        <f t="shared" si="4"/>
        <v>1007.1262328920338</v>
      </c>
      <c r="W18" s="2">
        <f t="shared" si="5"/>
        <v>1.1752225780294174</v>
      </c>
      <c r="AA18" s="6">
        <v>-144.24372570197801</v>
      </c>
      <c r="AB18" s="7">
        <v>10.528700058400901</v>
      </c>
      <c r="AC18" s="6">
        <v>-3.1256926142924198E-2</v>
      </c>
      <c r="AD18" s="6">
        <v>2.9456116190551199E-5</v>
      </c>
      <c r="AE18" s="8">
        <v>17554.453889016499</v>
      </c>
      <c r="AF18" s="8">
        <v>-125.692345063977</v>
      </c>
      <c r="AG18" s="8">
        <v>0.39362054142913999</v>
      </c>
      <c r="AH18" s="8">
        <v>-4.1079636190540202E-4</v>
      </c>
      <c r="AI18" s="8">
        <v>2.30640101199999</v>
      </c>
      <c r="AJ18" s="8">
        <v>-3.7612753199999698E-3</v>
      </c>
      <c r="AK18" s="8">
        <v>995.176197</v>
      </c>
      <c r="AL18" s="8">
        <v>3.9734999999999798E-2</v>
      </c>
      <c r="AN18" s="8">
        <v>-1.0649947496932199</v>
      </c>
      <c r="AO18" s="8">
        <v>3.87368155534049</v>
      </c>
      <c r="AP18" s="8">
        <v>0.98806744763430499</v>
      </c>
    </row>
    <row r="19" spans="1:42" x14ac:dyDescent="0.45">
      <c r="A19">
        <v>3.2000000000000001E-2</v>
      </c>
      <c r="B19" s="4">
        <f t="shared" si="0"/>
        <v>116.15070682444879</v>
      </c>
      <c r="C19">
        <v>600</v>
      </c>
      <c r="D19" s="5">
        <f t="shared" si="8"/>
        <v>0.5506252760393181</v>
      </c>
      <c r="E19" s="4">
        <v>27.840715207100001</v>
      </c>
      <c r="F19" s="4">
        <f t="shared" si="11"/>
        <v>55.681430414200001</v>
      </c>
      <c r="G19" s="5">
        <f t="shared" si="9"/>
        <v>1.3675226116090431</v>
      </c>
      <c r="H19" s="1">
        <f t="shared" si="12"/>
        <v>1104.8099692307667</v>
      </c>
      <c r="I19">
        <v>315</v>
      </c>
      <c r="J19">
        <v>295</v>
      </c>
      <c r="K19" s="5">
        <f>Q19*3600/(V19*W19*F19)</f>
        <v>11.631763663217981</v>
      </c>
      <c r="L19" s="5">
        <v>306.63172113538576</v>
      </c>
      <c r="M19" s="5">
        <f t="shared" si="10"/>
        <v>306.63176366321795</v>
      </c>
      <c r="N19" s="5">
        <v>313.40786281383538</v>
      </c>
      <c r="O19" s="5">
        <f t="shared" si="6"/>
        <v>313.40786281383521</v>
      </c>
      <c r="P19" s="5">
        <f t="shared" si="7"/>
        <v>1.5921371861646207</v>
      </c>
      <c r="Q19" s="1">
        <v>212.89128964274499</v>
      </c>
      <c r="R19" s="4">
        <f>Q19/(Abmessungen!J$17*S19)</f>
        <v>31.52793898044456</v>
      </c>
      <c r="S19" s="5">
        <f t="shared" si="1"/>
        <v>12.735260834511042</v>
      </c>
      <c r="T19" s="4">
        <f t="shared" si="2"/>
        <v>4178.567562611519</v>
      </c>
      <c r="U19" s="4">
        <f t="shared" si="3"/>
        <v>991.81488558751789</v>
      </c>
      <c r="V19" s="4">
        <f t="shared" si="4"/>
        <v>1007.1291152196573</v>
      </c>
      <c r="W19" s="2">
        <f t="shared" si="5"/>
        <v>1.1749497397821747</v>
      </c>
      <c r="AA19" s="6">
        <v>-144.24372570197801</v>
      </c>
      <c r="AB19" s="7">
        <v>10.528700058400901</v>
      </c>
      <c r="AC19" s="6">
        <v>-3.1256926142924198E-2</v>
      </c>
      <c r="AD19" s="6">
        <v>2.9456116190551199E-5</v>
      </c>
      <c r="AE19" s="8">
        <v>17554.453889016499</v>
      </c>
      <c r="AF19" s="8">
        <v>-125.692345063977</v>
      </c>
      <c r="AG19" s="8">
        <v>0.39362054142913999</v>
      </c>
      <c r="AH19" s="8">
        <v>-4.1079636190540202E-4</v>
      </c>
      <c r="AI19" s="8">
        <v>2.30640101199999</v>
      </c>
      <c r="AJ19" s="8">
        <v>-3.7612753199999698E-3</v>
      </c>
      <c r="AK19" s="8">
        <v>995.176197</v>
      </c>
      <c r="AL19" s="8">
        <v>3.9734999999999798E-2</v>
      </c>
      <c r="AN19" s="8">
        <v>-1.0649947496932199</v>
      </c>
      <c r="AO19" s="8">
        <v>3.87368155534049</v>
      </c>
      <c r="AP19" s="8">
        <v>0.98806744763430499</v>
      </c>
    </row>
    <row r="20" spans="1:42" x14ac:dyDescent="0.45">
      <c r="A20">
        <v>3.7999999999999999E-2</v>
      </c>
      <c r="B20" s="4">
        <f t="shared" si="0"/>
        <v>137.93532487254393</v>
      </c>
      <c r="C20">
        <v>600</v>
      </c>
      <c r="D20" s="5">
        <f t="shared" si="8"/>
        <v>0.5506252760393181</v>
      </c>
      <c r="E20" s="4">
        <v>27.840715207100001</v>
      </c>
      <c r="F20" s="4">
        <f t="shared" si="11"/>
        <v>55.681430414200001</v>
      </c>
      <c r="G20" s="5">
        <f t="shared" si="9"/>
        <v>1.3675226116090431</v>
      </c>
      <c r="H20" s="1">
        <f t="shared" si="12"/>
        <v>1454.2982923076893</v>
      </c>
      <c r="I20">
        <v>315</v>
      </c>
      <c r="J20">
        <v>295</v>
      </c>
      <c r="K20" s="5">
        <f t="shared" ref="K20:K83" si="13">Q20*3600/(V20*W20*F20)</f>
        <v>11.751304849161109</v>
      </c>
      <c r="L20" s="5">
        <v>306.75127914365214</v>
      </c>
      <c r="M20" s="5">
        <f t="shared" si="10"/>
        <v>306.7513048491611</v>
      </c>
      <c r="N20" s="5">
        <v>313.64572934110441</v>
      </c>
      <c r="O20" s="5">
        <f t="shared" si="6"/>
        <v>313.64572934110436</v>
      </c>
      <c r="P20" s="5">
        <f t="shared" si="7"/>
        <v>1.3542706588955866</v>
      </c>
      <c r="Q20" s="1">
        <v>215.038550156752</v>
      </c>
      <c r="R20" s="4">
        <f>Q20/(Abmessungen!J$17*S20)</f>
        <v>31.813308487477144</v>
      </c>
      <c r="S20" s="5">
        <f t="shared" si="1"/>
        <v>12.748321848641709</v>
      </c>
      <c r="T20" s="4">
        <f t="shared" si="2"/>
        <v>4178.5659147825399</v>
      </c>
      <c r="U20" s="4">
        <f t="shared" si="3"/>
        <v>991.76915069730683</v>
      </c>
      <c r="V20" s="4">
        <f t="shared" si="4"/>
        <v>1007.1314905383865</v>
      </c>
      <c r="W20" s="2">
        <f t="shared" si="5"/>
        <v>1.1747248944892743</v>
      </c>
      <c r="AA20" s="6">
        <v>-144.24372570197801</v>
      </c>
      <c r="AB20" s="7">
        <v>10.528700058400901</v>
      </c>
      <c r="AC20" s="6">
        <v>-3.1256926142924198E-2</v>
      </c>
      <c r="AD20" s="6">
        <v>2.9456116190551199E-5</v>
      </c>
      <c r="AE20" s="8">
        <v>17554.453889016499</v>
      </c>
      <c r="AF20" s="8">
        <v>-125.692345063977</v>
      </c>
      <c r="AG20" s="8">
        <v>0.39362054142913999</v>
      </c>
      <c r="AH20" s="8">
        <v>-4.1079636190540202E-4</v>
      </c>
      <c r="AI20" s="8">
        <v>2.30640101199999</v>
      </c>
      <c r="AJ20" s="8">
        <v>-3.7612753199999698E-3</v>
      </c>
      <c r="AK20" s="8">
        <v>995.176197</v>
      </c>
      <c r="AL20" s="8">
        <v>3.9734999999999798E-2</v>
      </c>
      <c r="AN20" s="8">
        <v>-1.0649947496932199</v>
      </c>
      <c r="AO20" s="8">
        <v>3.87368155534049</v>
      </c>
      <c r="AP20" s="8">
        <v>0.98806744763430499</v>
      </c>
    </row>
    <row r="21" spans="1:42" x14ac:dyDescent="0.45">
      <c r="A21">
        <v>4.3999999999999997E-2</v>
      </c>
      <c r="B21" s="4">
        <f t="shared" si="0"/>
        <v>159.72001851629938</v>
      </c>
      <c r="C21">
        <v>600</v>
      </c>
      <c r="D21" s="5">
        <f t="shared" si="8"/>
        <v>0.5506252760393181</v>
      </c>
      <c r="E21" s="4">
        <v>27.840715207100001</v>
      </c>
      <c r="F21" s="4">
        <f t="shared" si="11"/>
        <v>55.681430414200001</v>
      </c>
      <c r="G21" s="5">
        <f t="shared" si="9"/>
        <v>1.3675226116090431</v>
      </c>
      <c r="H21" s="1">
        <f t="shared" si="12"/>
        <v>1848.7349692307653</v>
      </c>
      <c r="I21">
        <v>315</v>
      </c>
      <c r="J21">
        <v>295</v>
      </c>
      <c r="K21" s="5">
        <f t="shared" si="13"/>
        <v>11.852836209014553</v>
      </c>
      <c r="L21" s="5">
        <v>306.8528182680605</v>
      </c>
      <c r="M21" s="5">
        <f t="shared" si="10"/>
        <v>306.85283620901453</v>
      </c>
      <c r="N21" s="5">
        <v>313.82048641830954</v>
      </c>
      <c r="O21" s="5">
        <f t="shared" si="6"/>
        <v>313.82048641830954</v>
      </c>
      <c r="P21" s="5">
        <f t="shared" si="7"/>
        <v>1.1795135816904576</v>
      </c>
      <c r="Q21" s="1">
        <v>216.86166141204899</v>
      </c>
      <c r="R21" s="4">
        <f>Q21/(Abmessungen!J$17*S21)</f>
        <v>32.084624856574735</v>
      </c>
      <c r="S21" s="5">
        <f t="shared" si="1"/>
        <v>12.747685714300616</v>
      </c>
      <c r="T21" s="4">
        <f t="shared" si="2"/>
        <v>4178.5649605979852</v>
      </c>
      <c r="U21" s="4">
        <f t="shared" si="3"/>
        <v>991.73542221844468</v>
      </c>
      <c r="V21" s="4">
        <f t="shared" si="4"/>
        <v>1007.1335078669406</v>
      </c>
      <c r="W21" s="2">
        <f t="shared" si="5"/>
        <v>1.1745339361879485</v>
      </c>
      <c r="AA21" s="6">
        <v>-144.24372570197801</v>
      </c>
      <c r="AB21" s="7">
        <v>10.528700058400901</v>
      </c>
      <c r="AC21" s="6">
        <v>-3.1256926142924198E-2</v>
      </c>
      <c r="AD21" s="6">
        <v>2.9456116190551199E-5</v>
      </c>
      <c r="AE21" s="8">
        <v>17554.453889016499</v>
      </c>
      <c r="AF21" s="8">
        <v>-125.692345063977</v>
      </c>
      <c r="AG21" s="8">
        <v>0.39362054142913999</v>
      </c>
      <c r="AH21" s="8">
        <v>-4.1079636190540202E-4</v>
      </c>
      <c r="AI21" s="8">
        <v>2.30640101199999</v>
      </c>
      <c r="AJ21" s="8">
        <v>-3.7612753199999698E-3</v>
      </c>
      <c r="AK21" s="8">
        <v>995.176197</v>
      </c>
      <c r="AL21" s="8">
        <v>3.9734999999999798E-2</v>
      </c>
      <c r="AN21" s="8">
        <v>-1.0649947496932199</v>
      </c>
      <c r="AO21" s="8">
        <v>3.87368155534049</v>
      </c>
      <c r="AP21" s="8">
        <v>0.98806744763430499</v>
      </c>
    </row>
    <row r="22" spans="1:42" x14ac:dyDescent="0.45">
      <c r="A22">
        <v>0.05</v>
      </c>
      <c r="B22" s="4">
        <f t="shared" si="0"/>
        <v>181.50476065243924</v>
      </c>
      <c r="C22">
        <v>600</v>
      </c>
      <c r="D22" s="5">
        <f t="shared" si="8"/>
        <v>0.5506252760393181</v>
      </c>
      <c r="E22" s="4">
        <v>27.840715207100001</v>
      </c>
      <c r="F22" s="4">
        <f t="shared" si="11"/>
        <v>55.681430414200001</v>
      </c>
      <c r="G22" s="5">
        <f t="shared" si="9"/>
        <v>1.3675226116090431</v>
      </c>
      <c r="H22" s="1">
        <f t="shared" si="12"/>
        <v>2288.1199999999958</v>
      </c>
      <c r="I22">
        <v>315</v>
      </c>
      <c r="J22">
        <v>295</v>
      </c>
      <c r="K22" s="5">
        <f t="shared" si="13"/>
        <v>11.94290414337236</v>
      </c>
      <c r="L22" s="5">
        <v>306.94288792107284</v>
      </c>
      <c r="M22" s="5">
        <f t="shared" si="10"/>
        <v>306.94290414337235</v>
      </c>
      <c r="N22" s="5">
        <v>313.95428948008379</v>
      </c>
      <c r="O22" s="5">
        <f t="shared" si="6"/>
        <v>313.95428948008379</v>
      </c>
      <c r="P22" s="5">
        <f t="shared" si="7"/>
        <v>1.0457105199162129</v>
      </c>
      <c r="Q22" s="1">
        <v>218.47843610906801</v>
      </c>
      <c r="R22" s="4">
        <f>Q22/(Abmessungen!J$17*S22)</f>
        <v>32.348001179709634</v>
      </c>
      <c r="S22" s="5">
        <f t="shared" si="1"/>
        <v>12.738158865345209</v>
      </c>
      <c r="T22" s="4">
        <f t="shared" si="2"/>
        <v>4178.5643722236282</v>
      </c>
      <c r="U22" s="4">
        <f t="shared" si="3"/>
        <v>991.70952515498652</v>
      </c>
      <c r="V22" s="4">
        <f t="shared" si="4"/>
        <v>1007.1352973257719</v>
      </c>
      <c r="W22" s="2">
        <f t="shared" si="5"/>
        <v>1.1743645478064704</v>
      </c>
      <c r="AA22" s="6">
        <v>-144.24372570197801</v>
      </c>
      <c r="AB22" s="7">
        <v>10.528700058400901</v>
      </c>
      <c r="AC22" s="6">
        <v>-3.1256926142924198E-2</v>
      </c>
      <c r="AD22" s="6">
        <v>2.9456116190551199E-5</v>
      </c>
      <c r="AE22" s="8">
        <v>17554.453889016499</v>
      </c>
      <c r="AF22" s="8">
        <v>-125.692345063977</v>
      </c>
      <c r="AG22" s="8">
        <v>0.39362054142913999</v>
      </c>
      <c r="AH22" s="8">
        <v>-4.1079636190540202E-4</v>
      </c>
      <c r="AI22" s="8">
        <v>2.30640101199999</v>
      </c>
      <c r="AJ22" s="8">
        <v>-3.7612753199999698E-3</v>
      </c>
      <c r="AK22" s="8">
        <v>995.176197</v>
      </c>
      <c r="AL22" s="8">
        <v>3.9734999999999798E-2</v>
      </c>
      <c r="AN22" s="8">
        <v>-1.0649947496932199</v>
      </c>
      <c r="AO22" s="8">
        <v>3.87368155534049</v>
      </c>
      <c r="AP22" s="8">
        <v>0.98806744763430499</v>
      </c>
    </row>
    <row r="23" spans="1:42" x14ac:dyDescent="0.45">
      <c r="A23">
        <v>5.6000000000000001E-2</v>
      </c>
      <c r="B23" s="4">
        <f t="shared" si="0"/>
        <v>203.28953575229997</v>
      </c>
      <c r="C23">
        <v>600</v>
      </c>
      <c r="D23" s="5">
        <f t="shared" si="8"/>
        <v>0.5506252760393181</v>
      </c>
      <c r="E23" s="4">
        <v>27.840715207100001</v>
      </c>
      <c r="F23" s="4">
        <f t="shared" si="11"/>
        <v>55.681430414200001</v>
      </c>
      <c r="G23" s="5">
        <f t="shared" si="9"/>
        <v>1.3675226116090431</v>
      </c>
      <c r="H23" s="1">
        <f t="shared" si="12"/>
        <v>2772.4533846153799</v>
      </c>
      <c r="I23">
        <v>315</v>
      </c>
      <c r="J23">
        <v>295</v>
      </c>
      <c r="K23" s="5">
        <f t="shared" si="13"/>
        <v>12.025225867844979</v>
      </c>
      <c r="L23" s="5">
        <v>307.0252070559099</v>
      </c>
      <c r="M23" s="5">
        <f t="shared" si="10"/>
        <v>307.02522586784499</v>
      </c>
      <c r="N23" s="5">
        <v>314.06001647975285</v>
      </c>
      <c r="O23" s="5">
        <f t="shared" si="6"/>
        <v>314.06001647975285</v>
      </c>
      <c r="P23" s="5">
        <f t="shared" si="7"/>
        <v>0.93998352024715359</v>
      </c>
      <c r="Q23" s="1">
        <v>219.95575230345599</v>
      </c>
      <c r="R23" s="4">
        <f>Q23/(Abmessungen!J$17*S23)</f>
        <v>32.606759754822171</v>
      </c>
      <c r="S23" s="5">
        <f t="shared" si="1"/>
        <v>12.722522082207334</v>
      </c>
      <c r="T23" s="4">
        <f t="shared" si="2"/>
        <v>4178.5639923775552</v>
      </c>
      <c r="U23" s="4">
        <f t="shared" si="3"/>
        <v>991.68901760709127</v>
      </c>
      <c r="V23" s="4">
        <f t="shared" si="4"/>
        <v>1007.1369328011833</v>
      </c>
      <c r="W23" s="2">
        <f t="shared" si="5"/>
        <v>1.1742097353413572</v>
      </c>
      <c r="AA23" s="6">
        <v>-144.24372570197801</v>
      </c>
      <c r="AB23" s="7">
        <v>10.528700058400901</v>
      </c>
      <c r="AC23" s="6">
        <v>-3.1256926142924198E-2</v>
      </c>
      <c r="AD23" s="6">
        <v>2.9456116190551199E-5</v>
      </c>
      <c r="AE23" s="8">
        <v>17554.453889016499</v>
      </c>
      <c r="AF23" s="8">
        <v>-125.692345063977</v>
      </c>
      <c r="AG23" s="8">
        <v>0.39362054142913999</v>
      </c>
      <c r="AH23" s="8">
        <v>-4.1079636190540202E-4</v>
      </c>
      <c r="AI23" s="8">
        <v>2.30640101199999</v>
      </c>
      <c r="AJ23" s="8">
        <v>-3.7612753199999698E-3</v>
      </c>
      <c r="AK23" s="8">
        <v>995.176197</v>
      </c>
      <c r="AL23" s="8">
        <v>3.9734999999999798E-2</v>
      </c>
      <c r="AN23" s="8">
        <v>-1.0649947496932199</v>
      </c>
      <c r="AO23" s="8">
        <v>3.87368155534049</v>
      </c>
      <c r="AP23" s="8">
        <v>0.98806744763430499</v>
      </c>
    </row>
    <row r="24" spans="1:42" x14ac:dyDescent="0.45">
      <c r="A24">
        <v>6.2E-2</v>
      </c>
      <c r="B24" s="4">
        <f t="shared" si="0"/>
        <v>225.07433426923626</v>
      </c>
      <c r="C24">
        <v>600</v>
      </c>
      <c r="D24" s="5">
        <f t="shared" si="8"/>
        <v>0.5506252760393181</v>
      </c>
      <c r="E24" s="4">
        <v>27.840715207100001</v>
      </c>
      <c r="F24" s="4">
        <f t="shared" si="11"/>
        <v>55.681430414200001</v>
      </c>
      <c r="G24" s="5">
        <f t="shared" si="9"/>
        <v>1.3675226116090431</v>
      </c>
      <c r="H24" s="1">
        <f t="shared" si="12"/>
        <v>3301.7351230769173</v>
      </c>
      <c r="I24">
        <v>315</v>
      </c>
      <c r="J24">
        <v>295</v>
      </c>
      <c r="K24" s="5">
        <f t="shared" si="13"/>
        <v>12.102072071723933</v>
      </c>
      <c r="L24" s="5">
        <v>307.10204744261739</v>
      </c>
      <c r="M24" s="5">
        <f t="shared" si="10"/>
        <v>307.10207207172391</v>
      </c>
      <c r="N24" s="5">
        <v>314.14566086072386</v>
      </c>
      <c r="O24" s="5">
        <f t="shared" si="6"/>
        <v>314.14566086072386</v>
      </c>
      <c r="P24" s="5">
        <f t="shared" si="7"/>
        <v>0.85433913927613503</v>
      </c>
      <c r="Q24" s="1">
        <v>221.33445396873799</v>
      </c>
      <c r="R24" s="4">
        <f>Q24/(Abmessungen!J$17*S24)</f>
        <v>32.862879354960882</v>
      </c>
      <c r="S24" s="5">
        <f t="shared" si="1"/>
        <v>12.702492403639983</v>
      </c>
      <c r="T24" s="4">
        <f t="shared" si="2"/>
        <v>4178.5637386432945</v>
      </c>
      <c r="U24" s="4">
        <f t="shared" si="3"/>
        <v>991.67237670469262</v>
      </c>
      <c r="V24" s="4">
        <f t="shared" si="4"/>
        <v>1007.1384594275662</v>
      </c>
      <c r="W24" s="2">
        <f t="shared" si="5"/>
        <v>1.1740652264163063</v>
      </c>
      <c r="AA24" s="6">
        <v>-144.24372570197801</v>
      </c>
      <c r="AB24" s="7">
        <v>10.528700058400901</v>
      </c>
      <c r="AC24" s="6">
        <v>-3.1256926142924198E-2</v>
      </c>
      <c r="AD24" s="6">
        <v>2.9456116190551199E-5</v>
      </c>
      <c r="AE24" s="8">
        <v>17554.453889016499</v>
      </c>
      <c r="AF24" s="8">
        <v>-125.692345063977</v>
      </c>
      <c r="AG24" s="8">
        <v>0.39362054142913999</v>
      </c>
      <c r="AH24" s="8">
        <v>-4.1079636190540202E-4</v>
      </c>
      <c r="AI24" s="8">
        <v>2.30640101199999</v>
      </c>
      <c r="AJ24" s="8">
        <v>-3.7612753199999698E-3</v>
      </c>
      <c r="AK24" s="8">
        <v>995.176197</v>
      </c>
      <c r="AL24" s="8">
        <v>3.9734999999999798E-2</v>
      </c>
      <c r="AN24" s="8">
        <v>-1.0649947496932199</v>
      </c>
      <c r="AO24" s="8">
        <v>3.87368155534049</v>
      </c>
      <c r="AP24" s="8">
        <v>0.98806744763430499</v>
      </c>
    </row>
    <row r="25" spans="1:42" x14ac:dyDescent="0.45">
      <c r="A25">
        <v>6.8000000000000005E-2</v>
      </c>
      <c r="B25" s="4">
        <f t="shared" si="0"/>
        <v>246.85915000051995</v>
      </c>
      <c r="C25">
        <v>600</v>
      </c>
      <c r="D25" s="5">
        <f t="shared" si="8"/>
        <v>0.5506252760393181</v>
      </c>
      <c r="E25" s="4">
        <v>27.840715207100001</v>
      </c>
      <c r="F25" s="4">
        <f t="shared" si="11"/>
        <v>55.681430414200001</v>
      </c>
      <c r="G25" s="5">
        <f t="shared" si="9"/>
        <v>1.3675226116090431</v>
      </c>
      <c r="H25" s="1">
        <f t="shared" si="12"/>
        <v>3875.9652153846091</v>
      </c>
      <c r="I25">
        <v>315</v>
      </c>
      <c r="J25">
        <v>295</v>
      </c>
      <c r="K25" s="5">
        <f t="shared" si="13"/>
        <v>12.174911681171029</v>
      </c>
      <c r="L25" s="5">
        <v>307.17487871733158</v>
      </c>
      <c r="M25" s="5">
        <f t="shared" si="10"/>
        <v>307.17491168117101</v>
      </c>
      <c r="N25" s="5">
        <v>314.21644562943902</v>
      </c>
      <c r="O25" s="5">
        <f t="shared" si="6"/>
        <v>314.21644562943902</v>
      </c>
      <c r="P25" s="5">
        <f t="shared" si="7"/>
        <v>0.78355437056097799</v>
      </c>
      <c r="Q25" s="1">
        <v>222.64095858244499</v>
      </c>
      <c r="R25" s="4">
        <f>Q25/(Abmessungen!J$17*S25)</f>
        <v>33.117632276518982</v>
      </c>
      <c r="S25" s="5">
        <f t="shared" si="1"/>
        <v>12.679184350368544</v>
      </c>
      <c r="T25" s="4">
        <f t="shared" si="2"/>
        <v>4178.5635647919107</v>
      </c>
      <c r="U25" s="4">
        <f t="shared" si="3"/>
        <v>991.65860369965799</v>
      </c>
      <c r="V25" s="4">
        <f t="shared" si="4"/>
        <v>1007.1399064029165</v>
      </c>
      <c r="W25" s="2">
        <f t="shared" si="5"/>
        <v>1.1739282571782528</v>
      </c>
      <c r="AA25" s="6">
        <v>-144.24372570197801</v>
      </c>
      <c r="AB25" s="7">
        <v>10.528700058400901</v>
      </c>
      <c r="AC25" s="6">
        <v>-3.1256926142924198E-2</v>
      </c>
      <c r="AD25" s="6">
        <v>2.9456116190551199E-5</v>
      </c>
      <c r="AE25" s="8">
        <v>17554.453889016499</v>
      </c>
      <c r="AF25" s="8">
        <v>-125.692345063977</v>
      </c>
      <c r="AG25" s="8">
        <v>0.39362054142913999</v>
      </c>
      <c r="AH25" s="8">
        <v>-4.1079636190540202E-4</v>
      </c>
      <c r="AI25" s="8">
        <v>2.30640101199999</v>
      </c>
      <c r="AJ25" s="8">
        <v>-3.7612753199999698E-3</v>
      </c>
      <c r="AK25" s="8">
        <v>995.176197</v>
      </c>
      <c r="AL25" s="8">
        <v>3.9734999999999798E-2</v>
      </c>
      <c r="AN25" s="8">
        <v>-1.0649947496932199</v>
      </c>
      <c r="AO25" s="8">
        <v>3.87368155534049</v>
      </c>
      <c r="AP25" s="8">
        <v>0.98806744763430499</v>
      </c>
    </row>
    <row r="26" spans="1:42" x14ac:dyDescent="0.45">
      <c r="A26">
        <v>7.3999999999999996E-2</v>
      </c>
      <c r="B26" s="4">
        <f t="shared" si="0"/>
        <v>268.64397873230951</v>
      </c>
      <c r="C26">
        <v>600</v>
      </c>
      <c r="D26" s="5">
        <f t="shared" si="8"/>
        <v>0.5506252760393181</v>
      </c>
      <c r="E26" s="4">
        <v>27.840715207100001</v>
      </c>
      <c r="F26" s="4">
        <f t="shared" si="11"/>
        <v>55.681430414200001</v>
      </c>
      <c r="G26" s="5">
        <f t="shared" si="9"/>
        <v>1.3675226116090431</v>
      </c>
      <c r="H26" s="1">
        <f t="shared" si="12"/>
        <v>4495.1436615384537</v>
      </c>
      <c r="I26">
        <v>315</v>
      </c>
      <c r="J26">
        <v>295</v>
      </c>
      <c r="K26" s="5">
        <f t="shared" si="13"/>
        <v>12.244739934636343</v>
      </c>
      <c r="L26" s="5">
        <v>307.24469660464041</v>
      </c>
      <c r="M26" s="5">
        <f t="shared" si="10"/>
        <v>307.24473993463636</v>
      </c>
      <c r="N26" s="5">
        <v>314.27592740680404</v>
      </c>
      <c r="O26" s="5">
        <f t="shared" si="6"/>
        <v>314.27592740680404</v>
      </c>
      <c r="P26" s="5">
        <f t="shared" si="7"/>
        <v>0.72407259319595596</v>
      </c>
      <c r="Q26" s="1">
        <v>223.893161856673</v>
      </c>
      <c r="R26" s="4">
        <f>Q26/(Abmessungen!J$17*S26)</f>
        <v>33.371891589098013</v>
      </c>
      <c r="S26" s="5">
        <f t="shared" si="1"/>
        <v>12.653350501126486</v>
      </c>
      <c r="T26" s="4">
        <f t="shared" si="2"/>
        <v>4178.5634434510093</v>
      </c>
      <c r="U26" s="4">
        <f t="shared" si="3"/>
        <v>991.64701646060155</v>
      </c>
      <c r="V26" s="4">
        <f t="shared" si="4"/>
        <v>1007.1412935097926</v>
      </c>
      <c r="W26" s="2">
        <f t="shared" si="5"/>
        <v>1.1737969550300382</v>
      </c>
      <c r="AA26" s="6">
        <v>-144.24372570197801</v>
      </c>
      <c r="AB26" s="7">
        <v>10.528700058400901</v>
      </c>
      <c r="AC26" s="6">
        <v>-3.1256926142924198E-2</v>
      </c>
      <c r="AD26" s="6">
        <v>2.9456116190551199E-5</v>
      </c>
      <c r="AE26" s="8">
        <v>17554.453889016499</v>
      </c>
      <c r="AF26" s="8">
        <v>-125.692345063977</v>
      </c>
      <c r="AG26" s="8">
        <v>0.39362054142913999</v>
      </c>
      <c r="AH26" s="8">
        <v>-4.1079636190540202E-4</v>
      </c>
      <c r="AI26" s="8">
        <v>2.30640101199999</v>
      </c>
      <c r="AJ26" s="8">
        <v>-3.7612753199999698E-3</v>
      </c>
      <c r="AK26" s="8">
        <v>995.176197</v>
      </c>
      <c r="AL26" s="8">
        <v>3.9734999999999798E-2</v>
      </c>
      <c r="AN26" s="8">
        <v>-1.0649947496932199</v>
      </c>
      <c r="AO26" s="8">
        <v>3.87368155534049</v>
      </c>
      <c r="AP26" s="8">
        <v>0.98806744763430499</v>
      </c>
    </row>
    <row r="27" spans="1:42" x14ac:dyDescent="0.45">
      <c r="A27">
        <v>8.0000000000000002E-3</v>
      </c>
      <c r="B27" s="4">
        <f t="shared" si="0"/>
        <v>29.010051197610061</v>
      </c>
      <c r="C27">
        <v>800</v>
      </c>
      <c r="D27" s="5">
        <f t="shared" si="8"/>
        <v>0.74494500943989561</v>
      </c>
      <c r="E27" s="4">
        <v>37.665909567299998</v>
      </c>
      <c r="F27" s="4">
        <f t="shared" si="11"/>
        <v>75.331819134599996</v>
      </c>
      <c r="G27" s="5">
        <f t="shared" si="9"/>
        <v>2.3690061729984331</v>
      </c>
      <c r="H27" s="1">
        <f t="shared" si="12"/>
        <v>156.34021538461522</v>
      </c>
      <c r="I27">
        <v>315</v>
      </c>
      <c r="J27">
        <v>295</v>
      </c>
      <c r="K27" s="5">
        <f t="shared" si="13"/>
        <v>9.1107008820366939</v>
      </c>
      <c r="L27" s="5">
        <v>304.1106678109399</v>
      </c>
      <c r="M27" s="5">
        <f t="shared" si="10"/>
        <v>304.11070088203667</v>
      </c>
      <c r="N27" s="5">
        <v>308.22476060908252</v>
      </c>
      <c r="O27" s="5">
        <f t="shared" si="6"/>
        <v>308.22476060784481</v>
      </c>
      <c r="P27" s="5">
        <f t="shared" si="7"/>
        <v>6.7752393909174771</v>
      </c>
      <c r="Q27" s="1">
        <v>226.49547722885401</v>
      </c>
      <c r="R27" s="4">
        <f>Q27/(Abmessungen!J$17*S27)</f>
        <v>35.540828191524021</v>
      </c>
      <c r="S27" s="5">
        <f t="shared" si="1"/>
        <v>12.019254281248489</v>
      </c>
      <c r="T27" s="4">
        <f t="shared" si="2"/>
        <v>4178.7356896035535</v>
      </c>
      <c r="U27" s="4">
        <f t="shared" si="3"/>
        <v>992.75936480845064</v>
      </c>
      <c r="V27" s="4">
        <f t="shared" si="4"/>
        <v>1007.0790281927339</v>
      </c>
      <c r="W27" s="2">
        <f t="shared" si="5"/>
        <v>1.1796909276069956</v>
      </c>
      <c r="AA27" s="6">
        <v>-144.24372570197801</v>
      </c>
      <c r="AB27" s="7">
        <v>10.528700058400901</v>
      </c>
      <c r="AC27" s="6">
        <v>-3.1256926142924198E-2</v>
      </c>
      <c r="AD27" s="6">
        <v>2.9456116190551199E-5</v>
      </c>
      <c r="AE27" s="8">
        <v>17554.453889016499</v>
      </c>
      <c r="AF27" s="8">
        <v>-125.692345063977</v>
      </c>
      <c r="AG27" s="8">
        <v>0.39362054142913999</v>
      </c>
      <c r="AH27" s="8">
        <v>-4.1079636190540202E-4</v>
      </c>
      <c r="AI27" s="8">
        <v>2.30640101199999</v>
      </c>
      <c r="AJ27" s="8">
        <v>-3.7612753199999698E-3</v>
      </c>
      <c r="AK27" s="8">
        <v>995.176197</v>
      </c>
      <c r="AL27" s="8">
        <v>3.9734999999999798E-2</v>
      </c>
      <c r="AN27" s="8">
        <v>-1.0649947496932199</v>
      </c>
      <c r="AO27" s="8">
        <v>3.87368155534049</v>
      </c>
      <c r="AP27" s="8">
        <v>0.98806744763430499</v>
      </c>
    </row>
    <row r="28" spans="1:42" x14ac:dyDescent="0.45">
      <c r="A28">
        <v>1.4E-2</v>
      </c>
      <c r="B28" s="4">
        <f t="shared" si="0"/>
        <v>50.790574873059604</v>
      </c>
      <c r="C28">
        <v>800</v>
      </c>
      <c r="D28" s="5">
        <f t="shared" si="8"/>
        <v>0.74494500943989561</v>
      </c>
      <c r="E28" s="4">
        <v>37.665909567299998</v>
      </c>
      <c r="F28" s="4">
        <f t="shared" si="11"/>
        <v>75.331819134599996</v>
      </c>
      <c r="G28" s="5">
        <f t="shared" si="9"/>
        <v>2.3690061729984331</v>
      </c>
      <c r="H28" s="1">
        <f t="shared" si="12"/>
        <v>326.03512307692239</v>
      </c>
      <c r="I28">
        <v>315</v>
      </c>
      <c r="J28">
        <v>295</v>
      </c>
      <c r="K28" s="5">
        <f t="shared" si="13"/>
        <v>9.9909718924485151</v>
      </c>
      <c r="L28" s="5">
        <v>304.9907713604826</v>
      </c>
      <c r="M28" s="5">
        <f t="shared" si="10"/>
        <v>304.9909718924485</v>
      </c>
      <c r="N28" s="5">
        <v>310.76012973126996</v>
      </c>
      <c r="O28" s="5">
        <f t="shared" si="6"/>
        <v>310.7601297309306</v>
      </c>
      <c r="P28" s="5">
        <f t="shared" si="7"/>
        <v>4.2398702687300442</v>
      </c>
      <c r="Q28" s="1">
        <v>248.035168002022</v>
      </c>
      <c r="R28" s="4">
        <f>Q28/(Abmessungen!J$17*S28)</f>
        <v>36.927982783503786</v>
      </c>
      <c r="S28" s="5">
        <f t="shared" si="1"/>
        <v>12.667858695298738</v>
      </c>
      <c r="T28" s="4">
        <f t="shared" si="2"/>
        <v>4178.6178798151768</v>
      </c>
      <c r="U28" s="4">
        <f t="shared" si="3"/>
        <v>992.31009150741534</v>
      </c>
      <c r="V28" s="4">
        <f t="shared" si="4"/>
        <v>1007.0965136500043</v>
      </c>
      <c r="W28" s="2">
        <f t="shared" si="5"/>
        <v>1.178035771727026</v>
      </c>
      <c r="AA28" s="6">
        <v>-144.24372570197801</v>
      </c>
      <c r="AB28" s="7">
        <v>10.528700058400901</v>
      </c>
      <c r="AC28" s="6">
        <v>-3.1256926142924198E-2</v>
      </c>
      <c r="AD28" s="6">
        <v>2.9456116190551199E-5</v>
      </c>
      <c r="AE28" s="8">
        <v>17554.453889016499</v>
      </c>
      <c r="AF28" s="8">
        <v>-125.692345063977</v>
      </c>
      <c r="AG28" s="8">
        <v>0.39362054142913999</v>
      </c>
      <c r="AH28" s="8">
        <v>-4.1079636190540202E-4</v>
      </c>
      <c r="AI28" s="8">
        <v>2.30640101199999</v>
      </c>
      <c r="AJ28" s="8">
        <v>-3.7612753199999698E-3</v>
      </c>
      <c r="AK28" s="8">
        <v>995.176197</v>
      </c>
      <c r="AL28" s="8">
        <v>3.9734999999999798E-2</v>
      </c>
      <c r="AN28" s="8">
        <v>-1.0649947496932199</v>
      </c>
      <c r="AO28" s="8">
        <v>3.87368155534049</v>
      </c>
      <c r="AP28" s="8">
        <v>0.98806744763430499</v>
      </c>
    </row>
    <row r="29" spans="1:42" x14ac:dyDescent="0.45">
      <c r="A29">
        <v>0.02</v>
      </c>
      <c r="B29" s="4">
        <f t="shared" si="0"/>
        <v>72.573505109018058</v>
      </c>
      <c r="C29">
        <v>800</v>
      </c>
      <c r="D29" s="5">
        <f t="shared" si="8"/>
        <v>0.74494500943989561</v>
      </c>
      <c r="E29" s="4">
        <v>37.665909567299998</v>
      </c>
      <c r="F29" s="4">
        <f t="shared" si="11"/>
        <v>75.331819134599996</v>
      </c>
      <c r="G29" s="5">
        <f t="shared" si="9"/>
        <v>2.3690061729984331</v>
      </c>
      <c r="H29" s="1">
        <f t="shared" si="12"/>
        <v>540.67838461538327</v>
      </c>
      <c r="I29">
        <v>315</v>
      </c>
      <c r="J29">
        <v>295</v>
      </c>
      <c r="K29" s="5">
        <f t="shared" si="13"/>
        <v>10.397608019956108</v>
      </c>
      <c r="L29" s="5">
        <v>305.39751518892803</v>
      </c>
      <c r="M29" s="5">
        <f t="shared" si="10"/>
        <v>305.39760801995612</v>
      </c>
      <c r="N29" s="5">
        <v>311.91325470830094</v>
      </c>
      <c r="O29" s="5">
        <f t="shared" si="6"/>
        <v>311.9132547082782</v>
      </c>
      <c r="P29" s="5">
        <f t="shared" si="7"/>
        <v>3.0867452916990601</v>
      </c>
      <c r="Q29" s="1">
        <v>257.964745336774</v>
      </c>
      <c r="R29" s="4">
        <f>Q29/(Abmessungen!J$17*S29)</f>
        <v>37.671880582215245</v>
      </c>
      <c r="S29" s="5">
        <f t="shared" si="1"/>
        <v>12.914826892432067</v>
      </c>
      <c r="T29" s="4">
        <f t="shared" si="2"/>
        <v>4178.5881398863567</v>
      </c>
      <c r="U29" s="4">
        <f t="shared" si="3"/>
        <v>992.09759666208004</v>
      </c>
      <c r="V29" s="4">
        <f t="shared" si="4"/>
        <v>1007.1045946330159</v>
      </c>
      <c r="W29" s="2">
        <f t="shared" si="5"/>
        <v>1.1772708339652791</v>
      </c>
      <c r="AA29" s="6">
        <v>-144.24372570197801</v>
      </c>
      <c r="AB29" s="7">
        <v>10.528700058400901</v>
      </c>
      <c r="AC29" s="6">
        <v>-3.1256926142924198E-2</v>
      </c>
      <c r="AD29" s="6">
        <v>2.9456116190551199E-5</v>
      </c>
      <c r="AE29" s="8">
        <v>17554.453889016499</v>
      </c>
      <c r="AF29" s="8">
        <v>-125.692345063977</v>
      </c>
      <c r="AG29" s="8">
        <v>0.39362054142913999</v>
      </c>
      <c r="AH29" s="8">
        <v>-4.1079636190540202E-4</v>
      </c>
      <c r="AI29" s="8">
        <v>2.30640101199999</v>
      </c>
      <c r="AJ29" s="8">
        <v>-3.7612753199999698E-3</v>
      </c>
      <c r="AK29" s="8">
        <v>995.176197</v>
      </c>
      <c r="AL29" s="8">
        <v>3.9734999999999798E-2</v>
      </c>
      <c r="AN29" s="8">
        <v>-1.0649947496932199</v>
      </c>
      <c r="AO29" s="8">
        <v>3.87368155534049</v>
      </c>
      <c r="AP29" s="8">
        <v>0.98806744763430499</v>
      </c>
    </row>
    <row r="30" spans="1:42" x14ac:dyDescent="0.45">
      <c r="A30">
        <v>2.5999999999999999E-2</v>
      </c>
      <c r="B30" s="4">
        <f t="shared" si="0"/>
        <v>94.35730620702887</v>
      </c>
      <c r="C30">
        <v>800</v>
      </c>
      <c r="D30" s="5">
        <f t="shared" si="8"/>
        <v>0.74494500943989561</v>
      </c>
      <c r="E30" s="4">
        <v>37.665909567299998</v>
      </c>
      <c r="F30" s="4">
        <f t="shared" si="11"/>
        <v>75.331819134599996</v>
      </c>
      <c r="G30" s="5">
        <f t="shared" si="9"/>
        <v>2.3690061729984331</v>
      </c>
      <c r="H30" s="1">
        <f t="shared" si="12"/>
        <v>800.26999999999816</v>
      </c>
      <c r="I30">
        <v>315</v>
      </c>
      <c r="J30">
        <v>295</v>
      </c>
      <c r="K30" s="5">
        <f t="shared" si="13"/>
        <v>10.637790383995348</v>
      </c>
      <c r="L30" s="5">
        <v>305.6377424041209</v>
      </c>
      <c r="M30" s="5">
        <f t="shared" si="10"/>
        <v>305.63779038399537</v>
      </c>
      <c r="N30" s="5">
        <v>312.57164612670846</v>
      </c>
      <c r="O30" s="5">
        <f t="shared" si="6"/>
        <v>312.57164612670573</v>
      </c>
      <c r="P30" s="5">
        <f t="shared" si="7"/>
        <v>2.4283538732915417</v>
      </c>
      <c r="Q30" s="1">
        <v>263.82364083555598</v>
      </c>
      <c r="R30" s="4">
        <f>Q30/(Abmessungen!J$17*S30)</f>
        <v>38.160428339446447</v>
      </c>
      <c r="S30" s="5">
        <f t="shared" si="1"/>
        <v>13.039051520352503</v>
      </c>
      <c r="T30" s="4">
        <f t="shared" si="2"/>
        <v>4178.5767802015052</v>
      </c>
      <c r="U30" s="4">
        <f t="shared" si="3"/>
        <v>991.97405863444988</v>
      </c>
      <c r="V30" s="4">
        <f t="shared" si="4"/>
        <v>1007.1093673472138</v>
      </c>
      <c r="W30" s="2">
        <f t="shared" si="5"/>
        <v>1.1768190536174303</v>
      </c>
      <c r="AA30" s="6">
        <v>-144.24372570197801</v>
      </c>
      <c r="AB30" s="7">
        <v>10.528700058400901</v>
      </c>
      <c r="AC30" s="6">
        <v>-3.1256926142924198E-2</v>
      </c>
      <c r="AD30" s="6">
        <v>2.9456116190551199E-5</v>
      </c>
      <c r="AE30" s="8">
        <v>17554.453889016499</v>
      </c>
      <c r="AF30" s="8">
        <v>-125.692345063977</v>
      </c>
      <c r="AG30" s="8">
        <v>0.39362054142913999</v>
      </c>
      <c r="AH30" s="8">
        <v>-4.1079636190540202E-4</v>
      </c>
      <c r="AI30" s="8">
        <v>2.30640101199999</v>
      </c>
      <c r="AJ30" s="8">
        <v>-3.7612753199999698E-3</v>
      </c>
      <c r="AK30" s="8">
        <v>995.176197</v>
      </c>
      <c r="AL30" s="8">
        <v>3.9734999999999798E-2</v>
      </c>
      <c r="AN30" s="8">
        <v>-1.0649947496932199</v>
      </c>
      <c r="AO30" s="8">
        <v>3.87368155534049</v>
      </c>
      <c r="AP30" s="8">
        <v>0.98806744763430499</v>
      </c>
    </row>
    <row r="31" spans="1:42" x14ac:dyDescent="0.45">
      <c r="A31">
        <v>3.2000000000000001E-2</v>
      </c>
      <c r="B31" s="4">
        <f t="shared" si="0"/>
        <v>116.14150156879722</v>
      </c>
      <c r="C31">
        <v>800</v>
      </c>
      <c r="D31" s="5">
        <f t="shared" si="8"/>
        <v>0.74494500943989561</v>
      </c>
      <c r="E31" s="4">
        <v>37.665909567299998</v>
      </c>
      <c r="F31" s="4">
        <f t="shared" si="11"/>
        <v>75.331819134599996</v>
      </c>
      <c r="G31" s="5">
        <f t="shared" si="9"/>
        <v>2.3690061729984331</v>
      </c>
      <c r="H31" s="1">
        <f t="shared" si="12"/>
        <v>1104.8099692307667</v>
      </c>
      <c r="I31">
        <v>315</v>
      </c>
      <c r="J31">
        <v>295</v>
      </c>
      <c r="K31" s="5">
        <f t="shared" si="13"/>
        <v>10.804673009959808</v>
      </c>
      <c r="L31" s="5">
        <v>305.80464561084909</v>
      </c>
      <c r="M31" s="5">
        <f t="shared" si="10"/>
        <v>305.8046730099598</v>
      </c>
      <c r="N31" s="5">
        <v>312.99653536428565</v>
      </c>
      <c r="O31" s="5">
        <f t="shared" si="6"/>
        <v>312.99653536428519</v>
      </c>
      <c r="P31" s="5">
        <f t="shared" si="7"/>
        <v>2.0034646357143515</v>
      </c>
      <c r="Q31" s="1">
        <v>267.89184133366399</v>
      </c>
      <c r="R31" s="4">
        <f>Q31/(Abmessungen!J$17*S31)</f>
        <v>38.54763226915523</v>
      </c>
      <c r="S31" s="5">
        <f t="shared" si="1"/>
        <v>13.107121124509833</v>
      </c>
      <c r="T31" s="4">
        <f t="shared" si="2"/>
        <v>4178.5714069717114</v>
      </c>
      <c r="U31" s="4">
        <f t="shared" si="3"/>
        <v>991.8934958126099</v>
      </c>
      <c r="V31" s="4">
        <f t="shared" si="4"/>
        <v>1007.1126832966735</v>
      </c>
      <c r="W31" s="2">
        <f t="shared" si="5"/>
        <v>1.1765051691612824</v>
      </c>
      <c r="AA31" s="6">
        <v>-144.24372570197801</v>
      </c>
      <c r="AB31" s="7">
        <v>10.528700058400901</v>
      </c>
      <c r="AC31" s="6">
        <v>-3.1256926142924198E-2</v>
      </c>
      <c r="AD31" s="6">
        <v>2.9456116190551199E-5</v>
      </c>
      <c r="AE31" s="8">
        <v>17554.453889016499</v>
      </c>
      <c r="AF31" s="8">
        <v>-125.692345063977</v>
      </c>
      <c r="AG31" s="8">
        <v>0.39362054142913999</v>
      </c>
      <c r="AH31" s="8">
        <v>-4.1079636190540202E-4</v>
      </c>
      <c r="AI31" s="8">
        <v>2.30640101199999</v>
      </c>
      <c r="AJ31" s="8">
        <v>-3.7612753199999698E-3</v>
      </c>
      <c r="AK31" s="8">
        <v>995.176197</v>
      </c>
      <c r="AL31" s="8">
        <v>3.9734999999999798E-2</v>
      </c>
      <c r="AN31" s="8">
        <v>-1.0649947496932199</v>
      </c>
      <c r="AO31" s="8">
        <v>3.87368155534049</v>
      </c>
      <c r="AP31" s="8">
        <v>0.98806744763430499</v>
      </c>
    </row>
    <row r="32" spans="1:42" x14ac:dyDescent="0.45">
      <c r="A32">
        <v>3.7999999999999999E-2</v>
      </c>
      <c r="B32" s="4">
        <f t="shared" si="0"/>
        <v>137.92596127509623</v>
      </c>
      <c r="C32">
        <v>800</v>
      </c>
      <c r="D32" s="5">
        <f t="shared" si="8"/>
        <v>0.74494500943989561</v>
      </c>
      <c r="E32" s="4">
        <v>37.665909567299998</v>
      </c>
      <c r="F32" s="4">
        <f t="shared" si="11"/>
        <v>75.331819134599996</v>
      </c>
      <c r="G32" s="5">
        <f t="shared" si="9"/>
        <v>2.3690061729984331</v>
      </c>
      <c r="H32" s="1">
        <f t="shared" si="12"/>
        <v>1454.2982923076893</v>
      </c>
      <c r="I32">
        <v>315</v>
      </c>
      <c r="J32">
        <v>295</v>
      </c>
      <c r="K32" s="5">
        <f t="shared" si="13"/>
        <v>10.919938566193998</v>
      </c>
      <c r="L32" s="5">
        <v>305.91992336093278</v>
      </c>
      <c r="M32" s="5">
        <f t="shared" si="10"/>
        <v>305.91993856619399</v>
      </c>
      <c r="N32" s="5">
        <v>313.29518253665884</v>
      </c>
      <c r="O32" s="5">
        <f t="shared" si="6"/>
        <v>313.29518253665873</v>
      </c>
      <c r="P32" s="5">
        <f t="shared" si="7"/>
        <v>1.7048174633411577</v>
      </c>
      <c r="Q32" s="1">
        <v>270.70046814085703</v>
      </c>
      <c r="R32" s="4">
        <f>Q32/(Abmessungen!J$17*S32)</f>
        <v>38.81293945907111</v>
      </c>
      <c r="S32" s="5">
        <f t="shared" si="1"/>
        <v>13.154005065803029</v>
      </c>
      <c r="T32" s="4">
        <f t="shared" si="2"/>
        <v>4178.568487948708</v>
      </c>
      <c r="U32" s="4">
        <f t="shared" si="3"/>
        <v>991.83648049513704</v>
      </c>
      <c r="V32" s="4">
        <f t="shared" si="4"/>
        <v>1007.1149735773733</v>
      </c>
      <c r="W32" s="2">
        <f t="shared" si="5"/>
        <v>1.1762883734831151</v>
      </c>
      <c r="AA32" s="6">
        <v>-144.24372570197801</v>
      </c>
      <c r="AB32" s="7">
        <v>10.528700058400901</v>
      </c>
      <c r="AC32" s="6">
        <v>-3.1256926142924198E-2</v>
      </c>
      <c r="AD32" s="6">
        <v>2.9456116190551199E-5</v>
      </c>
      <c r="AE32" s="8">
        <v>17554.453889016499</v>
      </c>
      <c r="AF32" s="8">
        <v>-125.692345063977</v>
      </c>
      <c r="AG32" s="8">
        <v>0.39362054142913999</v>
      </c>
      <c r="AH32" s="8">
        <v>-4.1079636190540202E-4</v>
      </c>
      <c r="AI32" s="8">
        <v>2.30640101199999</v>
      </c>
      <c r="AJ32" s="8">
        <v>-3.7612753199999698E-3</v>
      </c>
      <c r="AK32" s="8">
        <v>995.176197</v>
      </c>
      <c r="AL32" s="8">
        <v>3.9734999999999798E-2</v>
      </c>
      <c r="AN32" s="8">
        <v>-1.0649947496932199</v>
      </c>
      <c r="AO32" s="8">
        <v>3.87368155534049</v>
      </c>
      <c r="AP32" s="8">
        <v>0.98806744763430499</v>
      </c>
    </row>
    <row r="33" spans="1:42" x14ac:dyDescent="0.45">
      <c r="A33">
        <v>4.3999999999999997E-2</v>
      </c>
      <c r="B33" s="4">
        <f t="shared" si="0"/>
        <v>159.7105686326947</v>
      </c>
      <c r="C33">
        <v>800</v>
      </c>
      <c r="D33" s="5">
        <f t="shared" si="8"/>
        <v>0.74494500943989561</v>
      </c>
      <c r="E33" s="4">
        <v>37.665909567299998</v>
      </c>
      <c r="F33" s="4">
        <f t="shared" si="11"/>
        <v>75.331819134599996</v>
      </c>
      <c r="G33" s="5">
        <f t="shared" si="9"/>
        <v>2.3690061729984331</v>
      </c>
      <c r="H33" s="1">
        <f t="shared" si="12"/>
        <v>1848.7349692307653</v>
      </c>
      <c r="I33">
        <v>315</v>
      </c>
      <c r="J33">
        <v>295</v>
      </c>
      <c r="K33" s="5">
        <f t="shared" si="13"/>
        <v>11.007264839785723</v>
      </c>
      <c r="L33" s="5">
        <v>306.0072563986401</v>
      </c>
      <c r="M33" s="5">
        <f t="shared" si="10"/>
        <v>306.00726483978571</v>
      </c>
      <c r="N33" s="5">
        <v>313.51608744111297</v>
      </c>
      <c r="O33" s="5">
        <f t="shared" si="6"/>
        <v>313.51608744111292</v>
      </c>
      <c r="P33" s="5">
        <f t="shared" si="7"/>
        <v>1.4839125588870274</v>
      </c>
      <c r="Q33" s="1">
        <v>272.82761864321998</v>
      </c>
      <c r="R33" s="4">
        <f>Q33/(Abmessungen!J$17*S33)</f>
        <v>39.022500050758261</v>
      </c>
      <c r="S33" s="5">
        <f t="shared" si="1"/>
        <v>13.186173180967304</v>
      </c>
      <c r="T33" s="4">
        <f t="shared" si="2"/>
        <v>4178.5667621057373</v>
      </c>
      <c r="U33" s="4">
        <f t="shared" si="3"/>
        <v>991.79410201895416</v>
      </c>
      <c r="V33" s="4">
        <f t="shared" si="4"/>
        <v>1007.1167086665</v>
      </c>
      <c r="W33" s="2">
        <f t="shared" si="5"/>
        <v>1.1761241316834405</v>
      </c>
      <c r="AA33" s="6">
        <v>-144.24372570197801</v>
      </c>
      <c r="AB33" s="7">
        <v>10.528700058400901</v>
      </c>
      <c r="AC33" s="6">
        <v>-3.1256926142924198E-2</v>
      </c>
      <c r="AD33" s="6">
        <v>2.9456116190551199E-5</v>
      </c>
      <c r="AE33" s="8">
        <v>17554.453889016499</v>
      </c>
      <c r="AF33" s="8">
        <v>-125.692345063977</v>
      </c>
      <c r="AG33" s="8">
        <v>0.39362054142913999</v>
      </c>
      <c r="AH33" s="8">
        <v>-4.1079636190540202E-4</v>
      </c>
      <c r="AI33" s="8">
        <v>2.30640101199999</v>
      </c>
      <c r="AJ33" s="8">
        <v>-3.7612753199999698E-3</v>
      </c>
      <c r="AK33" s="8">
        <v>995.176197</v>
      </c>
      <c r="AL33" s="8">
        <v>3.9734999999999798E-2</v>
      </c>
      <c r="AN33" s="8">
        <v>-1.0649947496932199</v>
      </c>
      <c r="AO33" s="8">
        <v>3.87368155534049</v>
      </c>
      <c r="AP33" s="8">
        <v>0.98806744763430499</v>
      </c>
    </row>
    <row r="34" spans="1:42" x14ac:dyDescent="0.45">
      <c r="A34">
        <v>0.05</v>
      </c>
      <c r="B34" s="4">
        <f t="shared" si="0"/>
        <v>181.4952729743257</v>
      </c>
      <c r="C34">
        <v>800</v>
      </c>
      <c r="D34" s="5">
        <f t="shared" si="8"/>
        <v>0.74494500943989561</v>
      </c>
      <c r="E34" s="4">
        <v>37.665909567299998</v>
      </c>
      <c r="F34" s="4">
        <f t="shared" si="11"/>
        <v>75.331819134599996</v>
      </c>
      <c r="G34" s="5">
        <f t="shared" si="9"/>
        <v>2.3690061729984331</v>
      </c>
      <c r="H34" s="1">
        <f t="shared" si="12"/>
        <v>2288.1199999999958</v>
      </c>
      <c r="I34">
        <v>315</v>
      </c>
      <c r="J34">
        <v>295</v>
      </c>
      <c r="K34" s="5">
        <f t="shared" si="13"/>
        <v>11.076303944665812</v>
      </c>
      <c r="L34" s="5">
        <v>306.0762990492974</v>
      </c>
      <c r="M34" s="5">
        <f t="shared" si="10"/>
        <v>306.07630394466582</v>
      </c>
      <c r="N34" s="5">
        <v>313.68610945604092</v>
      </c>
      <c r="O34" s="5">
        <f t="shared" si="6"/>
        <v>313.68610945604092</v>
      </c>
      <c r="P34" s="5">
        <f t="shared" si="7"/>
        <v>1.3138905439590758</v>
      </c>
      <c r="Q34" s="1">
        <v>274.50889640554198</v>
      </c>
      <c r="R34" s="4">
        <f>Q34/(Abmessungen!J$17*S34)</f>
        <v>39.194972275219989</v>
      </c>
      <c r="S34" s="5">
        <f t="shared" si="1"/>
        <v>13.209050332193476</v>
      </c>
      <c r="T34" s="4">
        <f t="shared" si="2"/>
        <v>4178.5656753168669</v>
      </c>
      <c r="U34" s="4">
        <f t="shared" si="3"/>
        <v>991.76136683991103</v>
      </c>
      <c r="V34" s="4">
        <f t="shared" si="4"/>
        <v>1007.1180803713619</v>
      </c>
      <c r="W34" s="2">
        <f t="shared" si="5"/>
        <v>1.1759942874744682</v>
      </c>
      <c r="AA34" s="6">
        <v>-144.24372570197801</v>
      </c>
      <c r="AB34" s="7">
        <v>10.528700058400901</v>
      </c>
      <c r="AC34" s="6">
        <v>-3.1256926142924198E-2</v>
      </c>
      <c r="AD34" s="6">
        <v>2.9456116190551199E-5</v>
      </c>
      <c r="AE34" s="8">
        <v>17554.453889016499</v>
      </c>
      <c r="AF34" s="8">
        <v>-125.692345063977</v>
      </c>
      <c r="AG34" s="8">
        <v>0.39362054142913999</v>
      </c>
      <c r="AH34" s="8">
        <v>-4.1079636190540202E-4</v>
      </c>
      <c r="AI34" s="8">
        <v>2.30640101199999</v>
      </c>
      <c r="AJ34" s="8">
        <v>-3.7612753199999698E-3</v>
      </c>
      <c r="AK34" s="8">
        <v>995.176197</v>
      </c>
      <c r="AL34" s="8">
        <v>3.9734999999999798E-2</v>
      </c>
      <c r="AN34" s="8">
        <v>-1.0649947496932199</v>
      </c>
      <c r="AO34" s="8">
        <v>3.87368155534049</v>
      </c>
      <c r="AP34" s="8">
        <v>0.98806744763430499</v>
      </c>
    </row>
    <row r="35" spans="1:42" x14ac:dyDescent="0.45">
      <c r="A35">
        <v>5.6000000000000001E-2</v>
      </c>
      <c r="B35" s="4">
        <f t="shared" si="0"/>
        <v>203.28004421137521</v>
      </c>
      <c r="C35">
        <v>800</v>
      </c>
      <c r="D35" s="5">
        <f t="shared" si="8"/>
        <v>0.74494500943989561</v>
      </c>
      <c r="E35" s="4">
        <v>37.665909567299998</v>
      </c>
      <c r="F35" s="4">
        <f t="shared" si="11"/>
        <v>75.331819134599996</v>
      </c>
      <c r="G35" s="5">
        <f t="shared" si="9"/>
        <v>2.3690061729984331</v>
      </c>
      <c r="H35" s="1">
        <f t="shared" si="12"/>
        <v>2772.4533846153799</v>
      </c>
      <c r="I35">
        <v>315</v>
      </c>
      <c r="J35">
        <v>295</v>
      </c>
      <c r="K35" s="5">
        <f t="shared" si="13"/>
        <v>11.13277486795625</v>
      </c>
      <c r="L35" s="5">
        <v>306.13277146950975</v>
      </c>
      <c r="M35" s="5">
        <f t="shared" si="10"/>
        <v>306.13277486795624</v>
      </c>
      <c r="N35" s="5">
        <v>313.82100744749937</v>
      </c>
      <c r="O35" s="5">
        <f t="shared" si="6"/>
        <v>313.82100744749937</v>
      </c>
      <c r="P35" s="5">
        <f t="shared" si="7"/>
        <v>1.1789925525006311</v>
      </c>
      <c r="Q35" s="1">
        <v>275.88383007947601</v>
      </c>
      <c r="R35" s="4">
        <f>Q35/(Abmessungen!J$17*S35)</f>
        <v>39.341830616273292</v>
      </c>
      <c r="S35" s="5">
        <f t="shared" si="1"/>
        <v>13.225655778220654</v>
      </c>
      <c r="T35" s="4">
        <f t="shared" si="2"/>
        <v>4178.5649580701747</v>
      </c>
      <c r="U35" s="4">
        <f t="shared" si="3"/>
        <v>991.7353214975285</v>
      </c>
      <c r="V35" s="4">
        <f t="shared" si="4"/>
        <v>1007.1192023371705</v>
      </c>
      <c r="W35" s="2">
        <f t="shared" si="5"/>
        <v>1.1758880833142655</v>
      </c>
      <c r="AA35" s="6">
        <v>-144.24372570197801</v>
      </c>
      <c r="AB35" s="7">
        <v>10.528700058400901</v>
      </c>
      <c r="AC35" s="6">
        <v>-3.1256926142924198E-2</v>
      </c>
      <c r="AD35" s="6">
        <v>2.9456116190551199E-5</v>
      </c>
      <c r="AE35" s="8">
        <v>17554.453889016499</v>
      </c>
      <c r="AF35" s="8">
        <v>-125.692345063977</v>
      </c>
      <c r="AG35" s="8">
        <v>0.39362054142913999</v>
      </c>
      <c r="AH35" s="8">
        <v>-4.1079636190540202E-4</v>
      </c>
      <c r="AI35" s="8">
        <v>2.30640101199999</v>
      </c>
      <c r="AJ35" s="8">
        <v>-3.7612753199999698E-3</v>
      </c>
      <c r="AK35" s="8">
        <v>995.176197</v>
      </c>
      <c r="AL35" s="8">
        <v>3.9734999999999798E-2</v>
      </c>
      <c r="AN35" s="8">
        <v>-1.0649947496932199</v>
      </c>
      <c r="AO35" s="8">
        <v>3.87368155534049</v>
      </c>
      <c r="AP35" s="8">
        <v>0.98806744763430499</v>
      </c>
    </row>
    <row r="36" spans="1:42" x14ac:dyDescent="0.45">
      <c r="A36">
        <v>6.2E-2</v>
      </c>
      <c r="B36" s="4">
        <f t="shared" si="0"/>
        <v>225.06486337291048</v>
      </c>
      <c r="C36">
        <v>800</v>
      </c>
      <c r="D36" s="5">
        <f t="shared" si="8"/>
        <v>0.74494500943989561</v>
      </c>
      <c r="E36" s="4">
        <v>37.665909567299998</v>
      </c>
      <c r="F36" s="4">
        <f t="shared" si="11"/>
        <v>75.331819134599996</v>
      </c>
      <c r="G36" s="5">
        <f t="shared" si="9"/>
        <v>2.3690061729984331</v>
      </c>
      <c r="H36" s="1">
        <f t="shared" si="12"/>
        <v>3301.7351230769173</v>
      </c>
      <c r="I36">
        <v>315</v>
      </c>
      <c r="J36">
        <v>295</v>
      </c>
      <c r="K36" s="5">
        <f t="shared" si="13"/>
        <v>11.180275947391817</v>
      </c>
      <c r="L36" s="5">
        <v>306.18027266819036</v>
      </c>
      <c r="M36" s="5">
        <f t="shared" si="10"/>
        <v>306.18027594739181</v>
      </c>
      <c r="N36" s="5">
        <v>313.93063994200332</v>
      </c>
      <c r="O36" s="5">
        <f t="shared" si="6"/>
        <v>313.93063994200332</v>
      </c>
      <c r="P36" s="5">
        <f t="shared" si="7"/>
        <v>1.0693600579966756</v>
      </c>
      <c r="Q36" s="1">
        <v>277.040176354376</v>
      </c>
      <c r="R36" s="4">
        <f>Q36/(Abmessungen!J$17*S36)</f>
        <v>39.470475904414712</v>
      </c>
      <c r="S36" s="5">
        <f t="shared" si="1"/>
        <v>13.237803340930515</v>
      </c>
      <c r="T36" s="4">
        <f t="shared" si="2"/>
        <v>4178.564467398126</v>
      </c>
      <c r="U36" s="4">
        <f t="shared" si="3"/>
        <v>991.71410701358309</v>
      </c>
      <c r="V36" s="4">
        <f t="shared" si="4"/>
        <v>1007.1201460672353</v>
      </c>
      <c r="W36" s="2">
        <f t="shared" si="5"/>
        <v>1.1757987507711316</v>
      </c>
      <c r="AA36" s="6">
        <v>-144.24372570197801</v>
      </c>
      <c r="AB36" s="7">
        <v>10.528700058400901</v>
      </c>
      <c r="AC36" s="6">
        <v>-3.1256926142924198E-2</v>
      </c>
      <c r="AD36" s="6">
        <v>2.9456116190551199E-5</v>
      </c>
      <c r="AE36" s="8">
        <v>17554.453889016499</v>
      </c>
      <c r="AF36" s="8">
        <v>-125.692345063977</v>
      </c>
      <c r="AG36" s="8">
        <v>0.39362054142913999</v>
      </c>
      <c r="AH36" s="8">
        <v>-4.1079636190540202E-4</v>
      </c>
      <c r="AI36" s="8">
        <v>2.30640101199999</v>
      </c>
      <c r="AJ36" s="8">
        <v>-3.7612753199999698E-3</v>
      </c>
      <c r="AK36" s="8">
        <v>995.176197</v>
      </c>
      <c r="AL36" s="8">
        <v>3.9734999999999798E-2</v>
      </c>
      <c r="AN36" s="8">
        <v>-1.0649947496932199</v>
      </c>
      <c r="AO36" s="8">
        <v>3.87368155534049</v>
      </c>
      <c r="AP36" s="8">
        <v>0.98806744763430499</v>
      </c>
    </row>
    <row r="37" spans="1:42" x14ac:dyDescent="0.45">
      <c r="A37">
        <v>6.8000000000000005E-2</v>
      </c>
      <c r="B37" s="4">
        <f t="shared" si="0"/>
        <v>246.84971792340039</v>
      </c>
      <c r="C37">
        <v>800</v>
      </c>
      <c r="D37" s="5">
        <f t="shared" si="8"/>
        <v>0.74494500943989561</v>
      </c>
      <c r="E37" s="4">
        <v>37.665909567299998</v>
      </c>
      <c r="F37" s="4">
        <f t="shared" si="11"/>
        <v>75.331819134599996</v>
      </c>
      <c r="G37" s="5">
        <f t="shared" si="9"/>
        <v>2.3690061729984331</v>
      </c>
      <c r="H37" s="1">
        <f t="shared" si="12"/>
        <v>3875.9652153846091</v>
      </c>
      <c r="I37">
        <v>315</v>
      </c>
      <c r="J37">
        <v>295</v>
      </c>
      <c r="K37" s="5">
        <f t="shared" si="13"/>
        <v>11.221180004776032</v>
      </c>
      <c r="L37" s="5">
        <v>306.22117587698523</v>
      </c>
      <c r="M37" s="5">
        <f t="shared" si="10"/>
        <v>306.22118000477604</v>
      </c>
      <c r="N37" s="5">
        <v>314.02149124814258</v>
      </c>
      <c r="O37" s="5">
        <f t="shared" si="6"/>
        <v>314.02149124814258</v>
      </c>
      <c r="P37" s="5">
        <f t="shared" si="7"/>
        <v>0.9785087518574187</v>
      </c>
      <c r="Q37" s="1">
        <v>278.03578633621697</v>
      </c>
      <c r="R37" s="4">
        <f>Q37/(Abmessungen!J$17*S37)</f>
        <v>39.585868251849483</v>
      </c>
      <c r="S37" s="5">
        <f t="shared" si="1"/>
        <v>13.246649827329717</v>
      </c>
      <c r="T37" s="4">
        <f t="shared" si="2"/>
        <v>4178.5641221976575</v>
      </c>
      <c r="U37" s="4">
        <f t="shared" si="3"/>
        <v>991.69649477162284</v>
      </c>
      <c r="V37" s="4">
        <f t="shared" si="4"/>
        <v>1007.120958711736</v>
      </c>
      <c r="W37" s="2">
        <f t="shared" si="5"/>
        <v>1.175721826656257</v>
      </c>
      <c r="AA37" s="6">
        <v>-144.24372570197801</v>
      </c>
      <c r="AB37" s="7">
        <v>10.528700058400901</v>
      </c>
      <c r="AC37" s="6">
        <v>-3.1256926142924198E-2</v>
      </c>
      <c r="AD37" s="6">
        <v>2.9456116190551199E-5</v>
      </c>
      <c r="AE37" s="8">
        <v>17554.453889016499</v>
      </c>
      <c r="AF37" s="8">
        <v>-125.692345063977</v>
      </c>
      <c r="AG37" s="8">
        <v>0.39362054142913999</v>
      </c>
      <c r="AH37" s="8">
        <v>-4.1079636190540202E-4</v>
      </c>
      <c r="AI37" s="8">
        <v>2.30640101199999</v>
      </c>
      <c r="AJ37" s="8">
        <v>-3.7612753199999698E-3</v>
      </c>
      <c r="AK37" s="8">
        <v>995.176197</v>
      </c>
      <c r="AL37" s="8">
        <v>3.9734999999999798E-2</v>
      </c>
      <c r="AN37" s="8">
        <v>-1.0649947496932199</v>
      </c>
      <c r="AO37" s="8">
        <v>3.87368155534049</v>
      </c>
      <c r="AP37" s="8">
        <v>0.98806744763430499</v>
      </c>
    </row>
    <row r="38" spans="1:42" x14ac:dyDescent="0.45">
      <c r="A38">
        <v>7.3999999999999996E-2</v>
      </c>
      <c r="B38" s="4">
        <f t="shared" si="0"/>
        <v>268.63459926051331</v>
      </c>
      <c r="C38">
        <v>800</v>
      </c>
      <c r="D38" s="5">
        <f t="shared" si="8"/>
        <v>0.74494500943989561</v>
      </c>
      <c r="E38" s="4">
        <v>37.665909567299998</v>
      </c>
      <c r="F38" s="4">
        <f t="shared" si="11"/>
        <v>75.331819134599996</v>
      </c>
      <c r="G38" s="5">
        <f t="shared" si="9"/>
        <v>2.3690061729984331</v>
      </c>
      <c r="H38" s="1">
        <f t="shared" si="12"/>
        <v>4495.1436615384537</v>
      </c>
      <c r="I38">
        <v>315</v>
      </c>
      <c r="J38">
        <v>295</v>
      </c>
      <c r="K38" s="5">
        <f t="shared" si="13"/>
        <v>11.257111967675709</v>
      </c>
      <c r="L38" s="5">
        <v>306.25710628620669</v>
      </c>
      <c r="M38" s="5">
        <f t="shared" si="10"/>
        <v>306.25711196767571</v>
      </c>
      <c r="N38" s="5">
        <v>314.09800166322975</v>
      </c>
      <c r="O38" s="5">
        <f t="shared" si="6"/>
        <v>314.09800166322975</v>
      </c>
      <c r="P38" s="5">
        <f t="shared" si="7"/>
        <v>0.90199833677024799</v>
      </c>
      <c r="Q38" s="1">
        <v>278.91026716386801</v>
      </c>
      <c r="R38" s="4">
        <f>Q38/(Abmessungen!J$17*S38)</f>
        <v>39.691438702731048</v>
      </c>
      <c r="S38" s="5">
        <f t="shared" si="1"/>
        <v>13.252969342411088</v>
      </c>
      <c r="T38" s="4">
        <f t="shared" si="2"/>
        <v>4178.5638739339747</v>
      </c>
      <c r="U38" s="4">
        <f t="shared" si="3"/>
        <v>991.68164016599258</v>
      </c>
      <c r="V38" s="4">
        <f t="shared" si="4"/>
        <v>1007.1216725591412</v>
      </c>
      <c r="W38" s="2">
        <f t="shared" si="5"/>
        <v>1.175654254575536</v>
      </c>
      <c r="AA38" s="6">
        <v>-144.24372570197801</v>
      </c>
      <c r="AB38" s="7">
        <v>10.528700058400901</v>
      </c>
      <c r="AC38" s="6">
        <v>-3.1256926142924198E-2</v>
      </c>
      <c r="AD38" s="6">
        <v>2.9456116190551199E-5</v>
      </c>
      <c r="AE38" s="8">
        <v>17554.453889016499</v>
      </c>
      <c r="AF38" s="8">
        <v>-125.692345063977</v>
      </c>
      <c r="AG38" s="8">
        <v>0.39362054142913999</v>
      </c>
      <c r="AH38" s="8">
        <v>-4.1079636190540202E-4</v>
      </c>
      <c r="AI38" s="8">
        <v>2.30640101199999</v>
      </c>
      <c r="AJ38" s="8">
        <v>-3.7612753199999698E-3</v>
      </c>
      <c r="AK38" s="8">
        <v>995.176197</v>
      </c>
      <c r="AL38" s="8">
        <v>3.9734999999999798E-2</v>
      </c>
      <c r="AN38" s="8">
        <v>-1.0649947496932199</v>
      </c>
      <c r="AO38" s="8">
        <v>3.87368155534049</v>
      </c>
      <c r="AP38" s="8">
        <v>0.98806744763430499</v>
      </c>
    </row>
    <row r="39" spans="1:42" x14ac:dyDescent="0.45">
      <c r="A39">
        <v>8.0000000000000002E-3</v>
      </c>
      <c r="B39" s="4">
        <f t="shared" si="0"/>
        <v>29.003853979556908</v>
      </c>
      <c r="C39">
        <v>1000</v>
      </c>
      <c r="D39" s="5">
        <f t="shared" si="8"/>
        <v>0.95171543226731536</v>
      </c>
      <c r="E39" s="4">
        <v>48.120635686299998</v>
      </c>
      <c r="F39" s="4">
        <f t="shared" si="11"/>
        <v>96.241271372599996</v>
      </c>
      <c r="G39" s="5">
        <f t="shared" si="9"/>
        <v>3.5166019745831054</v>
      </c>
      <c r="H39" s="1">
        <f t="shared" si="12"/>
        <v>156.34021538461522</v>
      </c>
      <c r="I39">
        <v>315</v>
      </c>
      <c r="J39">
        <v>295</v>
      </c>
      <c r="K39" s="5">
        <f t="shared" si="13"/>
        <v>8.4384920663473206</v>
      </c>
      <c r="L39" s="5">
        <v>303.43855116494143</v>
      </c>
      <c r="M39" s="5">
        <f t="shared" si="10"/>
        <v>303.43849206634729</v>
      </c>
      <c r="N39" s="5">
        <v>306.97452708152912</v>
      </c>
      <c r="O39" s="5">
        <f t="shared" si="6"/>
        <v>306.97452708952903</v>
      </c>
      <c r="P39" s="5">
        <f t="shared" si="7"/>
        <v>8.0254729184708822</v>
      </c>
      <c r="Q39" s="1">
        <v>268.296382051774</v>
      </c>
      <c r="R39" s="4">
        <f>Q39/(Abmessungen!J$17*S39)</f>
        <v>43.003393918624433</v>
      </c>
      <c r="S39" s="5">
        <f t="shared" si="1"/>
        <v>11.76677954118181</v>
      </c>
      <c r="T39" s="4">
        <f t="shared" si="2"/>
        <v>4178.8251148060608</v>
      </c>
      <c r="U39" s="4">
        <f t="shared" si="3"/>
        <v>992.97148648932682</v>
      </c>
      <c r="V39" s="4">
        <f t="shared" si="4"/>
        <v>1007.0656749152695</v>
      </c>
      <c r="W39" s="2">
        <f t="shared" si="5"/>
        <v>1.1809549354833733</v>
      </c>
      <c r="AA39" s="6">
        <v>-144.24372570197801</v>
      </c>
      <c r="AB39" s="7">
        <v>10.528700058400901</v>
      </c>
      <c r="AC39" s="6">
        <v>-3.1256926142924198E-2</v>
      </c>
      <c r="AD39" s="6">
        <v>2.9456116190551199E-5</v>
      </c>
      <c r="AE39" s="8">
        <v>17554.453889016499</v>
      </c>
      <c r="AF39" s="8">
        <v>-125.692345063977</v>
      </c>
      <c r="AG39" s="8">
        <v>0.39362054142913999</v>
      </c>
      <c r="AH39" s="8">
        <v>-4.1079636190540202E-4</v>
      </c>
      <c r="AI39" s="8">
        <v>2.30640101199999</v>
      </c>
      <c r="AJ39" s="8">
        <v>-3.7612753199999698E-3</v>
      </c>
      <c r="AK39" s="8">
        <v>995.176197</v>
      </c>
      <c r="AL39" s="8">
        <v>3.9734999999999798E-2</v>
      </c>
      <c r="AN39" s="8">
        <v>-1.0649947496932199</v>
      </c>
      <c r="AO39" s="8">
        <v>3.87368155534049</v>
      </c>
      <c r="AP39" s="8">
        <v>0.98806744763430499</v>
      </c>
    </row>
    <row r="40" spans="1:42" x14ac:dyDescent="0.45">
      <c r="A40">
        <v>1.4E-2</v>
      </c>
      <c r="B40" s="4">
        <f t="shared" si="0"/>
        <v>50.782463513374459</v>
      </c>
      <c r="C40">
        <v>1000</v>
      </c>
      <c r="D40" s="5">
        <f t="shared" si="8"/>
        <v>0.95171543226731536</v>
      </c>
      <c r="E40" s="4">
        <v>48.120635686299998</v>
      </c>
      <c r="F40" s="4">
        <f t="shared" si="11"/>
        <v>96.241271372599996</v>
      </c>
      <c r="G40" s="5">
        <f t="shared" si="9"/>
        <v>3.5166019745831054</v>
      </c>
      <c r="H40" s="1">
        <f t="shared" si="12"/>
        <v>326.03512307692239</v>
      </c>
      <c r="I40">
        <v>315</v>
      </c>
      <c r="J40">
        <v>295</v>
      </c>
      <c r="K40" s="5">
        <f t="shared" si="13"/>
        <v>9.432372659595714</v>
      </c>
      <c r="L40" s="5">
        <v>304.43217175826339</v>
      </c>
      <c r="M40" s="5">
        <f t="shared" si="10"/>
        <v>304.43237265959573</v>
      </c>
      <c r="N40" s="5">
        <v>309.88167717508423</v>
      </c>
      <c r="O40" s="5">
        <f t="shared" si="6"/>
        <v>309.88167717387785</v>
      </c>
      <c r="P40" s="5">
        <f t="shared" si="7"/>
        <v>5.1183228249157651</v>
      </c>
      <c r="Q40" s="1">
        <v>299.42751062331598</v>
      </c>
      <c r="R40" s="4">
        <f>Q40/(Abmessungen!J$17*S40)</f>
        <v>44.812588856007501</v>
      </c>
      <c r="S40" s="5">
        <f t="shared" si="1"/>
        <v>12.601933929735052</v>
      </c>
      <c r="T40" s="4">
        <f t="shared" si="2"/>
        <v>4178.6499321773199</v>
      </c>
      <c r="U40" s="4">
        <f t="shared" si="3"/>
        <v>992.46859079072192</v>
      </c>
      <c r="V40" s="4">
        <f t="shared" si="4"/>
        <v>1007.0854156724072</v>
      </c>
      <c r="W40" s="2">
        <f t="shared" si="5"/>
        <v>1.1790862951758205</v>
      </c>
      <c r="AA40" s="6">
        <v>-144.24372570197801</v>
      </c>
      <c r="AB40" s="7">
        <v>10.528700058400901</v>
      </c>
      <c r="AC40" s="6">
        <v>-3.1256926142924198E-2</v>
      </c>
      <c r="AD40" s="6">
        <v>2.9456116190551199E-5</v>
      </c>
      <c r="AE40" s="8">
        <v>17554.453889016499</v>
      </c>
      <c r="AF40" s="8">
        <v>-125.692345063977</v>
      </c>
      <c r="AG40" s="8">
        <v>0.39362054142913999</v>
      </c>
      <c r="AH40" s="8">
        <v>-4.1079636190540202E-4</v>
      </c>
      <c r="AI40" s="8">
        <v>2.30640101199999</v>
      </c>
      <c r="AJ40" s="8">
        <v>-3.7612753199999698E-3</v>
      </c>
      <c r="AK40" s="8">
        <v>995.176197</v>
      </c>
      <c r="AL40" s="8">
        <v>3.9734999999999798E-2</v>
      </c>
      <c r="AN40" s="8">
        <v>-1.0649947496932199</v>
      </c>
      <c r="AO40" s="8">
        <v>3.87368155534049</v>
      </c>
      <c r="AP40" s="8">
        <v>0.98806744763430499</v>
      </c>
    </row>
    <row r="41" spans="1:42" x14ac:dyDescent="0.45">
      <c r="A41">
        <v>0.02</v>
      </c>
      <c r="B41" s="4">
        <f t="shared" si="0"/>
        <v>72.564405036843425</v>
      </c>
      <c r="C41">
        <v>1000</v>
      </c>
      <c r="D41" s="5">
        <f t="shared" si="8"/>
        <v>0.95171543226731536</v>
      </c>
      <c r="E41" s="4">
        <v>48.120635686299998</v>
      </c>
      <c r="F41" s="4">
        <f t="shared" si="11"/>
        <v>96.241271372599996</v>
      </c>
      <c r="G41" s="5">
        <f t="shared" si="9"/>
        <v>3.5166019745831054</v>
      </c>
      <c r="H41" s="1">
        <f t="shared" si="12"/>
        <v>540.67838461538327</v>
      </c>
      <c r="I41">
        <v>315</v>
      </c>
      <c r="J41">
        <v>295</v>
      </c>
      <c r="K41" s="5">
        <f t="shared" si="13"/>
        <v>9.9023841346806467</v>
      </c>
      <c r="L41" s="5">
        <v>304.90228658951997</v>
      </c>
      <c r="M41" s="5">
        <f t="shared" si="10"/>
        <v>304.90238413468063</v>
      </c>
      <c r="N41" s="5">
        <v>311.24138727137972</v>
      </c>
      <c r="O41" s="5">
        <f t="shared" si="6"/>
        <v>311.24138727129321</v>
      </c>
      <c r="P41" s="5">
        <f t="shared" si="7"/>
        <v>3.7586127286202782</v>
      </c>
      <c r="Q41" s="1">
        <v>314.11507280478202</v>
      </c>
      <c r="R41" s="4">
        <f>Q41/(Abmessungen!J$17*S41)</f>
        <v>45.828084965435409</v>
      </c>
      <c r="S41" s="5">
        <f t="shared" si="1"/>
        <v>12.927144390039327</v>
      </c>
      <c r="T41" s="4">
        <f t="shared" si="2"/>
        <v>4178.6038556951535</v>
      </c>
      <c r="U41" s="4">
        <f t="shared" si="3"/>
        <v>992.22201247902649</v>
      </c>
      <c r="V41" s="4">
        <f t="shared" si="4"/>
        <v>1007.0947556788173</v>
      </c>
      <c r="W41" s="2">
        <f t="shared" si="5"/>
        <v>1.1782021795196349</v>
      </c>
      <c r="AA41" s="6">
        <v>-144.24372570197801</v>
      </c>
      <c r="AB41" s="7">
        <v>10.528700058400901</v>
      </c>
      <c r="AC41" s="6">
        <v>-3.1256926142924198E-2</v>
      </c>
      <c r="AD41" s="6">
        <v>2.9456116190551199E-5</v>
      </c>
      <c r="AE41" s="8">
        <v>17554.453889016499</v>
      </c>
      <c r="AF41" s="8">
        <v>-125.692345063977</v>
      </c>
      <c r="AG41" s="8">
        <v>0.39362054142913999</v>
      </c>
      <c r="AH41" s="8">
        <v>-4.1079636190540202E-4</v>
      </c>
      <c r="AI41" s="8">
        <v>2.30640101199999</v>
      </c>
      <c r="AJ41" s="8">
        <v>-3.7612753199999698E-3</v>
      </c>
      <c r="AK41" s="8">
        <v>995.176197</v>
      </c>
      <c r="AL41" s="8">
        <v>3.9734999999999798E-2</v>
      </c>
      <c r="AN41" s="8">
        <v>-1.0649947496932199</v>
      </c>
      <c r="AO41" s="8">
        <v>3.87368155534049</v>
      </c>
      <c r="AP41" s="8">
        <v>0.98806744763430499</v>
      </c>
    </row>
    <row r="42" spans="1:42" x14ac:dyDescent="0.45">
      <c r="A42">
        <v>2.5999999999999999E-2</v>
      </c>
      <c r="B42" s="4">
        <f t="shared" si="0"/>
        <v>94.347617931341901</v>
      </c>
      <c r="C42">
        <v>1000</v>
      </c>
      <c r="D42" s="5">
        <f t="shared" si="8"/>
        <v>0.95171543226731536</v>
      </c>
      <c r="E42" s="4">
        <v>48.120635686299998</v>
      </c>
      <c r="F42" s="4">
        <f t="shared" si="11"/>
        <v>96.241271372599996</v>
      </c>
      <c r="G42" s="5">
        <f t="shared" si="9"/>
        <v>3.5166019745831054</v>
      </c>
      <c r="H42" s="1">
        <f t="shared" si="12"/>
        <v>800.26999999999816</v>
      </c>
      <c r="I42">
        <v>315</v>
      </c>
      <c r="J42">
        <v>295</v>
      </c>
      <c r="K42" s="5">
        <f t="shared" si="13"/>
        <v>10.178618385346942</v>
      </c>
      <c r="L42" s="5">
        <v>305.17855682320891</v>
      </c>
      <c r="M42" s="5">
        <f t="shared" si="10"/>
        <v>305.17861838534697</v>
      </c>
      <c r="N42" s="5">
        <v>312.0293877295133</v>
      </c>
      <c r="O42" s="5">
        <f t="shared" si="6"/>
        <v>312.02938772950182</v>
      </c>
      <c r="P42" s="5">
        <f t="shared" si="7"/>
        <v>2.9706122704866971</v>
      </c>
      <c r="Q42" s="1">
        <v>322.73691883125298</v>
      </c>
      <c r="R42" s="4">
        <f>Q42/(Abmessungen!J$17*S42)</f>
        <v>46.47714515532585</v>
      </c>
      <c r="S42" s="5">
        <f t="shared" si="1"/>
        <v>13.096484626600141</v>
      </c>
      <c r="T42" s="4">
        <f t="shared" si="2"/>
        <v>4178.5858558057034</v>
      </c>
      <c r="U42" s="4">
        <f t="shared" si="3"/>
        <v>992.07592149400159</v>
      </c>
      <c r="V42" s="4">
        <f t="shared" si="4"/>
        <v>1007.100244477685</v>
      </c>
      <c r="W42" s="2">
        <f t="shared" si="5"/>
        <v>1.1776826153138225</v>
      </c>
      <c r="AA42" s="6">
        <v>-144.24372570197801</v>
      </c>
      <c r="AB42" s="7">
        <v>10.528700058400901</v>
      </c>
      <c r="AC42" s="6">
        <v>-3.1256926142924198E-2</v>
      </c>
      <c r="AD42" s="6">
        <v>2.9456116190551199E-5</v>
      </c>
      <c r="AE42" s="8">
        <v>17554.453889016499</v>
      </c>
      <c r="AF42" s="8">
        <v>-125.692345063977</v>
      </c>
      <c r="AG42" s="8">
        <v>0.39362054142913999</v>
      </c>
      <c r="AH42" s="8">
        <v>-4.1079636190540202E-4</v>
      </c>
      <c r="AI42" s="8">
        <v>2.30640101199999</v>
      </c>
      <c r="AJ42" s="8">
        <v>-3.7612753199999698E-3</v>
      </c>
      <c r="AK42" s="8">
        <v>995.176197</v>
      </c>
      <c r="AL42" s="8">
        <v>3.9734999999999798E-2</v>
      </c>
      <c r="AN42" s="8">
        <v>-1.0649947496932199</v>
      </c>
      <c r="AO42" s="8">
        <v>3.87368155534049</v>
      </c>
      <c r="AP42" s="8">
        <v>0.98806744763430499</v>
      </c>
    </row>
    <row r="43" spans="1:42" x14ac:dyDescent="0.45">
      <c r="A43">
        <v>3.2000000000000001E-2</v>
      </c>
      <c r="B43" s="4">
        <f t="shared" si="0"/>
        <v>116.13151937360121</v>
      </c>
      <c r="C43">
        <v>1000</v>
      </c>
      <c r="D43" s="5">
        <f t="shared" si="8"/>
        <v>0.95171543226731536</v>
      </c>
      <c r="E43" s="4">
        <v>48.120635686299998</v>
      </c>
      <c r="F43" s="4">
        <f t="shared" si="11"/>
        <v>96.241271372599996</v>
      </c>
      <c r="G43" s="5">
        <f t="shared" si="9"/>
        <v>3.5166019745831054</v>
      </c>
      <c r="H43" s="1">
        <f t="shared" si="12"/>
        <v>1104.8099692307667</v>
      </c>
      <c r="I43">
        <v>315</v>
      </c>
      <c r="J43">
        <v>295</v>
      </c>
      <c r="K43" s="5">
        <f t="shared" si="13"/>
        <v>10.348388785516946</v>
      </c>
      <c r="L43" s="5">
        <v>305.34790753080563</v>
      </c>
      <c r="M43" s="5">
        <f t="shared" si="10"/>
        <v>305.34838878551693</v>
      </c>
      <c r="N43" s="5">
        <v>312.54677073491195</v>
      </c>
      <c r="O43" s="5">
        <f t="shared" si="6"/>
        <v>312.54677073488398</v>
      </c>
      <c r="P43" s="5">
        <f t="shared" si="7"/>
        <v>2.4532292650880549</v>
      </c>
      <c r="Q43" s="1">
        <v>328.03224731606502</v>
      </c>
      <c r="R43" s="4">
        <f>Q43/(Abmessungen!J$17*S43)</f>
        <v>46.838977444387353</v>
      </c>
      <c r="S43" s="5">
        <f t="shared" si="1"/>
        <v>13.208535469791565</v>
      </c>
      <c r="T43" s="4">
        <f t="shared" si="2"/>
        <v>4178.5771409106974</v>
      </c>
      <c r="U43" s="4">
        <f t="shared" si="3"/>
        <v>991.97875496139454</v>
      </c>
      <c r="V43" s="4">
        <f t="shared" si="4"/>
        <v>1007.1036090528683</v>
      </c>
      <c r="W43" s="2">
        <f t="shared" si="5"/>
        <v>1.1773641279953684</v>
      </c>
      <c r="AA43" s="6">
        <v>-144.24372570197801</v>
      </c>
      <c r="AB43" s="7">
        <v>10.528700058400901</v>
      </c>
      <c r="AC43" s="6">
        <v>-3.1256926142924198E-2</v>
      </c>
      <c r="AD43" s="6">
        <v>2.9456116190551199E-5</v>
      </c>
      <c r="AE43" s="8">
        <v>17554.453889016499</v>
      </c>
      <c r="AF43" s="8">
        <v>-125.692345063977</v>
      </c>
      <c r="AG43" s="8">
        <v>0.39362054142913999</v>
      </c>
      <c r="AH43" s="8">
        <v>-4.1079636190540202E-4</v>
      </c>
      <c r="AI43" s="8">
        <v>2.30640101199999</v>
      </c>
      <c r="AJ43" s="8">
        <v>-3.7612753199999698E-3</v>
      </c>
      <c r="AK43" s="8">
        <v>995.176197</v>
      </c>
      <c r="AL43" s="8">
        <v>3.9734999999999798E-2</v>
      </c>
      <c r="AN43" s="8">
        <v>-1.0649947496932199</v>
      </c>
      <c r="AO43" s="8">
        <v>3.87368155534049</v>
      </c>
      <c r="AP43" s="8">
        <v>0.98806744763430499</v>
      </c>
    </row>
    <row r="44" spans="1:42" x14ac:dyDescent="0.45">
      <c r="A44">
        <v>3.7999999999999999E-2</v>
      </c>
      <c r="B44" s="4">
        <f t="shared" si="0"/>
        <v>137.91580563265504</v>
      </c>
      <c r="C44">
        <v>1000</v>
      </c>
      <c r="D44" s="5">
        <f t="shared" si="8"/>
        <v>0.95171543226731536</v>
      </c>
      <c r="E44" s="4">
        <v>48.120635686299998</v>
      </c>
      <c r="F44" s="4">
        <f t="shared" si="11"/>
        <v>96.241271372599996</v>
      </c>
      <c r="G44" s="5">
        <f t="shared" si="9"/>
        <v>3.5166019745831054</v>
      </c>
      <c r="H44" s="1">
        <f t="shared" si="12"/>
        <v>1454.2982923076893</v>
      </c>
      <c r="I44">
        <v>315</v>
      </c>
      <c r="J44">
        <v>295</v>
      </c>
      <c r="K44" s="5">
        <f t="shared" si="13"/>
        <v>10.459434110106963</v>
      </c>
      <c r="L44" s="5">
        <v>305.45917736803636</v>
      </c>
      <c r="M44" s="5">
        <f t="shared" si="10"/>
        <v>305.45943411010694</v>
      </c>
      <c r="N44" s="5">
        <v>312.91231858548758</v>
      </c>
      <c r="O44" s="5">
        <f t="shared" si="6"/>
        <v>312.91231858548156</v>
      </c>
      <c r="P44" s="5">
        <f t="shared" si="7"/>
        <v>2.0876814145124172</v>
      </c>
      <c r="Q44" s="1">
        <v>331.49405816825498</v>
      </c>
      <c r="R44" s="4">
        <f>Q44/(Abmessungen!J$17*S44)</f>
        <v>47.043106325184908</v>
      </c>
      <c r="S44" s="5">
        <f t="shared" si="1"/>
        <v>13.290009458207923</v>
      </c>
      <c r="T44" s="4">
        <f t="shared" si="2"/>
        <v>4178.5723558521786</v>
      </c>
      <c r="U44" s="4">
        <f t="shared" si="3"/>
        <v>991.90951589967108</v>
      </c>
      <c r="V44" s="4">
        <f t="shared" si="4"/>
        <v>1007.1058197063594</v>
      </c>
      <c r="W44" s="2">
        <f t="shared" si="5"/>
        <v>1.1771548697490501</v>
      </c>
      <c r="AA44" s="6">
        <v>-144.24372570197801</v>
      </c>
      <c r="AB44" s="7">
        <v>10.528700058400901</v>
      </c>
      <c r="AC44" s="6">
        <v>-3.1256926142924198E-2</v>
      </c>
      <c r="AD44" s="6">
        <v>2.9456116190551199E-5</v>
      </c>
      <c r="AE44" s="8">
        <v>17554.453889016499</v>
      </c>
      <c r="AF44" s="8">
        <v>-125.692345063977</v>
      </c>
      <c r="AG44" s="8">
        <v>0.39362054142913999</v>
      </c>
      <c r="AH44" s="8">
        <v>-4.1079636190540202E-4</v>
      </c>
      <c r="AI44" s="8">
        <v>2.30640101199999</v>
      </c>
      <c r="AJ44" s="8">
        <v>-3.7612753199999698E-3</v>
      </c>
      <c r="AK44" s="8">
        <v>995.176197</v>
      </c>
      <c r="AL44" s="8">
        <v>3.9734999999999798E-2</v>
      </c>
      <c r="AN44" s="8">
        <v>-1.0649947496932199</v>
      </c>
      <c r="AO44" s="8">
        <v>3.87368155534049</v>
      </c>
      <c r="AP44" s="8">
        <v>0.98806744763430499</v>
      </c>
    </row>
    <row r="45" spans="1:42" x14ac:dyDescent="0.45">
      <c r="A45">
        <v>4.3999999999999997E-2</v>
      </c>
      <c r="B45" s="4">
        <f t="shared" si="0"/>
        <v>159.70032249726711</v>
      </c>
      <c r="C45">
        <v>1000</v>
      </c>
      <c r="D45" s="5">
        <f t="shared" si="8"/>
        <v>0.95171543226731536</v>
      </c>
      <c r="E45" s="4">
        <v>48.120635686299998</v>
      </c>
      <c r="F45" s="4">
        <f t="shared" si="11"/>
        <v>96.241271372599996</v>
      </c>
      <c r="G45" s="5">
        <f t="shared" si="9"/>
        <v>3.5166019745831054</v>
      </c>
      <c r="H45" s="1">
        <f t="shared" si="12"/>
        <v>1848.7349692307653</v>
      </c>
      <c r="I45">
        <v>315</v>
      </c>
      <c r="J45">
        <v>295</v>
      </c>
      <c r="K45" s="5">
        <f t="shared" si="13"/>
        <v>10.535829102569004</v>
      </c>
      <c r="L45" s="5">
        <v>305.53574606027536</v>
      </c>
      <c r="M45" s="5">
        <f t="shared" si="10"/>
        <v>305.53582910256898</v>
      </c>
      <c r="N45" s="5">
        <v>313.18405162325678</v>
      </c>
      <c r="O45" s="5">
        <f t="shared" si="6"/>
        <v>313.18405162325593</v>
      </c>
      <c r="P45" s="5">
        <f t="shared" si="7"/>
        <v>1.8159483767432221</v>
      </c>
      <c r="Q45" s="1">
        <v>333.87492555357198</v>
      </c>
      <c r="R45" s="4">
        <f>Q45/(Abmessungen!J$17*S45)</f>
        <v>47.157566323421172</v>
      </c>
      <c r="S45" s="5">
        <f t="shared" si="1"/>
        <v>13.352972443995316</v>
      </c>
      <c r="T45" s="4">
        <f t="shared" si="2"/>
        <v>4178.5694940618041</v>
      </c>
      <c r="U45" s="4">
        <f t="shared" si="3"/>
        <v>991.85773405504938</v>
      </c>
      <c r="V45" s="4">
        <f t="shared" si="4"/>
        <v>1007.1073409348525</v>
      </c>
      <c r="W45" s="2">
        <f t="shared" si="5"/>
        <v>1.1770108717828487</v>
      </c>
      <c r="AA45" s="6">
        <v>-144.24372570197801</v>
      </c>
      <c r="AB45" s="7">
        <v>10.528700058400901</v>
      </c>
      <c r="AC45" s="6">
        <v>-3.1256926142924198E-2</v>
      </c>
      <c r="AD45" s="6">
        <v>2.9456116190551199E-5</v>
      </c>
      <c r="AE45" s="8">
        <v>17554.453889016499</v>
      </c>
      <c r="AF45" s="8">
        <v>-125.692345063977</v>
      </c>
      <c r="AG45" s="8">
        <v>0.39362054142913999</v>
      </c>
      <c r="AH45" s="8">
        <v>-4.1079636190540202E-4</v>
      </c>
      <c r="AI45" s="8">
        <v>2.30640101199999</v>
      </c>
      <c r="AJ45" s="8">
        <v>-3.7612753199999698E-3</v>
      </c>
      <c r="AK45" s="8">
        <v>995.176197</v>
      </c>
      <c r="AL45" s="8">
        <v>3.9734999999999798E-2</v>
      </c>
      <c r="AN45" s="8">
        <v>-1.0649947496932199</v>
      </c>
      <c r="AO45" s="8">
        <v>3.87368155534049</v>
      </c>
      <c r="AP45" s="8">
        <v>0.98806744763430499</v>
      </c>
    </row>
    <row r="46" spans="1:42" x14ac:dyDescent="0.45">
      <c r="A46">
        <v>0.05</v>
      </c>
      <c r="B46" s="4">
        <f t="shared" si="0"/>
        <v>181.48498759977329</v>
      </c>
      <c r="C46">
        <v>1000</v>
      </c>
      <c r="D46" s="5">
        <f t="shared" si="8"/>
        <v>0.95171543226731536</v>
      </c>
      <c r="E46" s="4">
        <v>48.120635686299998</v>
      </c>
      <c r="F46" s="4">
        <f t="shared" si="11"/>
        <v>96.241271372599996</v>
      </c>
      <c r="G46" s="5">
        <f t="shared" si="9"/>
        <v>3.5166019745831054</v>
      </c>
      <c r="H46" s="1">
        <f t="shared" si="12"/>
        <v>2288.1199999999958</v>
      </c>
      <c r="I46">
        <v>315</v>
      </c>
      <c r="J46">
        <v>295</v>
      </c>
      <c r="K46" s="5">
        <f t="shared" si="13"/>
        <v>10.590231286872278</v>
      </c>
      <c r="L46" s="5">
        <v>305.5901789502459</v>
      </c>
      <c r="M46" s="5">
        <f t="shared" si="10"/>
        <v>305.59023128687227</v>
      </c>
      <c r="N46" s="5">
        <v>313.39385119080237</v>
      </c>
      <c r="O46" s="5">
        <f t="shared" si="6"/>
        <v>313.39385119080214</v>
      </c>
      <c r="P46" s="5">
        <f t="shared" si="7"/>
        <v>1.6061488091976344</v>
      </c>
      <c r="Q46" s="1">
        <v>335.57007457000702</v>
      </c>
      <c r="R46" s="4">
        <f>Q46/(Abmessungen!J$17*S46)</f>
        <v>47.217444407482979</v>
      </c>
      <c r="S46" s="5">
        <f t="shared" si="1"/>
        <v>13.403748782468357</v>
      </c>
      <c r="T46" s="4">
        <f t="shared" si="2"/>
        <v>4178.5676725383</v>
      </c>
      <c r="U46" s="4">
        <f t="shared" si="3"/>
        <v>991.81757334635245</v>
      </c>
      <c r="V46" s="4">
        <f t="shared" si="4"/>
        <v>1007.108422380294</v>
      </c>
      <c r="W46" s="2">
        <f t="shared" si="5"/>
        <v>1.1769085032400275</v>
      </c>
      <c r="AA46" s="6">
        <v>-144.24372570197801</v>
      </c>
      <c r="AB46" s="7">
        <v>10.528700058400901</v>
      </c>
      <c r="AC46" s="6">
        <v>-3.1256926142924198E-2</v>
      </c>
      <c r="AD46" s="6">
        <v>2.9456116190551199E-5</v>
      </c>
      <c r="AE46" s="8">
        <v>17554.453889016499</v>
      </c>
      <c r="AF46" s="8">
        <v>-125.692345063977</v>
      </c>
      <c r="AG46" s="8">
        <v>0.39362054142913999</v>
      </c>
      <c r="AH46" s="8">
        <v>-4.1079636190540202E-4</v>
      </c>
      <c r="AI46" s="8">
        <v>2.30640101199999</v>
      </c>
      <c r="AJ46" s="8">
        <v>-3.7612753199999698E-3</v>
      </c>
      <c r="AK46" s="8">
        <v>995.176197</v>
      </c>
      <c r="AL46" s="8">
        <v>3.9734999999999798E-2</v>
      </c>
      <c r="AN46" s="8">
        <v>-1.0649947496932199</v>
      </c>
      <c r="AO46" s="8">
        <v>3.87368155534049</v>
      </c>
      <c r="AP46" s="8">
        <v>0.98806744763430499</v>
      </c>
    </row>
    <row r="47" spans="1:42" x14ac:dyDescent="0.45">
      <c r="A47">
        <v>5.6000000000000001E-2</v>
      </c>
      <c r="B47" s="4">
        <f t="shared" si="0"/>
        <v>203.26975217113943</v>
      </c>
      <c r="C47">
        <v>1000</v>
      </c>
      <c r="D47" s="5">
        <f t="shared" si="8"/>
        <v>0.95171543226731536</v>
      </c>
      <c r="E47" s="4">
        <v>48.120635686299998</v>
      </c>
      <c r="F47" s="4">
        <f t="shared" si="11"/>
        <v>96.241271372599996</v>
      </c>
      <c r="G47" s="5">
        <f t="shared" si="9"/>
        <v>3.5166019745831054</v>
      </c>
      <c r="H47" s="1">
        <f t="shared" si="12"/>
        <v>2772.4533846153799</v>
      </c>
      <c r="I47">
        <v>315</v>
      </c>
      <c r="J47">
        <v>295</v>
      </c>
      <c r="K47" s="5">
        <f t="shared" si="13"/>
        <v>10.630081708565427</v>
      </c>
      <c r="L47" s="5">
        <v>305.63004970140781</v>
      </c>
      <c r="M47" s="5">
        <f t="shared" si="10"/>
        <v>305.6300817085654</v>
      </c>
      <c r="N47" s="5">
        <v>313.56063243290089</v>
      </c>
      <c r="O47" s="5">
        <f t="shared" si="6"/>
        <v>313.56063243290077</v>
      </c>
      <c r="P47" s="5">
        <f t="shared" si="7"/>
        <v>1.4393675670991115</v>
      </c>
      <c r="Q47" s="1">
        <v>336.81160999926999</v>
      </c>
      <c r="R47" s="4">
        <f>Q47/(Abmessungen!J$17*S47)</f>
        <v>47.243884999873117</v>
      </c>
      <c r="S47" s="5">
        <f t="shared" si="1"/>
        <v>13.445810384493608</v>
      </c>
      <c r="T47" s="4">
        <f t="shared" si="2"/>
        <v>4178.5664573659888</v>
      </c>
      <c r="U47" s="4">
        <f t="shared" si="3"/>
        <v>991.78553546061494</v>
      </c>
      <c r="V47" s="4">
        <f t="shared" si="4"/>
        <v>1007.1092145124427</v>
      </c>
      <c r="W47" s="2">
        <f t="shared" si="5"/>
        <v>1.1768335208038598</v>
      </c>
      <c r="AA47" s="6">
        <v>-144.24372570197801</v>
      </c>
      <c r="AB47" s="7">
        <v>10.528700058400901</v>
      </c>
      <c r="AC47" s="6">
        <v>-3.1256926142924198E-2</v>
      </c>
      <c r="AD47" s="6">
        <v>2.9456116190551199E-5</v>
      </c>
      <c r="AE47" s="8">
        <v>17554.453889016499</v>
      </c>
      <c r="AF47" s="8">
        <v>-125.692345063977</v>
      </c>
      <c r="AG47" s="8">
        <v>0.39362054142913999</v>
      </c>
      <c r="AH47" s="8">
        <v>-4.1079636190540202E-4</v>
      </c>
      <c r="AI47" s="8">
        <v>2.30640101199999</v>
      </c>
      <c r="AJ47" s="8">
        <v>-3.7612753199999698E-3</v>
      </c>
      <c r="AK47" s="8">
        <v>995.176197</v>
      </c>
      <c r="AL47" s="8">
        <v>3.9734999999999798E-2</v>
      </c>
      <c r="AN47" s="8">
        <v>-1.0649947496932199</v>
      </c>
      <c r="AO47" s="8">
        <v>3.87368155534049</v>
      </c>
      <c r="AP47" s="8">
        <v>0.98806744763430499</v>
      </c>
    </row>
    <row r="48" spans="1:42" x14ac:dyDescent="0.45">
      <c r="A48">
        <v>6.2E-2</v>
      </c>
      <c r="B48" s="4">
        <f t="shared" si="0"/>
        <v>225.05458583807172</v>
      </c>
      <c r="C48">
        <v>1000</v>
      </c>
      <c r="D48" s="5">
        <f t="shared" si="8"/>
        <v>0.95171543226731536</v>
      </c>
      <c r="E48" s="4">
        <v>48.120635686299998</v>
      </c>
      <c r="F48" s="4">
        <f t="shared" si="11"/>
        <v>96.241271372599996</v>
      </c>
      <c r="G48" s="5">
        <f t="shared" si="9"/>
        <v>3.5166019745831054</v>
      </c>
      <c r="H48" s="1">
        <f t="shared" si="12"/>
        <v>3301.7351230769173</v>
      </c>
      <c r="I48">
        <v>315</v>
      </c>
      <c r="J48">
        <v>295</v>
      </c>
      <c r="K48" s="5">
        <f t="shared" si="13"/>
        <v>10.65997379968098</v>
      </c>
      <c r="L48" s="5">
        <v>305.65995596562044</v>
      </c>
      <c r="M48" s="5">
        <f t="shared" si="10"/>
        <v>305.65997379968098</v>
      </c>
      <c r="N48" s="5">
        <v>313.6963314996492</v>
      </c>
      <c r="O48" s="5">
        <f t="shared" si="6"/>
        <v>313.69633149964915</v>
      </c>
      <c r="P48" s="5">
        <f t="shared" si="7"/>
        <v>1.3036685003507955</v>
      </c>
      <c r="Q48" s="1">
        <v>337.742790996221</v>
      </c>
      <c r="R48" s="4">
        <f>Q48/(Abmessungen!J$17*S48)</f>
        <v>47.24956047499245</v>
      </c>
      <c r="S48" s="5">
        <f t="shared" si="1"/>
        <v>13.481364398692904</v>
      </c>
      <c r="T48" s="4">
        <f t="shared" si="2"/>
        <v>4178.5656165204382</v>
      </c>
      <c r="U48" s="4">
        <f t="shared" si="3"/>
        <v>991.75939547658834</v>
      </c>
      <c r="V48" s="4">
        <f t="shared" si="4"/>
        <v>1007.109808675147</v>
      </c>
      <c r="W48" s="2">
        <f t="shared" si="5"/>
        <v>1.1767772779571115</v>
      </c>
      <c r="AA48" s="6">
        <v>-144.24372570197801</v>
      </c>
      <c r="AB48" s="7">
        <v>10.528700058400901</v>
      </c>
      <c r="AC48" s="6">
        <v>-3.1256926142924198E-2</v>
      </c>
      <c r="AD48" s="6">
        <v>2.9456116190551199E-5</v>
      </c>
      <c r="AE48" s="8">
        <v>17554.453889016499</v>
      </c>
      <c r="AF48" s="8">
        <v>-125.692345063977</v>
      </c>
      <c r="AG48" s="8">
        <v>0.39362054142913999</v>
      </c>
      <c r="AH48" s="8">
        <v>-4.1079636190540202E-4</v>
      </c>
      <c r="AI48" s="8">
        <v>2.30640101199999</v>
      </c>
      <c r="AJ48" s="8">
        <v>-3.7612753199999698E-3</v>
      </c>
      <c r="AK48" s="8">
        <v>995.176197</v>
      </c>
      <c r="AL48" s="8">
        <v>3.9734999999999798E-2</v>
      </c>
      <c r="AN48" s="8">
        <v>-1.0649947496932199</v>
      </c>
      <c r="AO48" s="8">
        <v>3.87368155534049</v>
      </c>
      <c r="AP48" s="8">
        <v>0.98806744763430499</v>
      </c>
    </row>
    <row r="49" spans="1:42" x14ac:dyDescent="0.45">
      <c r="A49">
        <v>6.8000000000000005E-2</v>
      </c>
      <c r="B49" s="4">
        <f t="shared" si="0"/>
        <v>246.83946890463343</v>
      </c>
      <c r="C49">
        <v>1000</v>
      </c>
      <c r="D49" s="5">
        <f t="shared" si="8"/>
        <v>0.95171543226731536</v>
      </c>
      <c r="E49" s="4">
        <v>48.120635686299998</v>
      </c>
      <c r="F49" s="4">
        <f t="shared" si="11"/>
        <v>96.241271372599996</v>
      </c>
      <c r="G49" s="5">
        <f t="shared" si="9"/>
        <v>3.5166019745831054</v>
      </c>
      <c r="H49" s="1">
        <f t="shared" si="12"/>
        <v>3875.9652153846091</v>
      </c>
      <c r="I49">
        <v>315</v>
      </c>
      <c r="J49">
        <v>295</v>
      </c>
      <c r="K49" s="5">
        <f t="shared" si="13"/>
        <v>10.682858134268892</v>
      </c>
      <c r="L49" s="5">
        <v>305.68285057148472</v>
      </c>
      <c r="M49" s="5">
        <f t="shared" si="10"/>
        <v>305.68285813426888</v>
      </c>
      <c r="N49" s="5">
        <v>313.8088522336904</v>
      </c>
      <c r="O49" s="5">
        <f t="shared" si="6"/>
        <v>313.8088522336904</v>
      </c>
      <c r="P49" s="5">
        <f t="shared" si="7"/>
        <v>1.191147766309598</v>
      </c>
      <c r="Q49" s="1">
        <v>338.45561031656098</v>
      </c>
      <c r="R49" s="4">
        <f>Q49/(Abmessungen!J$17*S49)</f>
        <v>47.242345818877432</v>
      </c>
      <c r="S49" s="5">
        <f t="shared" si="1"/>
        <v>13.511880507107985</v>
      </c>
      <c r="T49" s="4">
        <f t="shared" si="2"/>
        <v>4178.5650175282353</v>
      </c>
      <c r="U49" s="4">
        <f t="shared" si="3"/>
        <v>991.7376709904471</v>
      </c>
      <c r="V49" s="4">
        <f t="shared" si="4"/>
        <v>1007.1102635337289</v>
      </c>
      <c r="W49" s="2">
        <f t="shared" si="5"/>
        <v>1.1767342214991123</v>
      </c>
      <c r="AA49" s="6">
        <v>-144.24372570197801</v>
      </c>
      <c r="AB49" s="7">
        <v>10.528700058400901</v>
      </c>
      <c r="AC49" s="6">
        <v>-3.1256926142924198E-2</v>
      </c>
      <c r="AD49" s="6">
        <v>2.9456116190551199E-5</v>
      </c>
      <c r="AE49" s="8">
        <v>17554.453889016499</v>
      </c>
      <c r="AF49" s="8">
        <v>-125.692345063977</v>
      </c>
      <c r="AG49" s="8">
        <v>0.39362054142913999</v>
      </c>
      <c r="AH49" s="8">
        <v>-4.1079636190540202E-4</v>
      </c>
      <c r="AI49" s="8">
        <v>2.30640101199999</v>
      </c>
      <c r="AJ49" s="8">
        <v>-3.7612753199999698E-3</v>
      </c>
      <c r="AK49" s="8">
        <v>995.176197</v>
      </c>
      <c r="AL49" s="8">
        <v>3.9734999999999798E-2</v>
      </c>
      <c r="AN49" s="8">
        <v>-1.0649947496932199</v>
      </c>
      <c r="AO49" s="8">
        <v>3.87368155534049</v>
      </c>
      <c r="AP49" s="8">
        <v>0.98806744763430499</v>
      </c>
    </row>
    <row r="50" spans="1:42" x14ac:dyDescent="0.45">
      <c r="A50">
        <v>7.3999999999999996E-2</v>
      </c>
      <c r="B50" s="4">
        <f t="shared" si="0"/>
        <v>268.62439886152163</v>
      </c>
      <c r="C50">
        <v>1000</v>
      </c>
      <c r="D50" s="5">
        <f t="shared" si="8"/>
        <v>0.95171543226731536</v>
      </c>
      <c r="E50" s="4">
        <v>48.120635686299998</v>
      </c>
      <c r="F50" s="4">
        <f t="shared" si="11"/>
        <v>96.241271372599996</v>
      </c>
      <c r="G50" s="5">
        <f t="shared" si="9"/>
        <v>3.5166019745831054</v>
      </c>
      <c r="H50" s="1">
        <f t="shared" si="12"/>
        <v>4495.1436615384537</v>
      </c>
      <c r="I50">
        <v>315</v>
      </c>
      <c r="J50">
        <v>295</v>
      </c>
      <c r="K50" s="5">
        <f t="shared" si="13"/>
        <v>10.698667833076135</v>
      </c>
      <c r="L50" s="5">
        <v>305.69866850863104</v>
      </c>
      <c r="M50" s="5">
        <f t="shared" si="10"/>
        <v>305.69866783307612</v>
      </c>
      <c r="N50" s="5">
        <v>313.90383917148921</v>
      </c>
      <c r="O50" s="5">
        <f t="shared" si="6"/>
        <v>313.90383917148921</v>
      </c>
      <c r="P50" s="5">
        <f t="shared" si="7"/>
        <v>1.09616082851079</v>
      </c>
      <c r="Q50" s="1">
        <v>338.948032072415</v>
      </c>
      <c r="R50" s="4">
        <f>Q50/(Abmessungen!J$17*S50)</f>
        <v>47.213618708521885</v>
      </c>
      <c r="S50" s="5">
        <f t="shared" si="1"/>
        <v>13.539772309748663</v>
      </c>
      <c r="T50" s="4">
        <f t="shared" si="2"/>
        <v>4178.5645798090191</v>
      </c>
      <c r="U50" s="4">
        <f t="shared" si="3"/>
        <v>991.71929701490615</v>
      </c>
      <c r="V50" s="4">
        <f t="shared" si="4"/>
        <v>1007.1105777965952</v>
      </c>
      <c r="W50" s="2">
        <f t="shared" si="5"/>
        <v>1.1767044736908114</v>
      </c>
      <c r="AA50" s="6">
        <v>-144.24372570197801</v>
      </c>
      <c r="AB50" s="7">
        <v>10.528700058400901</v>
      </c>
      <c r="AC50" s="6">
        <v>-3.1256926142924198E-2</v>
      </c>
      <c r="AD50" s="6">
        <v>2.9456116190551199E-5</v>
      </c>
      <c r="AE50" s="8">
        <v>17554.453889016499</v>
      </c>
      <c r="AF50" s="8">
        <v>-125.692345063977</v>
      </c>
      <c r="AG50" s="8">
        <v>0.39362054142913999</v>
      </c>
      <c r="AH50" s="8">
        <v>-4.1079636190540202E-4</v>
      </c>
      <c r="AI50" s="8">
        <v>2.30640101199999</v>
      </c>
      <c r="AJ50" s="8">
        <v>-3.7612753199999698E-3</v>
      </c>
      <c r="AK50" s="8">
        <v>995.176197</v>
      </c>
      <c r="AL50" s="8">
        <v>3.9734999999999798E-2</v>
      </c>
      <c r="AN50" s="8">
        <v>-1.0649947496932199</v>
      </c>
      <c r="AO50" s="8">
        <v>3.87368155534049</v>
      </c>
      <c r="AP50" s="8">
        <v>0.98806744763430499</v>
      </c>
    </row>
    <row r="51" spans="1:42" x14ac:dyDescent="0.45">
      <c r="A51">
        <v>8.0000000000000002E-3</v>
      </c>
      <c r="B51" s="4">
        <f t="shared" si="0"/>
        <v>28.996903110960133</v>
      </c>
      <c r="C51">
        <v>1200</v>
      </c>
      <c r="D51" s="5">
        <f t="shared" si="8"/>
        <v>1.2414427230449745</v>
      </c>
      <c r="E51" s="4">
        <v>62.7698269626</v>
      </c>
      <c r="F51" s="4">
        <f t="shared" si="11"/>
        <v>125.5396539252</v>
      </c>
      <c r="G51" s="5">
        <f t="shared" si="9"/>
        <v>5.2667488517112471</v>
      </c>
      <c r="H51" s="1">
        <f t="shared" si="12"/>
        <v>156.34021538461522</v>
      </c>
      <c r="I51">
        <v>315</v>
      </c>
      <c r="J51">
        <v>295</v>
      </c>
      <c r="K51" s="5">
        <f t="shared" si="13"/>
        <v>7.628998646950242</v>
      </c>
      <c r="L51" s="5">
        <v>302.62907937917845</v>
      </c>
      <c r="M51" s="5">
        <f t="shared" si="10"/>
        <v>302.62899864695027</v>
      </c>
      <c r="N51" s="5">
        <v>305.52385884621378</v>
      </c>
      <c r="O51" s="5">
        <f t="shared" si="6"/>
        <v>305.52385888743339</v>
      </c>
      <c r="P51" s="5">
        <f t="shared" si="7"/>
        <v>9.4761411537862159</v>
      </c>
      <c r="Q51" s="1">
        <v>316.80324361974698</v>
      </c>
      <c r="R51" s="4">
        <f>Q51/(Abmessungen!J$17*S51)</f>
        <v>52.308657366855591</v>
      </c>
      <c r="S51" s="5">
        <f t="shared" si="1"/>
        <v>11.422510853468305</v>
      </c>
      <c r="T51" s="4">
        <f t="shared" si="2"/>
        <v>4178.9590279478789</v>
      </c>
      <c r="U51" s="4">
        <f t="shared" si="3"/>
        <v>993.20951240183615</v>
      </c>
      <c r="V51" s="4">
        <f t="shared" si="4"/>
        <v>1007.0495927345657</v>
      </c>
      <c r="W51" s="2">
        <f t="shared" si="5"/>
        <v>1.1824772586083867</v>
      </c>
      <c r="AA51" s="6">
        <v>-144.24372570197801</v>
      </c>
      <c r="AB51" s="7">
        <v>10.528700058400901</v>
      </c>
      <c r="AC51" s="6">
        <v>-3.1256926142924198E-2</v>
      </c>
      <c r="AD51" s="6">
        <v>2.9456116190551199E-5</v>
      </c>
      <c r="AE51" s="8">
        <v>17554.453889016499</v>
      </c>
      <c r="AF51" s="8">
        <v>-125.692345063977</v>
      </c>
      <c r="AG51" s="8">
        <v>0.39362054142913999</v>
      </c>
      <c r="AH51" s="8">
        <v>-4.1079636190540202E-4</v>
      </c>
      <c r="AI51" s="8">
        <v>2.30640101199999</v>
      </c>
      <c r="AJ51" s="8">
        <v>-3.7612753199999698E-3</v>
      </c>
      <c r="AK51" s="8">
        <v>995.176197</v>
      </c>
      <c r="AL51" s="8">
        <v>3.9734999999999798E-2</v>
      </c>
      <c r="AN51" s="8">
        <v>-1.0649947496932199</v>
      </c>
      <c r="AO51" s="8">
        <v>3.87368155534049</v>
      </c>
      <c r="AP51" s="8">
        <v>0.98806744763430499</v>
      </c>
    </row>
    <row r="52" spans="1:42" x14ac:dyDescent="0.45">
      <c r="A52">
        <v>1.4E-2</v>
      </c>
      <c r="B52" s="4">
        <f t="shared" si="0"/>
        <v>50.772598768815136</v>
      </c>
      <c r="C52">
        <v>1200</v>
      </c>
      <c r="D52" s="5">
        <f t="shared" si="8"/>
        <v>1.2414427230449745</v>
      </c>
      <c r="E52" s="4">
        <v>62.7698269626</v>
      </c>
      <c r="F52" s="4">
        <f t="shared" si="11"/>
        <v>125.5396539252</v>
      </c>
      <c r="G52" s="5">
        <f t="shared" si="9"/>
        <v>5.2667488517112471</v>
      </c>
      <c r="H52" s="1">
        <f t="shared" si="12"/>
        <v>326.03512307692239</v>
      </c>
      <c r="I52">
        <v>315</v>
      </c>
      <c r="J52">
        <v>295</v>
      </c>
      <c r="K52" s="5">
        <f t="shared" si="13"/>
        <v>8.7644791873110091</v>
      </c>
      <c r="L52" s="5">
        <v>303.76437685998735</v>
      </c>
      <c r="M52" s="5">
        <f t="shared" si="10"/>
        <v>303.764479187311</v>
      </c>
      <c r="N52" s="5">
        <v>308.78982891840099</v>
      </c>
      <c r="O52" s="5">
        <f t="shared" si="6"/>
        <v>308.78982891596166</v>
      </c>
      <c r="P52" s="5">
        <f t="shared" si="7"/>
        <v>6.2101710815990145</v>
      </c>
      <c r="Q52" s="1">
        <v>363.30640213992098</v>
      </c>
      <c r="R52" s="4">
        <f>Q52/(Abmessungen!J$17*S52)</f>
        <v>54.951750656076513</v>
      </c>
      <c r="S52" s="5">
        <f t="shared" si="1"/>
        <v>12.469155789628942</v>
      </c>
      <c r="T52" s="4">
        <f t="shared" si="2"/>
        <v>4178.7024776833632</v>
      </c>
      <c r="U52" s="4">
        <f t="shared" si="3"/>
        <v>992.66142017839775</v>
      </c>
      <c r="V52" s="4">
        <f t="shared" si="4"/>
        <v>1007.0721482572658</v>
      </c>
      <c r="W52" s="2">
        <f t="shared" si="5"/>
        <v>1.1803421754106744</v>
      </c>
      <c r="AA52" s="6">
        <v>-144.24372570197801</v>
      </c>
      <c r="AB52" s="7">
        <v>10.528700058400901</v>
      </c>
      <c r="AC52" s="6">
        <v>-3.1256926142924198E-2</v>
      </c>
      <c r="AD52" s="6">
        <v>2.9456116190551199E-5</v>
      </c>
      <c r="AE52" s="8">
        <v>17554.453889016499</v>
      </c>
      <c r="AF52" s="8">
        <v>-125.692345063977</v>
      </c>
      <c r="AG52" s="8">
        <v>0.39362054142913999</v>
      </c>
      <c r="AH52" s="8">
        <v>-4.1079636190540202E-4</v>
      </c>
      <c r="AI52" s="8">
        <v>2.30640101199999</v>
      </c>
      <c r="AJ52" s="8">
        <v>-3.7612753199999698E-3</v>
      </c>
      <c r="AK52" s="8">
        <v>995.176197</v>
      </c>
      <c r="AL52" s="8">
        <v>3.9734999999999798E-2</v>
      </c>
      <c r="AN52" s="8">
        <v>-1.0649947496932199</v>
      </c>
      <c r="AO52" s="8">
        <v>3.87368155534049</v>
      </c>
      <c r="AP52" s="8">
        <v>0.98806744763430499</v>
      </c>
    </row>
    <row r="53" spans="1:42" x14ac:dyDescent="0.45">
      <c r="A53">
        <v>0.02</v>
      </c>
      <c r="B53" s="4">
        <f t="shared" si="0"/>
        <v>72.552915750393538</v>
      </c>
      <c r="C53">
        <v>1200</v>
      </c>
      <c r="D53" s="5">
        <f t="shared" si="8"/>
        <v>1.2414427230449745</v>
      </c>
      <c r="E53" s="4">
        <v>62.7698269626</v>
      </c>
      <c r="F53" s="4">
        <f t="shared" si="11"/>
        <v>125.5396539252</v>
      </c>
      <c r="G53" s="5">
        <f t="shared" si="9"/>
        <v>5.2667488517112471</v>
      </c>
      <c r="H53" s="1">
        <f t="shared" si="12"/>
        <v>540.67838461538327</v>
      </c>
      <c r="I53">
        <v>315</v>
      </c>
      <c r="J53">
        <v>295</v>
      </c>
      <c r="K53" s="5">
        <f t="shared" si="13"/>
        <v>9.3237725383814496</v>
      </c>
      <c r="L53" s="5">
        <v>304.32353961341681</v>
      </c>
      <c r="M53" s="5">
        <f t="shared" si="10"/>
        <v>304.32377253838143</v>
      </c>
      <c r="N53" s="5">
        <v>310.37946441976237</v>
      </c>
      <c r="O53" s="5">
        <f t="shared" si="6"/>
        <v>310.37946441899572</v>
      </c>
      <c r="P53" s="5">
        <f t="shared" si="7"/>
        <v>4.6205355802376289</v>
      </c>
      <c r="Q53" s="1">
        <v>386.15023768160302</v>
      </c>
      <c r="R53" s="4">
        <f>Q53/(Abmessungen!J$17*S53)</f>
        <v>56.520966453771386</v>
      </c>
      <c r="S53" s="5">
        <f t="shared" si="1"/>
        <v>12.885232520732417</v>
      </c>
      <c r="T53" s="4">
        <f t="shared" si="2"/>
        <v>4178.6307118716204</v>
      </c>
      <c r="U53" s="4">
        <f t="shared" si="3"/>
        <v>992.37913811354258</v>
      </c>
      <c r="V53" s="4">
        <f t="shared" si="4"/>
        <v>1007.0832574232695</v>
      </c>
      <c r="W53" s="2">
        <f t="shared" si="5"/>
        <v>1.1792905928785056</v>
      </c>
      <c r="AA53" s="6">
        <v>-144.24372570197801</v>
      </c>
      <c r="AB53" s="7">
        <v>10.528700058400901</v>
      </c>
      <c r="AC53" s="6">
        <v>-3.1256926142924198E-2</v>
      </c>
      <c r="AD53" s="6">
        <v>2.9456116190551199E-5</v>
      </c>
      <c r="AE53" s="8">
        <v>17554.453889016499</v>
      </c>
      <c r="AF53" s="8">
        <v>-125.692345063977</v>
      </c>
      <c r="AG53" s="8">
        <v>0.39362054142913999</v>
      </c>
      <c r="AH53" s="8">
        <v>-4.1079636190540202E-4</v>
      </c>
      <c r="AI53" s="8">
        <v>2.30640101199999</v>
      </c>
      <c r="AJ53" s="8">
        <v>-3.7612753199999698E-3</v>
      </c>
      <c r="AK53" s="8">
        <v>995.176197</v>
      </c>
      <c r="AL53" s="8">
        <v>3.9734999999999798E-2</v>
      </c>
      <c r="AN53" s="8">
        <v>-1.0649947496932199</v>
      </c>
      <c r="AO53" s="8">
        <v>3.87368155534049</v>
      </c>
      <c r="AP53" s="8">
        <v>0.98806744763430499</v>
      </c>
    </row>
    <row r="54" spans="1:42" x14ac:dyDescent="0.45">
      <c r="A54">
        <v>2.5999999999999999E-2</v>
      </c>
      <c r="B54" s="4">
        <f t="shared" si="0"/>
        <v>94.335115986918225</v>
      </c>
      <c r="C54">
        <v>1200</v>
      </c>
      <c r="D54" s="5">
        <f t="shared" si="8"/>
        <v>1.2414427230449745</v>
      </c>
      <c r="E54" s="4">
        <v>62.7698269626</v>
      </c>
      <c r="F54" s="4">
        <f t="shared" si="11"/>
        <v>125.5396539252</v>
      </c>
      <c r="G54" s="5">
        <f t="shared" si="9"/>
        <v>5.2667488517112471</v>
      </c>
      <c r="H54" s="1">
        <f t="shared" si="12"/>
        <v>800.26999999999816</v>
      </c>
      <c r="I54">
        <v>315</v>
      </c>
      <c r="J54">
        <v>295</v>
      </c>
      <c r="K54" s="5">
        <f t="shared" si="13"/>
        <v>9.6565708965481605</v>
      </c>
      <c r="L54" s="5">
        <v>304.65608451786761</v>
      </c>
      <c r="M54" s="5">
        <f t="shared" si="10"/>
        <v>304.65657089654815</v>
      </c>
      <c r="N54" s="5">
        <v>311.32078037765001</v>
      </c>
      <c r="O54" s="5">
        <f t="shared" si="6"/>
        <v>311.32078037729246</v>
      </c>
      <c r="P54" s="5">
        <f t="shared" si="7"/>
        <v>3.67921962234999</v>
      </c>
      <c r="Q54" s="1">
        <v>399.72383426968997</v>
      </c>
      <c r="R54" s="4">
        <f>Q54/(Abmessungen!J$17*S54)</f>
        <v>57.522233054023516</v>
      </c>
      <c r="S54" s="5">
        <f t="shared" si="1"/>
        <v>13.105990237234446</v>
      </c>
      <c r="T54" s="4">
        <f t="shared" si="2"/>
        <v>4178.6017694816728</v>
      </c>
      <c r="U54" s="4">
        <f t="shared" si="3"/>
        <v>992.20739828188505</v>
      </c>
      <c r="V54" s="4">
        <f t="shared" si="4"/>
        <v>1007.0898642591587</v>
      </c>
      <c r="W54" s="2">
        <f t="shared" si="5"/>
        <v>1.1786651964075543</v>
      </c>
      <c r="AA54" s="6">
        <v>-144.24372570197801</v>
      </c>
      <c r="AB54" s="7">
        <v>10.528700058400901</v>
      </c>
      <c r="AC54" s="6">
        <v>-3.1256926142924198E-2</v>
      </c>
      <c r="AD54" s="6">
        <v>2.9456116190551199E-5</v>
      </c>
      <c r="AE54" s="8">
        <v>17554.453889016499</v>
      </c>
      <c r="AF54" s="8">
        <v>-125.692345063977</v>
      </c>
      <c r="AG54" s="8">
        <v>0.39362054142913999</v>
      </c>
      <c r="AH54" s="8">
        <v>-4.1079636190540202E-4</v>
      </c>
      <c r="AI54" s="8">
        <v>2.30640101199999</v>
      </c>
      <c r="AJ54" s="8">
        <v>-3.7612753199999698E-3</v>
      </c>
      <c r="AK54" s="8">
        <v>995.176197</v>
      </c>
      <c r="AL54" s="8">
        <v>3.9734999999999798E-2</v>
      </c>
      <c r="AN54" s="8">
        <v>-1.0649947496932199</v>
      </c>
      <c r="AO54" s="8">
        <v>3.87368155534049</v>
      </c>
      <c r="AP54" s="8">
        <v>0.98806744763430499</v>
      </c>
    </row>
    <row r="55" spans="1:42" x14ac:dyDescent="0.45">
      <c r="A55">
        <v>3.2000000000000001E-2</v>
      </c>
      <c r="B55" s="4">
        <f t="shared" si="0"/>
        <v>116.11840790113317</v>
      </c>
      <c r="C55">
        <v>1200</v>
      </c>
      <c r="D55" s="5">
        <f t="shared" si="8"/>
        <v>1.2414427230449745</v>
      </c>
      <c r="E55" s="4">
        <v>62.7698269626</v>
      </c>
      <c r="F55" s="4">
        <f t="shared" si="11"/>
        <v>125.5396539252</v>
      </c>
      <c r="G55" s="5">
        <f t="shared" si="9"/>
        <v>5.2667488517112471</v>
      </c>
      <c r="H55" s="1">
        <f t="shared" si="12"/>
        <v>1104.8099692307667</v>
      </c>
      <c r="I55">
        <v>315</v>
      </c>
      <c r="J55">
        <v>295</v>
      </c>
      <c r="K55" s="5">
        <f t="shared" si="13"/>
        <v>9.8558487725348556</v>
      </c>
      <c r="L55" s="5">
        <v>304.85554685522305</v>
      </c>
      <c r="M55" s="5">
        <f t="shared" si="10"/>
        <v>304.85584877253484</v>
      </c>
      <c r="N55" s="5">
        <v>311.94989251895385</v>
      </c>
      <c r="O55" s="5">
        <f t="shared" si="6"/>
        <v>311.94989251887898</v>
      </c>
      <c r="P55" s="5">
        <f t="shared" si="7"/>
        <v>3.0501074810461546</v>
      </c>
      <c r="Q55" s="1">
        <v>407.84450263826801</v>
      </c>
      <c r="R55" s="4">
        <f>Q55/(Abmessungen!J$17*S55)</f>
        <v>58.020887248051622</v>
      </c>
      <c r="S55" s="5">
        <f t="shared" si="1"/>
        <v>13.257321241216356</v>
      </c>
      <c r="T55" s="4">
        <f t="shared" si="2"/>
        <v>4178.587405962985</v>
      </c>
      <c r="U55" s="4">
        <f t="shared" si="3"/>
        <v>992.09076392164184</v>
      </c>
      <c r="V55" s="4">
        <f t="shared" si="4"/>
        <v>1007.0938270771461</v>
      </c>
      <c r="W55" s="2">
        <f t="shared" si="5"/>
        <v>1.178290080024172</v>
      </c>
      <c r="AA55" s="6">
        <v>-144.24372570197801</v>
      </c>
      <c r="AB55" s="7">
        <v>10.528700058400901</v>
      </c>
      <c r="AC55" s="6">
        <v>-3.1256926142924198E-2</v>
      </c>
      <c r="AD55" s="6">
        <v>2.9456116190551199E-5</v>
      </c>
      <c r="AE55" s="8">
        <v>17554.453889016499</v>
      </c>
      <c r="AF55" s="8">
        <v>-125.692345063977</v>
      </c>
      <c r="AG55" s="8">
        <v>0.39362054142913999</v>
      </c>
      <c r="AH55" s="8">
        <v>-4.1079636190540202E-4</v>
      </c>
      <c r="AI55" s="8">
        <v>2.30640101199999</v>
      </c>
      <c r="AJ55" s="8">
        <v>-3.7612753199999698E-3</v>
      </c>
      <c r="AK55" s="8">
        <v>995.176197</v>
      </c>
      <c r="AL55" s="8">
        <v>3.9734999999999798E-2</v>
      </c>
      <c r="AN55" s="8">
        <v>-1.0649947496932199</v>
      </c>
      <c r="AO55" s="8">
        <v>3.87368155534049</v>
      </c>
      <c r="AP55" s="8">
        <v>0.98806744763430499</v>
      </c>
    </row>
    <row r="56" spans="1:42" x14ac:dyDescent="0.45">
      <c r="A56">
        <v>3.7999999999999999E-2</v>
      </c>
      <c r="B56" s="4">
        <f t="shared" si="0"/>
        <v>137.90221605340489</v>
      </c>
      <c r="C56">
        <v>1200</v>
      </c>
      <c r="D56" s="5">
        <f t="shared" si="8"/>
        <v>1.2414427230449745</v>
      </c>
      <c r="E56" s="4">
        <v>62.7698269626</v>
      </c>
      <c r="F56" s="4">
        <f t="shared" si="11"/>
        <v>125.5396539252</v>
      </c>
      <c r="G56" s="5">
        <f t="shared" si="9"/>
        <v>5.2667488517112471</v>
      </c>
      <c r="H56" s="1">
        <f t="shared" si="12"/>
        <v>1454.2982923076893</v>
      </c>
      <c r="I56">
        <v>315</v>
      </c>
      <c r="J56">
        <v>295</v>
      </c>
      <c r="K56" s="5">
        <f t="shared" si="13"/>
        <v>9.9960983841062721</v>
      </c>
      <c r="L56" s="5">
        <v>304.99587893054922</v>
      </c>
      <c r="M56" s="5">
        <f t="shared" si="10"/>
        <v>304.99609838410629</v>
      </c>
      <c r="N56" s="5">
        <v>312.3955095989545</v>
      </c>
      <c r="O56" s="5">
        <f t="shared" si="6"/>
        <v>312.39550959893319</v>
      </c>
      <c r="P56" s="5">
        <f t="shared" si="7"/>
        <v>2.6044904010454957</v>
      </c>
      <c r="Q56" s="1">
        <v>413.55666231574901</v>
      </c>
      <c r="R56" s="4">
        <f>Q56/(Abmessungen!J$17*S56)</f>
        <v>58.377899046240266</v>
      </c>
      <c r="S56" s="5">
        <f t="shared" si="1"/>
        <v>13.360788623899527</v>
      </c>
      <c r="T56" s="4">
        <f t="shared" si="2"/>
        <v>4178.5794474354634</v>
      </c>
      <c r="U56" s="4">
        <f t="shared" si="3"/>
        <v>992.00726366153515</v>
      </c>
      <c r="V56" s="4">
        <f t="shared" si="4"/>
        <v>1007.0966151246527</v>
      </c>
      <c r="W56" s="2">
        <f t="shared" si="5"/>
        <v>1.1780261662384075</v>
      </c>
      <c r="AA56" s="6">
        <v>-144.24372570197801</v>
      </c>
      <c r="AB56" s="7">
        <v>10.528700058400901</v>
      </c>
      <c r="AC56" s="6">
        <v>-3.1256926142924198E-2</v>
      </c>
      <c r="AD56" s="6">
        <v>2.9456116190551199E-5</v>
      </c>
      <c r="AE56" s="8">
        <v>17554.453889016499</v>
      </c>
      <c r="AF56" s="8">
        <v>-125.692345063977</v>
      </c>
      <c r="AG56" s="8">
        <v>0.39362054142913999</v>
      </c>
      <c r="AH56" s="8">
        <v>-4.1079636190540202E-4</v>
      </c>
      <c r="AI56" s="8">
        <v>2.30640101199999</v>
      </c>
      <c r="AJ56" s="8">
        <v>-3.7612753199999698E-3</v>
      </c>
      <c r="AK56" s="8">
        <v>995.176197</v>
      </c>
      <c r="AL56" s="8">
        <v>3.9734999999999798E-2</v>
      </c>
      <c r="AN56" s="8">
        <v>-1.0649947496932199</v>
      </c>
      <c r="AO56" s="8">
        <v>3.87368155534049</v>
      </c>
      <c r="AP56" s="8">
        <v>0.98806744763430499</v>
      </c>
    </row>
    <row r="57" spans="1:42" x14ac:dyDescent="0.45">
      <c r="A57">
        <v>4.3999999999999997E-2</v>
      </c>
      <c r="B57" s="4">
        <f t="shared" si="0"/>
        <v>159.68637482773676</v>
      </c>
      <c r="C57">
        <v>1200</v>
      </c>
      <c r="D57" s="5">
        <f t="shared" si="8"/>
        <v>1.2414427230449745</v>
      </c>
      <c r="E57" s="4">
        <v>62.7698269626</v>
      </c>
      <c r="F57" s="4">
        <f t="shared" si="11"/>
        <v>125.5396539252</v>
      </c>
      <c r="G57" s="5">
        <f t="shared" si="9"/>
        <v>5.2667488517112471</v>
      </c>
      <c r="H57" s="1">
        <f t="shared" si="12"/>
        <v>1848.7349692307653</v>
      </c>
      <c r="I57">
        <v>315</v>
      </c>
      <c r="J57">
        <v>295</v>
      </c>
      <c r="K57" s="5">
        <f t="shared" si="13"/>
        <v>10.095554878552228</v>
      </c>
      <c r="L57" s="5">
        <v>305.09537965729123</v>
      </c>
      <c r="M57" s="5">
        <f t="shared" si="10"/>
        <v>305.09555487855221</v>
      </c>
      <c r="N57" s="5">
        <v>312.72864134713336</v>
      </c>
      <c r="O57" s="5">
        <f t="shared" si="6"/>
        <v>312.7286413471258</v>
      </c>
      <c r="P57" s="5">
        <f t="shared" si="7"/>
        <v>2.2713586528666383</v>
      </c>
      <c r="Q57" s="1">
        <v>417.60583156867398</v>
      </c>
      <c r="R57" s="4">
        <f>Q57/(Abmessungen!J$17*S57)</f>
        <v>58.605646887335034</v>
      </c>
      <c r="S57" s="5">
        <f t="shared" si="1"/>
        <v>13.439175439702312</v>
      </c>
      <c r="T57" s="4">
        <f t="shared" si="2"/>
        <v>4178.5746229688721</v>
      </c>
      <c r="U57" s="4">
        <f t="shared" si="3"/>
        <v>991.94436701863606</v>
      </c>
      <c r="V57" s="4">
        <f t="shared" si="4"/>
        <v>1007.0985919553411</v>
      </c>
      <c r="W57" s="2">
        <f t="shared" si="5"/>
        <v>1.1778390414244992</v>
      </c>
      <c r="AA57" s="6">
        <v>-144.24372570197801</v>
      </c>
      <c r="AB57" s="7">
        <v>10.528700058400901</v>
      </c>
      <c r="AC57" s="6">
        <v>-3.1256926142924198E-2</v>
      </c>
      <c r="AD57" s="6">
        <v>2.9456116190551199E-5</v>
      </c>
      <c r="AE57" s="8">
        <v>17554.453889016499</v>
      </c>
      <c r="AF57" s="8">
        <v>-125.692345063977</v>
      </c>
      <c r="AG57" s="8">
        <v>0.39362054142913999</v>
      </c>
      <c r="AH57" s="8">
        <v>-4.1079636190540202E-4</v>
      </c>
      <c r="AI57" s="8">
        <v>2.30640101199999</v>
      </c>
      <c r="AJ57" s="8">
        <v>-3.7612753199999698E-3</v>
      </c>
      <c r="AK57" s="8">
        <v>995.176197</v>
      </c>
      <c r="AL57" s="8">
        <v>3.9734999999999798E-2</v>
      </c>
      <c r="AN57" s="8">
        <v>-1.0649947496932199</v>
      </c>
      <c r="AO57" s="8">
        <v>3.87368155534049</v>
      </c>
      <c r="AP57" s="8">
        <v>0.98806744763430499</v>
      </c>
    </row>
    <row r="58" spans="1:42" x14ac:dyDescent="0.45">
      <c r="A58">
        <v>0.05</v>
      </c>
      <c r="B58" s="4">
        <f t="shared" si="0"/>
        <v>181.4707632389094</v>
      </c>
      <c r="C58">
        <v>1200</v>
      </c>
      <c r="D58" s="5">
        <f t="shared" si="8"/>
        <v>1.2414427230449745</v>
      </c>
      <c r="E58" s="4">
        <v>62.7698269626</v>
      </c>
      <c r="F58" s="4">
        <f t="shared" si="11"/>
        <v>125.5396539252</v>
      </c>
      <c r="G58" s="5">
        <f t="shared" si="9"/>
        <v>5.2667488517112471</v>
      </c>
      <c r="H58" s="1">
        <f t="shared" si="12"/>
        <v>2288.1199999999958</v>
      </c>
      <c r="I58">
        <v>315</v>
      </c>
      <c r="J58">
        <v>295</v>
      </c>
      <c r="K58" s="5">
        <f t="shared" si="13"/>
        <v>10.168589598970279</v>
      </c>
      <c r="L58" s="5">
        <v>305.16844072329667</v>
      </c>
      <c r="M58" s="5">
        <f t="shared" si="10"/>
        <v>305.1685895989703</v>
      </c>
      <c r="N58" s="5">
        <v>312.98697486687001</v>
      </c>
      <c r="O58" s="5">
        <f t="shared" si="6"/>
        <v>312.98697486686689</v>
      </c>
      <c r="P58" s="5">
        <f t="shared" si="7"/>
        <v>2.013025133129986</v>
      </c>
      <c r="Q58" s="1">
        <v>420.57847369866602</v>
      </c>
      <c r="R58" s="4">
        <f>Q58/(Abmessungen!J$17*S58)</f>
        <v>58.751587150169804</v>
      </c>
      <c r="S58" s="5">
        <f t="shared" si="1"/>
        <v>13.501218629790342</v>
      </c>
      <c r="T58" s="4">
        <f t="shared" si="2"/>
        <v>4178.5715118625403</v>
      </c>
      <c r="U58" s="4">
        <f t="shared" si="3"/>
        <v>991.89531573759291</v>
      </c>
      <c r="V58" s="4">
        <f t="shared" si="4"/>
        <v>1007.10004349607</v>
      </c>
      <c r="W58" s="2">
        <f t="shared" si="5"/>
        <v>1.1777016400322897</v>
      </c>
      <c r="AA58" s="6">
        <v>-144.24372570197801</v>
      </c>
      <c r="AB58" s="7">
        <v>10.528700058400901</v>
      </c>
      <c r="AC58" s="6">
        <v>-3.1256926142924198E-2</v>
      </c>
      <c r="AD58" s="6">
        <v>2.9456116190551199E-5</v>
      </c>
      <c r="AE58" s="8">
        <v>17554.453889016499</v>
      </c>
      <c r="AF58" s="8">
        <v>-125.692345063977</v>
      </c>
      <c r="AG58" s="8">
        <v>0.39362054142913999</v>
      </c>
      <c r="AH58" s="8">
        <v>-4.1079636190540202E-4</v>
      </c>
      <c r="AI58" s="8">
        <v>2.30640101199999</v>
      </c>
      <c r="AJ58" s="8">
        <v>-3.7612753199999698E-3</v>
      </c>
      <c r="AK58" s="8">
        <v>995.176197</v>
      </c>
      <c r="AL58" s="8">
        <v>3.9734999999999798E-2</v>
      </c>
      <c r="AN58" s="8">
        <v>-1.0649947496932199</v>
      </c>
      <c r="AO58" s="8">
        <v>3.87368155534049</v>
      </c>
      <c r="AP58" s="8">
        <v>0.98806744763430499</v>
      </c>
    </row>
    <row r="59" spans="1:42" x14ac:dyDescent="0.45">
      <c r="A59">
        <v>5.6000000000000001E-2</v>
      </c>
      <c r="B59" s="4">
        <f t="shared" si="0"/>
        <v>203.25530874223435</v>
      </c>
      <c r="C59">
        <v>1200</v>
      </c>
      <c r="D59" s="5">
        <f t="shared" si="8"/>
        <v>1.2414427230449745</v>
      </c>
      <c r="E59" s="4">
        <v>62.7698269626</v>
      </c>
      <c r="F59" s="4">
        <f t="shared" si="11"/>
        <v>125.5396539252</v>
      </c>
      <c r="G59" s="5">
        <f t="shared" si="9"/>
        <v>5.2667488517112471</v>
      </c>
      <c r="H59" s="1">
        <f t="shared" si="12"/>
        <v>2772.4533846153799</v>
      </c>
      <c r="I59">
        <v>315</v>
      </c>
      <c r="J59">
        <v>295</v>
      </c>
      <c r="K59" s="5">
        <f t="shared" si="13"/>
        <v>10.223747247021791</v>
      </c>
      <c r="L59" s="5">
        <v>305.22363665780824</v>
      </c>
      <c r="M59" s="5">
        <f t="shared" si="10"/>
        <v>305.22374724702178</v>
      </c>
      <c r="N59" s="5">
        <v>313.19306317093191</v>
      </c>
      <c r="O59" s="5">
        <f t="shared" si="6"/>
        <v>313.19306317093066</v>
      </c>
      <c r="P59" s="5">
        <f t="shared" si="7"/>
        <v>1.8069368290680927</v>
      </c>
      <c r="Q59" s="1">
        <v>422.823013642528</v>
      </c>
      <c r="R59" s="4">
        <f>Q59/(Abmessungen!J$17*S59)</f>
        <v>58.844357702220215</v>
      </c>
      <c r="S59" s="5">
        <f t="shared" si="1"/>
        <v>13.551873007160003</v>
      </c>
      <c r="T59" s="4">
        <f t="shared" si="2"/>
        <v>4178.5694089766284</v>
      </c>
      <c r="U59" s="4">
        <f t="shared" si="3"/>
        <v>991.8560122612414</v>
      </c>
      <c r="V59" s="4">
        <f t="shared" si="4"/>
        <v>1007.1011401012989</v>
      </c>
      <c r="W59" s="2">
        <f t="shared" si="5"/>
        <v>1.1775978364791684</v>
      </c>
      <c r="AA59" s="6">
        <v>-144.24372570197801</v>
      </c>
      <c r="AB59" s="7">
        <v>10.528700058400901</v>
      </c>
      <c r="AC59" s="6">
        <v>-3.1256926142924198E-2</v>
      </c>
      <c r="AD59" s="6">
        <v>2.9456116190551199E-5</v>
      </c>
      <c r="AE59" s="8">
        <v>17554.453889016499</v>
      </c>
      <c r="AF59" s="8">
        <v>-125.692345063977</v>
      </c>
      <c r="AG59" s="8">
        <v>0.39362054142913999</v>
      </c>
      <c r="AH59" s="8">
        <v>-4.1079636190540202E-4</v>
      </c>
      <c r="AI59" s="8">
        <v>2.30640101199999</v>
      </c>
      <c r="AJ59" s="8">
        <v>-3.7612753199999698E-3</v>
      </c>
      <c r="AK59" s="8">
        <v>995.176197</v>
      </c>
      <c r="AL59" s="8">
        <v>3.9734999999999798E-2</v>
      </c>
      <c r="AN59" s="8">
        <v>-1.0649947496932199</v>
      </c>
      <c r="AO59" s="8">
        <v>3.87368155534049</v>
      </c>
      <c r="AP59" s="8">
        <v>0.98806744763430499</v>
      </c>
    </row>
    <row r="60" spans="1:42" x14ac:dyDescent="0.45">
      <c r="A60">
        <v>6.2E-2</v>
      </c>
      <c r="B60" s="4">
        <f t="shared" si="0"/>
        <v>225.03996552440424</v>
      </c>
      <c r="C60">
        <v>1200</v>
      </c>
      <c r="D60" s="5">
        <f t="shared" si="8"/>
        <v>1.2414427230449745</v>
      </c>
      <c r="E60" s="4">
        <v>62.7698269626</v>
      </c>
      <c r="F60" s="4">
        <f t="shared" si="11"/>
        <v>125.5396539252</v>
      </c>
      <c r="G60" s="5">
        <f t="shared" si="9"/>
        <v>5.2667488517112471</v>
      </c>
      <c r="H60" s="1">
        <f t="shared" si="12"/>
        <v>3301.7351230769173</v>
      </c>
      <c r="I60">
        <v>315</v>
      </c>
      <c r="J60">
        <v>295</v>
      </c>
      <c r="K60" s="5">
        <f t="shared" si="13"/>
        <v>10.266378850589419</v>
      </c>
      <c r="L60" s="5">
        <v>305.26627275401381</v>
      </c>
      <c r="M60" s="5">
        <f t="shared" si="10"/>
        <v>305.26637885058943</v>
      </c>
      <c r="N60" s="5">
        <v>313.36123214724091</v>
      </c>
      <c r="O60" s="5">
        <f t="shared" si="6"/>
        <v>313.36123214724029</v>
      </c>
      <c r="P60" s="5">
        <f t="shared" si="7"/>
        <v>1.6387678527590879</v>
      </c>
      <c r="Q60" s="1">
        <v>424.55757365839702</v>
      </c>
      <c r="R60" s="4">
        <f>Q60/(Abmessungen!J$17*S60)</f>
        <v>58.901655591187748</v>
      </c>
      <c r="S60" s="5">
        <f t="shared" si="1"/>
        <v>13.594230312884862</v>
      </c>
      <c r="T60" s="4">
        <f t="shared" si="2"/>
        <v>4178.567934079425</v>
      </c>
      <c r="U60" s="4">
        <f t="shared" si="3"/>
        <v>991.82382773603513</v>
      </c>
      <c r="V60" s="4">
        <f t="shared" si="4"/>
        <v>1007.1019871739403</v>
      </c>
      <c r="W60" s="2">
        <f t="shared" si="5"/>
        <v>1.1775176534309688</v>
      </c>
      <c r="AA60" s="6">
        <v>-144.24372570197801</v>
      </c>
      <c r="AB60" s="7">
        <v>10.528700058400901</v>
      </c>
      <c r="AC60" s="6">
        <v>-3.1256926142924198E-2</v>
      </c>
      <c r="AD60" s="6">
        <v>2.9456116190551199E-5</v>
      </c>
      <c r="AE60" s="8">
        <v>17554.453889016499</v>
      </c>
      <c r="AF60" s="8">
        <v>-125.692345063977</v>
      </c>
      <c r="AG60" s="8">
        <v>0.39362054142913999</v>
      </c>
      <c r="AH60" s="8">
        <v>-4.1079636190540202E-4</v>
      </c>
      <c r="AI60" s="8">
        <v>2.30640101199999</v>
      </c>
      <c r="AJ60" s="8">
        <v>-3.7612753199999698E-3</v>
      </c>
      <c r="AK60" s="8">
        <v>995.176197</v>
      </c>
      <c r="AL60" s="8">
        <v>3.9734999999999798E-2</v>
      </c>
      <c r="AN60" s="8">
        <v>-1.0649947496932199</v>
      </c>
      <c r="AO60" s="8">
        <v>3.87368155534049</v>
      </c>
      <c r="AP60" s="8">
        <v>0.98806744763430499</v>
      </c>
    </row>
    <row r="61" spans="1:42" x14ac:dyDescent="0.45">
      <c r="A61">
        <v>6.8000000000000005E-2</v>
      </c>
      <c r="B61" s="4">
        <f t="shared" si="0"/>
        <v>246.82470343202152</v>
      </c>
      <c r="C61">
        <v>1200</v>
      </c>
      <c r="D61" s="5">
        <f t="shared" si="8"/>
        <v>1.2414427230449745</v>
      </c>
      <c r="E61" s="4">
        <v>62.7698269626</v>
      </c>
      <c r="F61" s="4">
        <f t="shared" si="11"/>
        <v>125.5396539252</v>
      </c>
      <c r="G61" s="5">
        <f t="shared" si="9"/>
        <v>5.2667488517112471</v>
      </c>
      <c r="H61" s="1">
        <f t="shared" si="12"/>
        <v>3875.9652153846091</v>
      </c>
      <c r="I61">
        <v>315</v>
      </c>
      <c r="J61">
        <v>295</v>
      </c>
      <c r="K61" s="5">
        <f t="shared" si="13"/>
        <v>10.299978872219281</v>
      </c>
      <c r="L61" s="5">
        <v>305.29987566675067</v>
      </c>
      <c r="M61" s="5">
        <f t="shared" si="10"/>
        <v>305.2999788722193</v>
      </c>
      <c r="N61" s="5">
        <v>313.50101823282108</v>
      </c>
      <c r="O61" s="5">
        <f t="shared" si="6"/>
        <v>313.50101823282068</v>
      </c>
      <c r="P61" s="5">
        <f t="shared" si="7"/>
        <v>1.4989817671789183</v>
      </c>
      <c r="Q61" s="1">
        <v>425.924497314353</v>
      </c>
      <c r="R61" s="4">
        <f>Q61/(Abmessungen!J$17*S61)</f>
        <v>58.93502262039177</v>
      </c>
      <c r="S61" s="5">
        <f t="shared" si="1"/>
        <v>13.630277499458083</v>
      </c>
      <c r="T61" s="4">
        <f t="shared" si="2"/>
        <v>4178.5668684462917</v>
      </c>
      <c r="U61" s="4">
        <f t="shared" si="3"/>
        <v>991.7969984208687</v>
      </c>
      <c r="V61" s="4">
        <f t="shared" si="4"/>
        <v>1007.1026547798092</v>
      </c>
      <c r="W61" s="2">
        <f t="shared" si="5"/>
        <v>1.1774544585277902</v>
      </c>
      <c r="AA61" s="6">
        <v>-144.24372570197801</v>
      </c>
      <c r="AB61" s="7">
        <v>10.528700058400901</v>
      </c>
      <c r="AC61" s="6">
        <v>-3.1256926142924198E-2</v>
      </c>
      <c r="AD61" s="6">
        <v>2.9456116190551199E-5</v>
      </c>
      <c r="AE61" s="8">
        <v>17554.453889016499</v>
      </c>
      <c r="AF61" s="8">
        <v>-125.692345063977</v>
      </c>
      <c r="AG61" s="8">
        <v>0.39362054142913999</v>
      </c>
      <c r="AH61" s="8">
        <v>-4.1079636190540202E-4</v>
      </c>
      <c r="AI61" s="8">
        <v>2.30640101199999</v>
      </c>
      <c r="AJ61" s="8">
        <v>-3.7612753199999698E-3</v>
      </c>
      <c r="AK61" s="8">
        <v>995.176197</v>
      </c>
      <c r="AL61" s="8">
        <v>3.9734999999999798E-2</v>
      </c>
      <c r="AN61" s="8">
        <v>-1.0649947496932199</v>
      </c>
      <c r="AO61" s="8">
        <v>3.87368155534049</v>
      </c>
      <c r="AP61" s="8">
        <v>0.98806744763430499</v>
      </c>
    </row>
    <row r="62" spans="1:42" x14ac:dyDescent="0.45">
      <c r="A62">
        <v>7.3999999999999996E-2</v>
      </c>
      <c r="B62" s="4">
        <f t="shared" si="0"/>
        <v>268.60951175607931</v>
      </c>
      <c r="C62">
        <v>1200</v>
      </c>
      <c r="D62" s="5">
        <f t="shared" si="8"/>
        <v>1.2414427230449745</v>
      </c>
      <c r="E62" s="4">
        <v>62.7698269626</v>
      </c>
      <c r="F62" s="4">
        <f t="shared" si="11"/>
        <v>125.5396539252</v>
      </c>
      <c r="G62" s="5">
        <f t="shared" si="9"/>
        <v>5.2667488517112471</v>
      </c>
      <c r="H62" s="1">
        <f t="shared" si="12"/>
        <v>4495.1436615384537</v>
      </c>
      <c r="I62">
        <v>315</v>
      </c>
      <c r="J62">
        <v>295</v>
      </c>
      <c r="K62" s="5">
        <f t="shared" si="13"/>
        <v>10.325475595993204</v>
      </c>
      <c r="L62" s="5">
        <v>305.32537464324713</v>
      </c>
      <c r="M62" s="5">
        <f t="shared" si="10"/>
        <v>305.32547559599323</v>
      </c>
      <c r="N62" s="5">
        <v>313.61920283497557</v>
      </c>
      <c r="O62" s="5">
        <f t="shared" si="6"/>
        <v>313.61920283497534</v>
      </c>
      <c r="P62" s="5">
        <f t="shared" si="7"/>
        <v>1.3807971650244326</v>
      </c>
      <c r="Q62" s="1">
        <v>426.96166242186899</v>
      </c>
      <c r="R62" s="4">
        <f>Q62/(Abmessungen!J$17*S62)</f>
        <v>58.939746409797223</v>
      </c>
      <c r="S62" s="5">
        <f t="shared" si="1"/>
        <v>13.662373398457529</v>
      </c>
      <c r="T62" s="4">
        <f t="shared" si="2"/>
        <v>4178.5660783762569</v>
      </c>
      <c r="U62" s="4">
        <f t="shared" si="3"/>
        <v>991.77426092756616</v>
      </c>
      <c r="V62" s="4">
        <f t="shared" si="4"/>
        <v>1007.1031613807247</v>
      </c>
      <c r="W62" s="2">
        <f t="shared" si="5"/>
        <v>1.1774065041922994</v>
      </c>
      <c r="AA62" s="6">
        <v>-144.24372570197801</v>
      </c>
      <c r="AB62" s="7">
        <v>10.528700058400901</v>
      </c>
      <c r="AC62" s="6">
        <v>-3.1256926142924198E-2</v>
      </c>
      <c r="AD62" s="6">
        <v>2.9456116190551199E-5</v>
      </c>
      <c r="AE62" s="8">
        <v>17554.453889016499</v>
      </c>
      <c r="AF62" s="8">
        <v>-125.692345063977</v>
      </c>
      <c r="AG62" s="8">
        <v>0.39362054142913999</v>
      </c>
      <c r="AH62" s="8">
        <v>-4.1079636190540202E-4</v>
      </c>
      <c r="AI62" s="8">
        <v>2.30640101199999</v>
      </c>
      <c r="AJ62" s="8">
        <v>-3.7612753199999698E-3</v>
      </c>
      <c r="AK62" s="8">
        <v>995.176197</v>
      </c>
      <c r="AL62" s="8">
        <v>3.9734999999999798E-2</v>
      </c>
      <c r="AN62" s="8">
        <v>-1.0649947496932199</v>
      </c>
      <c r="AO62" s="8">
        <v>3.87368155534049</v>
      </c>
      <c r="AP62" s="8">
        <v>0.98806744763430499</v>
      </c>
    </row>
    <row r="63" spans="1:42" x14ac:dyDescent="0.45">
      <c r="A63">
        <v>8.0000000000000002E-3</v>
      </c>
      <c r="B63" s="4">
        <f t="shared" si="0"/>
        <v>28.9901308924224</v>
      </c>
      <c r="C63">
        <v>1500</v>
      </c>
      <c r="D63" s="5">
        <f t="shared" si="8"/>
        <v>1.4975611520410586</v>
      </c>
      <c r="E63" s="4">
        <v>75.719686969500003</v>
      </c>
      <c r="F63" s="4">
        <f t="shared" si="11"/>
        <v>151.43937393900001</v>
      </c>
      <c r="G63" s="5">
        <f t="shared" si="9"/>
        <v>6.952008658310783</v>
      </c>
      <c r="H63" s="1">
        <f t="shared" si="12"/>
        <v>156.34021538461522</v>
      </c>
      <c r="I63">
        <v>315</v>
      </c>
      <c r="J63">
        <v>295</v>
      </c>
      <c r="K63" s="5">
        <f t="shared" si="13"/>
        <v>7.301705545232748</v>
      </c>
      <c r="L63" s="5">
        <v>302.30182753017579</v>
      </c>
      <c r="M63" s="5">
        <f t="shared" si="10"/>
        <v>302.30170554523272</v>
      </c>
      <c r="N63" s="5">
        <v>304.05410086763584</v>
      </c>
      <c r="O63" s="5">
        <f t="shared" si="6"/>
        <v>304.05410104706829</v>
      </c>
      <c r="P63" s="5">
        <f t="shared" si="7"/>
        <v>10.945899132364161</v>
      </c>
      <c r="Q63" s="1">
        <v>365.95480112633498</v>
      </c>
      <c r="R63" s="4">
        <f>Q63/(Abmessungen!J$17*S63)</f>
        <v>64.063612218410498</v>
      </c>
      <c r="S63" s="5">
        <f t="shared" si="1"/>
        <v>10.773617669166727</v>
      </c>
      <c r="T63" s="4">
        <f t="shared" si="2"/>
        <v>4179.1314114534061</v>
      </c>
      <c r="U63" s="4">
        <f t="shared" si="3"/>
        <v>993.44153039087882</v>
      </c>
      <c r="V63" s="4">
        <f t="shared" si="4"/>
        <v>1007.0430910584557</v>
      </c>
      <c r="W63" s="2">
        <f t="shared" si="5"/>
        <v>1.1830927007599257</v>
      </c>
      <c r="AA63" s="6">
        <v>-144.24372570197801</v>
      </c>
      <c r="AB63" s="7">
        <v>10.528700058400901</v>
      </c>
      <c r="AC63" s="6">
        <v>-3.1256926142924198E-2</v>
      </c>
      <c r="AD63" s="6">
        <v>2.9456116190551199E-5</v>
      </c>
      <c r="AE63" s="8">
        <v>17554.453889016499</v>
      </c>
      <c r="AF63" s="8">
        <v>-125.692345063977</v>
      </c>
      <c r="AG63" s="8">
        <v>0.39362054142913999</v>
      </c>
      <c r="AH63" s="8">
        <v>-4.1079636190540202E-4</v>
      </c>
      <c r="AI63" s="8">
        <v>2.30640101199999</v>
      </c>
      <c r="AJ63" s="8">
        <v>-3.7612753199999698E-3</v>
      </c>
      <c r="AK63" s="8">
        <v>995.176197</v>
      </c>
      <c r="AL63" s="8">
        <v>3.9734999999999798E-2</v>
      </c>
      <c r="AN63" s="8">
        <v>-1.0649947496932199</v>
      </c>
      <c r="AO63" s="8">
        <v>3.87368155534049</v>
      </c>
      <c r="AP63" s="8">
        <v>0.98806744763430499</v>
      </c>
    </row>
    <row r="64" spans="1:42" x14ac:dyDescent="0.45">
      <c r="A64">
        <v>1.4E-2</v>
      </c>
      <c r="B64" s="4">
        <f t="shared" si="0"/>
        <v>50.762071221950826</v>
      </c>
      <c r="C64">
        <v>1500</v>
      </c>
      <c r="D64" s="5">
        <f t="shared" si="8"/>
        <v>1.4975611520410586</v>
      </c>
      <c r="E64" s="4">
        <v>75.719686969500003</v>
      </c>
      <c r="F64" s="4">
        <f t="shared" si="11"/>
        <v>151.43937393900001</v>
      </c>
      <c r="G64" s="5">
        <f t="shared" si="9"/>
        <v>6.952008658310783</v>
      </c>
      <c r="H64" s="1">
        <f t="shared" si="12"/>
        <v>326.03512307692239</v>
      </c>
      <c r="I64">
        <v>315</v>
      </c>
      <c r="J64">
        <v>295</v>
      </c>
      <c r="K64" s="5">
        <f t="shared" si="13"/>
        <v>8.6641371687161062</v>
      </c>
      <c r="L64" s="5">
        <v>303.66406021284826</v>
      </c>
      <c r="M64" s="5">
        <f t="shared" si="10"/>
        <v>303.66413716871608</v>
      </c>
      <c r="N64" s="5">
        <v>307.59335809208329</v>
      </c>
      <c r="O64" s="5">
        <f t="shared" si="6"/>
        <v>307.59335808675644</v>
      </c>
      <c r="P64" s="5">
        <f t="shared" si="7"/>
        <v>7.4066419079167076</v>
      </c>
      <c r="Q64" s="1">
        <v>433.309973079396</v>
      </c>
      <c r="R64" s="4">
        <f>Q64/(Abmessungen!J$17*S64)</f>
        <v>68.366675656543663</v>
      </c>
      <c r="S64" s="5">
        <f t="shared" si="1"/>
        <v>11.953628511233509</v>
      </c>
      <c r="T64" s="4">
        <f t="shared" si="2"/>
        <v>4178.7780110541189</v>
      </c>
      <c r="U64" s="4">
        <f t="shared" si="3"/>
        <v>992.86728824819397</v>
      </c>
      <c r="V64" s="4">
        <f t="shared" si="4"/>
        <v>1007.0701552162786</v>
      </c>
      <c r="W64" s="2">
        <f t="shared" si="5"/>
        <v>1.180530834675209</v>
      </c>
      <c r="AA64" s="6">
        <v>-144.24372570197801</v>
      </c>
      <c r="AB64" s="7">
        <v>10.528700058400901</v>
      </c>
      <c r="AC64" s="6">
        <v>-3.1256926142924198E-2</v>
      </c>
      <c r="AD64" s="6">
        <v>2.9456116190551199E-5</v>
      </c>
      <c r="AE64" s="8">
        <v>17554.453889016499</v>
      </c>
      <c r="AF64" s="8">
        <v>-125.692345063977</v>
      </c>
      <c r="AG64" s="8">
        <v>0.39362054142913999</v>
      </c>
      <c r="AH64" s="8">
        <v>-4.1079636190540202E-4</v>
      </c>
      <c r="AI64" s="8">
        <v>2.30640101199999</v>
      </c>
      <c r="AJ64" s="8">
        <v>-3.7612753199999698E-3</v>
      </c>
      <c r="AK64" s="8">
        <v>995.176197</v>
      </c>
      <c r="AL64" s="8">
        <v>3.9734999999999798E-2</v>
      </c>
      <c r="AN64" s="8">
        <v>-1.0649947496932199</v>
      </c>
      <c r="AO64" s="8">
        <v>3.87368155534049</v>
      </c>
      <c r="AP64" s="8">
        <v>0.98806744763430499</v>
      </c>
    </row>
    <row r="65" spans="1:42" x14ac:dyDescent="0.45">
      <c r="A65">
        <v>0.02</v>
      </c>
      <c r="B65" s="4">
        <f t="shared" si="0"/>
        <v>72.54013378767857</v>
      </c>
      <c r="C65">
        <v>1500</v>
      </c>
      <c r="D65" s="5">
        <f t="shared" si="8"/>
        <v>1.4975611520410586</v>
      </c>
      <c r="E65" s="4">
        <v>75.719686969500003</v>
      </c>
      <c r="F65" s="4">
        <f t="shared" si="11"/>
        <v>151.43937393900001</v>
      </c>
      <c r="G65" s="5">
        <f t="shared" si="9"/>
        <v>6.952008658310783</v>
      </c>
      <c r="H65" s="1">
        <f t="shared" si="12"/>
        <v>540.67838461538327</v>
      </c>
      <c r="I65">
        <v>315</v>
      </c>
      <c r="J65">
        <v>295</v>
      </c>
      <c r="K65" s="5">
        <f t="shared" si="13"/>
        <v>9.3661216814052874</v>
      </c>
      <c r="L65" s="5">
        <v>304.36566637153476</v>
      </c>
      <c r="M65" s="5">
        <f t="shared" si="10"/>
        <v>304.36612168140528</v>
      </c>
      <c r="N65" s="5">
        <v>309.40132451506184</v>
      </c>
      <c r="O65" s="5">
        <f t="shared" si="6"/>
        <v>309.40132451078358</v>
      </c>
      <c r="P65" s="5">
        <f t="shared" si="7"/>
        <v>5.5986754849381555</v>
      </c>
      <c r="Q65" s="1">
        <v>467.90048411634399</v>
      </c>
      <c r="R65" s="4">
        <f>Q65/(Abmessungen!J$17*S65)</f>
        <v>71.03625421989598</v>
      </c>
      <c r="S65" s="5">
        <f t="shared" si="1"/>
        <v>12.422785158681704</v>
      </c>
      <c r="T65" s="4">
        <f t="shared" si="2"/>
        <v>4178.6712323081247</v>
      </c>
      <c r="U65" s="4">
        <f t="shared" si="3"/>
        <v>992.55400066865741</v>
      </c>
      <c r="V65" s="4">
        <f t="shared" si="4"/>
        <v>1007.0840943766364</v>
      </c>
      <c r="W65" s="2">
        <f t="shared" si="5"/>
        <v>1.1792113677106952</v>
      </c>
      <c r="AA65" s="6">
        <v>-144.24372570197801</v>
      </c>
      <c r="AB65" s="7">
        <v>10.528700058400901</v>
      </c>
      <c r="AC65" s="6">
        <v>-3.1256926142924198E-2</v>
      </c>
      <c r="AD65" s="6">
        <v>2.9456116190551199E-5</v>
      </c>
      <c r="AE65" s="8">
        <v>17554.453889016499</v>
      </c>
      <c r="AF65" s="8">
        <v>-125.692345063977</v>
      </c>
      <c r="AG65" s="8">
        <v>0.39362054142913999</v>
      </c>
      <c r="AH65" s="8">
        <v>-4.1079636190540202E-4</v>
      </c>
      <c r="AI65" s="8">
        <v>2.30640101199999</v>
      </c>
      <c r="AJ65" s="8">
        <v>-3.7612753199999698E-3</v>
      </c>
      <c r="AK65" s="8">
        <v>995.176197</v>
      </c>
      <c r="AL65" s="8">
        <v>3.9734999999999798E-2</v>
      </c>
      <c r="AN65" s="8">
        <v>-1.0649947496932199</v>
      </c>
      <c r="AO65" s="8">
        <v>3.87368155534049</v>
      </c>
      <c r="AP65" s="8">
        <v>0.98806744763430499</v>
      </c>
    </row>
    <row r="66" spans="1:42" x14ac:dyDescent="0.45">
      <c r="A66">
        <v>2.5999999999999999E-2</v>
      </c>
      <c r="B66" s="4">
        <f t="shared" ref="B66:B110" si="14">A66/U66*3600*1000</f>
        <v>94.320862478487413</v>
      </c>
      <c r="C66">
        <v>1500</v>
      </c>
      <c r="D66" s="5">
        <f t="shared" si="8"/>
        <v>1.4975611520410586</v>
      </c>
      <c r="E66" s="4">
        <v>75.719686969500003</v>
      </c>
      <c r="F66" s="4">
        <f t="shared" si="11"/>
        <v>151.43937393900001</v>
      </c>
      <c r="G66" s="5">
        <f t="shared" si="9"/>
        <v>6.952008658310783</v>
      </c>
      <c r="H66" s="1">
        <f t="shared" si="12"/>
        <v>800.26999999999816</v>
      </c>
      <c r="I66">
        <v>315</v>
      </c>
      <c r="J66">
        <v>295</v>
      </c>
      <c r="K66" s="5">
        <f t="shared" si="13"/>
        <v>9.7930894967791211</v>
      </c>
      <c r="L66" s="5">
        <v>304.79279660828684</v>
      </c>
      <c r="M66" s="5">
        <f t="shared" si="10"/>
        <v>304.79308949677915</v>
      </c>
      <c r="N66" s="5">
        <v>310.49998211117077</v>
      </c>
      <c r="O66" s="5">
        <f t="shared" si="6"/>
        <v>310.49998211045391</v>
      </c>
      <c r="P66" s="5">
        <f t="shared" si="7"/>
        <v>4.5000178888292339</v>
      </c>
      <c r="Q66" s="1">
        <v>488.90124155854102</v>
      </c>
      <c r="R66" s="4">
        <f>Q66/(Abmessungen!J$17*S66)</f>
        <v>72.77703989020003</v>
      </c>
      <c r="S66" s="5">
        <f t="shared" si="1"/>
        <v>12.669873701739732</v>
      </c>
      <c r="T66" s="4">
        <f t="shared" si="2"/>
        <v>4178.6264783037022</v>
      </c>
      <c r="U66" s="4">
        <f t="shared" si="3"/>
        <v>992.35733792561723</v>
      </c>
      <c r="V66" s="4">
        <f t="shared" si="4"/>
        <v>1007.0925803866151</v>
      </c>
      <c r="W66" s="2">
        <f t="shared" si="5"/>
        <v>1.1784080905017347</v>
      </c>
      <c r="AA66" s="6">
        <v>-144.24372570197801</v>
      </c>
      <c r="AB66" s="7">
        <v>10.528700058400901</v>
      </c>
      <c r="AC66" s="6">
        <v>-3.1256926142924198E-2</v>
      </c>
      <c r="AD66" s="6">
        <v>2.9456116190551199E-5</v>
      </c>
      <c r="AE66" s="8">
        <v>17554.453889016499</v>
      </c>
      <c r="AF66" s="8">
        <v>-125.692345063977</v>
      </c>
      <c r="AG66" s="8">
        <v>0.39362054142913999</v>
      </c>
      <c r="AH66" s="8">
        <v>-4.1079636190540202E-4</v>
      </c>
      <c r="AI66" s="8">
        <v>2.30640101199999</v>
      </c>
      <c r="AJ66" s="8">
        <v>-3.7612753199999698E-3</v>
      </c>
      <c r="AK66" s="8">
        <v>995.176197</v>
      </c>
      <c r="AL66" s="8">
        <v>3.9734999999999798E-2</v>
      </c>
      <c r="AN66" s="8">
        <v>-1.0649947496932199</v>
      </c>
      <c r="AO66" s="8">
        <v>3.87368155534049</v>
      </c>
      <c r="AP66" s="8">
        <v>0.98806744763430499</v>
      </c>
    </row>
    <row r="67" spans="1:42" x14ac:dyDescent="0.45">
      <c r="A67">
        <v>3.2000000000000001E-2</v>
      </c>
      <c r="B67" s="4">
        <f t="shared" si="14"/>
        <v>116.10304775120017</v>
      </c>
      <c r="C67">
        <v>1500</v>
      </c>
      <c r="D67" s="5">
        <f t="shared" si="8"/>
        <v>1.4975611520410586</v>
      </c>
      <c r="E67" s="4">
        <v>75.719686969500003</v>
      </c>
      <c r="F67" s="4">
        <f t="shared" si="11"/>
        <v>151.43937393900001</v>
      </c>
      <c r="G67" s="5">
        <f t="shared" si="9"/>
        <v>6.952008658310783</v>
      </c>
      <c r="H67" s="1">
        <f t="shared" si="12"/>
        <v>1104.8099692307667</v>
      </c>
      <c r="I67">
        <v>315</v>
      </c>
      <c r="J67">
        <v>295</v>
      </c>
      <c r="K67" s="5">
        <f t="shared" si="13"/>
        <v>10.071629931204955</v>
      </c>
      <c r="L67" s="5">
        <v>305.07141462491734</v>
      </c>
      <c r="M67" s="5">
        <f t="shared" si="10"/>
        <v>305.07162993120494</v>
      </c>
      <c r="N67" s="5">
        <v>311.24137297185223</v>
      </c>
      <c r="O67" s="5">
        <f t="shared" si="6"/>
        <v>311.24137297167817</v>
      </c>
      <c r="P67" s="5">
        <f t="shared" si="7"/>
        <v>3.7586270281477709</v>
      </c>
      <c r="Q67" s="1">
        <v>502.586028611176</v>
      </c>
      <c r="R67" s="4">
        <f>Q67/(Abmessungen!J$17*S67)</f>
        <v>73.897006060655244</v>
      </c>
      <c r="S67" s="5">
        <f t="shared" ref="S67:S110" si="15">((I67-L67)-(N67-J67))/LN((I67-L67)/(N67-J67))</f>
        <v>12.827118325556206</v>
      </c>
      <c r="T67" s="4">
        <f t="shared" ref="T67:T110" si="16">((AE67 + AF67*I67 +AG67*I67^2 +  AH67*I67^3)+(AE67 + AF67*N67 + AG67*N67^2 +  AH67*N67^3))/2</f>
        <v>4178.603856076591</v>
      </c>
      <c r="U67" s="4">
        <f t="shared" ref="U67:U110" si="17">((AA67 + AB67*I67 + AC67*I67^2 +  AD67*I67^3)+(AA67 + AB67*N67 + AC67*N67^2 +  AD67*N67^3))/2</f>
        <v>992.22201510906655</v>
      </c>
      <c r="V67" s="4">
        <f t="shared" ref="V67:V110" si="18">((AK67 + AL67*J67)+(AK67 + AL67*L67))/2</f>
        <v>1007.0981158300606</v>
      </c>
      <c r="W67" s="2">
        <f t="shared" ref="W67:W110" si="19">((AI67 + AJ67*J67)+(AI67 + AJ67*L67))/2</f>
        <v>1.1778841109669047</v>
      </c>
      <c r="AA67" s="6">
        <v>-144.24372570197801</v>
      </c>
      <c r="AB67" s="7">
        <v>10.528700058400901</v>
      </c>
      <c r="AC67" s="6">
        <v>-3.1256926142924198E-2</v>
      </c>
      <c r="AD67" s="6">
        <v>2.9456116190551199E-5</v>
      </c>
      <c r="AE67" s="8">
        <v>17554.453889016499</v>
      </c>
      <c r="AF67" s="8">
        <v>-125.692345063977</v>
      </c>
      <c r="AG67" s="8">
        <v>0.39362054142913999</v>
      </c>
      <c r="AH67" s="8">
        <v>-4.1079636190540202E-4</v>
      </c>
      <c r="AI67" s="8">
        <v>2.30640101199999</v>
      </c>
      <c r="AJ67" s="8">
        <v>-3.7612753199999698E-3</v>
      </c>
      <c r="AK67" s="8">
        <v>995.176197</v>
      </c>
      <c r="AL67" s="8">
        <v>3.9734999999999798E-2</v>
      </c>
      <c r="AN67" s="8">
        <v>-1.0649947496932199</v>
      </c>
      <c r="AO67" s="8">
        <v>3.87368155534049</v>
      </c>
      <c r="AP67" s="8">
        <v>0.98806744763430499</v>
      </c>
    </row>
    <row r="68" spans="1:42" x14ac:dyDescent="0.45">
      <c r="A68">
        <v>3.7999999999999999E-2</v>
      </c>
      <c r="B68" s="4">
        <f t="shared" si="14"/>
        <v>137.88607145641501</v>
      </c>
      <c r="C68">
        <v>1500</v>
      </c>
      <c r="D68" s="5">
        <f t="shared" si="8"/>
        <v>1.4975611520410586</v>
      </c>
      <c r="E68" s="4">
        <v>75.719686969500003</v>
      </c>
      <c r="F68" s="4">
        <f t="shared" si="11"/>
        <v>151.43937393900001</v>
      </c>
      <c r="G68" s="5">
        <f t="shared" si="9"/>
        <v>6.952008658310783</v>
      </c>
      <c r="H68" s="1">
        <f t="shared" si="12"/>
        <v>1454.2982923076893</v>
      </c>
      <c r="I68">
        <v>315</v>
      </c>
      <c r="J68">
        <v>295</v>
      </c>
      <c r="K68" s="5">
        <f t="shared" si="13"/>
        <v>10.266514001115832</v>
      </c>
      <c r="L68" s="5">
        <v>305.26634054223524</v>
      </c>
      <c r="M68" s="5">
        <f t="shared" si="10"/>
        <v>305.26651400111581</v>
      </c>
      <c r="N68" s="5">
        <v>311.77457700738188</v>
      </c>
      <c r="O68" s="5">
        <f t="shared" ref="O68:O110" si="20">I68-Q68/(T68*A68)</f>
        <v>311.77457700732685</v>
      </c>
      <c r="P68" s="5">
        <f t="shared" si="7"/>
        <v>3.225422992618121</v>
      </c>
      <c r="Q68" s="1">
        <v>512.15349629323703</v>
      </c>
      <c r="R68" s="4">
        <f>Q68/(Abmessungen!J$17*S68)</f>
        <v>74.667985780142885</v>
      </c>
      <c r="S68" s="5">
        <f t="shared" si="15"/>
        <v>12.936334552614605</v>
      </c>
      <c r="T68" s="4">
        <f t="shared" si="16"/>
        <v>4178.591030472614</v>
      </c>
      <c r="U68" s="4">
        <f t="shared" si="17"/>
        <v>992.12341431630148</v>
      </c>
      <c r="V68" s="4">
        <f t="shared" si="18"/>
        <v>1007.1019885207229</v>
      </c>
      <c r="W68" s="2">
        <f t="shared" si="19"/>
        <v>1.1775175259458868</v>
      </c>
      <c r="AA68" s="6">
        <v>-144.24372570197801</v>
      </c>
      <c r="AB68" s="7">
        <v>10.528700058400901</v>
      </c>
      <c r="AC68" s="6">
        <v>-3.1256926142924198E-2</v>
      </c>
      <c r="AD68" s="6">
        <v>2.9456116190551199E-5</v>
      </c>
      <c r="AE68" s="8">
        <v>17554.453889016499</v>
      </c>
      <c r="AF68" s="8">
        <v>-125.692345063977</v>
      </c>
      <c r="AG68" s="8">
        <v>0.39362054142913999</v>
      </c>
      <c r="AH68" s="8">
        <v>-4.1079636190540202E-4</v>
      </c>
      <c r="AI68" s="8">
        <v>2.30640101199999</v>
      </c>
      <c r="AJ68" s="8">
        <v>-3.7612753199999698E-3</v>
      </c>
      <c r="AK68" s="8">
        <v>995.176197</v>
      </c>
      <c r="AL68" s="8">
        <v>3.9734999999999798E-2</v>
      </c>
      <c r="AN68" s="8">
        <v>-1.0649947496932199</v>
      </c>
      <c r="AO68" s="8">
        <v>3.87368155534049</v>
      </c>
      <c r="AP68" s="8">
        <v>0.98806744763430499</v>
      </c>
    </row>
    <row r="69" spans="1:42" x14ac:dyDescent="0.45">
      <c r="A69">
        <v>4.3999999999999997E-2</v>
      </c>
      <c r="B69" s="4">
        <f t="shared" si="14"/>
        <v>159.66963577091082</v>
      </c>
      <c r="C69">
        <v>1500</v>
      </c>
      <c r="D69" s="5">
        <f t="shared" si="8"/>
        <v>1.4975611520410586</v>
      </c>
      <c r="E69" s="4">
        <v>75.719686969500003</v>
      </c>
      <c r="F69" s="4">
        <f t="shared" si="11"/>
        <v>151.43937393900001</v>
      </c>
      <c r="G69" s="5">
        <f t="shared" si="9"/>
        <v>6.952008658310783</v>
      </c>
      <c r="H69" s="1">
        <f t="shared" si="12"/>
        <v>1848.7349692307653</v>
      </c>
      <c r="I69">
        <v>315</v>
      </c>
      <c r="J69">
        <v>295</v>
      </c>
      <c r="K69" s="5">
        <f t="shared" si="13"/>
        <v>10.407838052997876</v>
      </c>
      <c r="L69" s="5">
        <v>305.40768936052598</v>
      </c>
      <c r="M69" s="5">
        <f t="shared" si="10"/>
        <v>305.40783805299787</v>
      </c>
      <c r="N69" s="5">
        <v>312.17668654445339</v>
      </c>
      <c r="O69" s="5">
        <f t="shared" si="20"/>
        <v>312.17668654443236</v>
      </c>
      <c r="P69" s="5">
        <f t="shared" si="7"/>
        <v>2.8233134555466108</v>
      </c>
      <c r="Q69" s="1">
        <v>519.08779952890802</v>
      </c>
      <c r="R69" s="4">
        <f>Q69/(Abmessungen!J$17*S69)</f>
        <v>75.20218271545383</v>
      </c>
      <c r="S69" s="5">
        <f t="shared" si="15"/>
        <v>13.018348946026272</v>
      </c>
      <c r="T69" s="4">
        <f t="shared" si="16"/>
        <v>4178.583134659907</v>
      </c>
      <c r="U69" s="4">
        <f t="shared" si="17"/>
        <v>992.04835806895392</v>
      </c>
      <c r="V69" s="4">
        <f t="shared" si="18"/>
        <v>1007.1047967683702</v>
      </c>
      <c r="W69" s="2">
        <f t="shared" si="19"/>
        <v>1.1772517000350127</v>
      </c>
      <c r="AA69" s="6">
        <v>-144.24372570197801</v>
      </c>
      <c r="AB69" s="7">
        <v>10.528700058400901</v>
      </c>
      <c r="AC69" s="6">
        <v>-3.1256926142924198E-2</v>
      </c>
      <c r="AD69" s="6">
        <v>2.9456116190551199E-5</v>
      </c>
      <c r="AE69" s="8">
        <v>17554.453889016499</v>
      </c>
      <c r="AF69" s="8">
        <v>-125.692345063977</v>
      </c>
      <c r="AG69" s="8">
        <v>0.39362054142913999</v>
      </c>
      <c r="AH69" s="8">
        <v>-4.1079636190540202E-4</v>
      </c>
      <c r="AI69" s="8">
        <v>2.30640101199999</v>
      </c>
      <c r="AJ69" s="8">
        <v>-3.7612753199999698E-3</v>
      </c>
      <c r="AK69" s="8">
        <v>995.176197</v>
      </c>
      <c r="AL69" s="8">
        <v>3.9734999999999798E-2</v>
      </c>
      <c r="AN69" s="8">
        <v>-1.0649947496932199</v>
      </c>
      <c r="AO69" s="8">
        <v>3.87368155534049</v>
      </c>
      <c r="AP69" s="8">
        <v>0.98806744763430499</v>
      </c>
    </row>
    <row r="70" spans="1:42" x14ac:dyDescent="0.45">
      <c r="A70">
        <v>0.05</v>
      </c>
      <c r="B70" s="4">
        <f t="shared" si="14"/>
        <v>181.4535634796182</v>
      </c>
      <c r="C70">
        <v>1500</v>
      </c>
      <c r="D70" s="5">
        <f t="shared" si="8"/>
        <v>1.4975611520410586</v>
      </c>
      <c r="E70" s="4">
        <v>75.719686969500003</v>
      </c>
      <c r="F70" s="4">
        <f t="shared" si="11"/>
        <v>151.43937393900001</v>
      </c>
      <c r="G70" s="5">
        <f t="shared" si="9"/>
        <v>6.952008658310783</v>
      </c>
      <c r="H70" s="1">
        <f t="shared" si="12"/>
        <v>2288.1199999999958</v>
      </c>
      <c r="I70">
        <v>315</v>
      </c>
      <c r="J70">
        <v>295</v>
      </c>
      <c r="K70" s="5">
        <f t="shared" si="13"/>
        <v>10.513484283102642</v>
      </c>
      <c r="L70" s="5">
        <v>305.51338251504438</v>
      </c>
      <c r="M70" s="5">
        <f t="shared" si="10"/>
        <v>305.51348428310263</v>
      </c>
      <c r="N70" s="5">
        <v>312.49068014957976</v>
      </c>
      <c r="O70" s="5">
        <f t="shared" si="20"/>
        <v>312.49068014957265</v>
      </c>
      <c r="P70" s="5">
        <f t="shared" si="7"/>
        <v>2.5093198504202405</v>
      </c>
      <c r="Q70" s="1">
        <v>524.26943276773602</v>
      </c>
      <c r="R70" s="4">
        <f>Q70/(Abmessungen!J$17*S70)</f>
        <v>75.576915707920477</v>
      </c>
      <c r="S70" s="5">
        <f t="shared" si="15"/>
        <v>13.083107369845713</v>
      </c>
      <c r="T70" s="4">
        <f t="shared" si="16"/>
        <v>4178.5779734572188</v>
      </c>
      <c r="U70" s="4">
        <f t="shared" si="17"/>
        <v>991.98933627015026</v>
      </c>
      <c r="V70" s="4">
        <f t="shared" si="18"/>
        <v>1007.1068966271175</v>
      </c>
      <c r="W70" s="2">
        <f t="shared" si="19"/>
        <v>1.177052929508221</v>
      </c>
      <c r="AA70" s="6">
        <v>-144.24372570197801</v>
      </c>
      <c r="AB70" s="7">
        <v>10.528700058400901</v>
      </c>
      <c r="AC70" s="6">
        <v>-3.1256926142924198E-2</v>
      </c>
      <c r="AD70" s="6">
        <v>2.9456116190551199E-5</v>
      </c>
      <c r="AE70" s="8">
        <v>17554.453889016499</v>
      </c>
      <c r="AF70" s="8">
        <v>-125.692345063977</v>
      </c>
      <c r="AG70" s="8">
        <v>0.39362054142913999</v>
      </c>
      <c r="AH70" s="8">
        <v>-4.1079636190540202E-4</v>
      </c>
      <c r="AI70" s="8">
        <v>2.30640101199999</v>
      </c>
      <c r="AJ70" s="8">
        <v>-3.7612753199999698E-3</v>
      </c>
      <c r="AK70" s="8">
        <v>995.176197</v>
      </c>
      <c r="AL70" s="8">
        <v>3.9734999999999798E-2</v>
      </c>
      <c r="AN70" s="8">
        <v>-1.0649947496932199</v>
      </c>
      <c r="AO70" s="8">
        <v>3.87368155534049</v>
      </c>
      <c r="AP70" s="8">
        <v>0.98806744763430499</v>
      </c>
    </row>
    <row r="71" spans="1:42" x14ac:dyDescent="0.45">
      <c r="A71">
        <v>5.6000000000000001E-2</v>
      </c>
      <c r="B71" s="4">
        <f t="shared" si="14"/>
        <v>203.23774551120712</v>
      </c>
      <c r="C71">
        <v>1500</v>
      </c>
      <c r="D71" s="5">
        <f t="shared" si="8"/>
        <v>1.4975611520410586</v>
      </c>
      <c r="E71" s="4">
        <v>75.719686969500003</v>
      </c>
      <c r="F71" s="4">
        <f t="shared" si="11"/>
        <v>151.43937393900001</v>
      </c>
      <c r="G71" s="5">
        <f t="shared" si="9"/>
        <v>6.952008658310783</v>
      </c>
      <c r="H71" s="1">
        <f t="shared" si="12"/>
        <v>2772.4533846153799</v>
      </c>
      <c r="I71">
        <v>315</v>
      </c>
      <c r="J71">
        <v>295</v>
      </c>
      <c r="K71" s="5">
        <f t="shared" si="13"/>
        <v>10.594371230946534</v>
      </c>
      <c r="L71" s="5">
        <v>305.59427002333382</v>
      </c>
      <c r="M71" s="5">
        <f t="shared" si="10"/>
        <v>305.59437123094654</v>
      </c>
      <c r="N71" s="5">
        <v>312.74258479720135</v>
      </c>
      <c r="O71" s="5">
        <f t="shared" si="20"/>
        <v>312.74258479719759</v>
      </c>
      <c r="P71" s="5">
        <f t="shared" si="7"/>
        <v>2.2574152027986543</v>
      </c>
      <c r="Q71" s="1">
        <v>528.23553830277297</v>
      </c>
      <c r="R71" s="4">
        <f>Q71/(Abmessungen!J$17*S71)</f>
        <v>75.841031865359085</v>
      </c>
      <c r="S71" s="5">
        <f t="shared" si="15"/>
        <v>13.136174701716339</v>
      </c>
      <c r="T71" s="4">
        <f t="shared" si="16"/>
        <v>4178.5744412381109</v>
      </c>
      <c r="U71" s="4">
        <f t="shared" si="17"/>
        <v>991.94172565195663</v>
      </c>
      <c r="V71" s="4">
        <f t="shared" si="18"/>
        <v>1007.1085036596885</v>
      </c>
      <c r="W71" s="2">
        <f t="shared" si="19"/>
        <v>1.1769008094139084</v>
      </c>
      <c r="AA71" s="6">
        <v>-144.24372570197801</v>
      </c>
      <c r="AB71" s="7">
        <v>10.528700058400901</v>
      </c>
      <c r="AC71" s="6">
        <v>-3.1256926142924198E-2</v>
      </c>
      <c r="AD71" s="6">
        <v>2.9456116190551199E-5</v>
      </c>
      <c r="AE71" s="8">
        <v>17554.453889016499</v>
      </c>
      <c r="AF71" s="8">
        <v>-125.692345063977</v>
      </c>
      <c r="AG71" s="8">
        <v>0.39362054142913999</v>
      </c>
      <c r="AH71" s="8">
        <v>-4.1079636190540202E-4</v>
      </c>
      <c r="AI71" s="8">
        <v>2.30640101199999</v>
      </c>
      <c r="AJ71" s="8">
        <v>-3.7612753199999698E-3</v>
      </c>
      <c r="AK71" s="8">
        <v>995.176197</v>
      </c>
      <c r="AL71" s="8">
        <v>3.9734999999999798E-2</v>
      </c>
      <c r="AN71" s="8">
        <v>-1.0649947496932199</v>
      </c>
      <c r="AO71" s="8">
        <v>3.87368155534049</v>
      </c>
      <c r="AP71" s="8">
        <v>0.98806744763430499</v>
      </c>
    </row>
    <row r="72" spans="1:42" x14ac:dyDescent="0.45">
      <c r="A72">
        <v>6.2E-2</v>
      </c>
      <c r="B72" s="4">
        <f t="shared" si="14"/>
        <v>225.02211129395883</v>
      </c>
      <c r="C72">
        <v>1500</v>
      </c>
      <c r="D72" s="5">
        <f t="shared" si="8"/>
        <v>1.4975611520410586</v>
      </c>
      <c r="E72" s="4">
        <v>75.719686969500003</v>
      </c>
      <c r="F72" s="4">
        <f t="shared" si="11"/>
        <v>151.43937393900001</v>
      </c>
      <c r="G72" s="5">
        <f t="shared" si="9"/>
        <v>6.952008658310783</v>
      </c>
      <c r="H72" s="1">
        <f t="shared" si="12"/>
        <v>3301.7351230769173</v>
      </c>
      <c r="I72">
        <v>315</v>
      </c>
      <c r="J72">
        <v>295</v>
      </c>
      <c r="K72" s="5">
        <f t="shared" si="13"/>
        <v>10.657517383903103</v>
      </c>
      <c r="L72" s="5">
        <v>305.65741604688526</v>
      </c>
      <c r="M72" s="5">
        <f t="shared" si="10"/>
        <v>305.6575173839031</v>
      </c>
      <c r="N72" s="5">
        <v>312.94909462632785</v>
      </c>
      <c r="O72" s="5">
        <f t="shared" si="20"/>
        <v>312.94909462632575</v>
      </c>
      <c r="P72" s="5">
        <f t="shared" si="7"/>
        <v>2.0509053736721512</v>
      </c>
      <c r="Q72" s="1">
        <v>531.331049362763</v>
      </c>
      <c r="R72" s="4">
        <f>Q72/(Abmessungen!J$17*S72)</f>
        <v>76.027037864999087</v>
      </c>
      <c r="S72" s="5">
        <f t="shared" si="15"/>
        <v>13.180826950801054</v>
      </c>
      <c r="T72" s="4">
        <f t="shared" si="16"/>
        <v>4178.571934564794</v>
      </c>
      <c r="U72" s="4">
        <f t="shared" si="17"/>
        <v>991.90252334101297</v>
      </c>
      <c r="V72" s="4">
        <f t="shared" si="18"/>
        <v>1007.1097582133115</v>
      </c>
      <c r="W72" s="2">
        <f t="shared" si="19"/>
        <v>1.1767820546239385</v>
      </c>
      <c r="AA72" s="6">
        <v>-144.24372570197801</v>
      </c>
      <c r="AB72" s="7">
        <v>10.528700058400901</v>
      </c>
      <c r="AC72" s="6">
        <v>-3.1256926142924198E-2</v>
      </c>
      <c r="AD72" s="6">
        <v>2.9456116190551199E-5</v>
      </c>
      <c r="AE72" s="8">
        <v>17554.453889016499</v>
      </c>
      <c r="AF72" s="8">
        <v>-125.692345063977</v>
      </c>
      <c r="AG72" s="8">
        <v>0.39362054142913999</v>
      </c>
      <c r="AH72" s="8">
        <v>-4.1079636190540202E-4</v>
      </c>
      <c r="AI72" s="8">
        <v>2.30640101199999</v>
      </c>
      <c r="AJ72" s="8">
        <v>-3.7612753199999698E-3</v>
      </c>
      <c r="AK72" s="8">
        <v>995.176197</v>
      </c>
      <c r="AL72" s="8">
        <v>3.9734999999999798E-2</v>
      </c>
      <c r="AN72" s="8">
        <v>-1.0649947496932199</v>
      </c>
      <c r="AO72" s="8">
        <v>3.87368155534049</v>
      </c>
      <c r="AP72" s="8">
        <v>0.98806744763430499</v>
      </c>
    </row>
    <row r="73" spans="1:42" x14ac:dyDescent="0.45">
      <c r="A73">
        <v>6.8000000000000005E-2</v>
      </c>
      <c r="B73" s="4">
        <f t="shared" si="14"/>
        <v>246.8066133245637</v>
      </c>
      <c r="C73">
        <v>1500</v>
      </c>
      <c r="D73" s="5">
        <f t="shared" si="8"/>
        <v>1.4975611520410586</v>
      </c>
      <c r="E73" s="4">
        <v>75.719686969500003</v>
      </c>
      <c r="F73" s="4">
        <f t="shared" si="11"/>
        <v>151.43937393900001</v>
      </c>
      <c r="G73" s="5">
        <f t="shared" si="9"/>
        <v>6.952008658310783</v>
      </c>
      <c r="H73" s="1">
        <f t="shared" si="12"/>
        <v>3875.9652153846091</v>
      </c>
      <c r="I73">
        <v>315</v>
      </c>
      <c r="J73">
        <v>295</v>
      </c>
      <c r="K73" s="5">
        <f t="shared" si="13"/>
        <v>10.707617585986329</v>
      </c>
      <c r="L73" s="5">
        <v>305.7075263376376</v>
      </c>
      <c r="M73" s="5">
        <f t="shared" si="10"/>
        <v>305.70761758598633</v>
      </c>
      <c r="N73" s="5">
        <v>313.12141417312665</v>
      </c>
      <c r="O73" s="5">
        <f t="shared" si="20"/>
        <v>313.12141417312552</v>
      </c>
      <c r="P73" s="5">
        <f t="shared" si="7"/>
        <v>1.8785858268733477</v>
      </c>
      <c r="Q73" s="1">
        <v>533.78657486437396</v>
      </c>
      <c r="R73" s="4">
        <f>Q73/(Abmessungen!J$17*S73)</f>
        <v>76.156896864842437</v>
      </c>
      <c r="S73" s="5">
        <f t="shared" si="15"/>
        <v>13.21916245561196</v>
      </c>
      <c r="T73" s="4">
        <f t="shared" si="16"/>
        <v>4178.5701027007108</v>
      </c>
      <c r="U73" s="4">
        <f t="shared" si="17"/>
        <v>991.86969385652208</v>
      </c>
      <c r="V73" s="4">
        <f t="shared" si="18"/>
        <v>1007.1107537795129</v>
      </c>
      <c r="W73" s="2">
        <f t="shared" si="19"/>
        <v>1.1766878153239959</v>
      </c>
      <c r="AA73" s="6">
        <v>-144.24372570197801</v>
      </c>
      <c r="AB73" s="7">
        <v>10.528700058400901</v>
      </c>
      <c r="AC73" s="6">
        <v>-3.1256926142924198E-2</v>
      </c>
      <c r="AD73" s="6">
        <v>2.9456116190551199E-5</v>
      </c>
      <c r="AE73" s="8">
        <v>17554.453889016499</v>
      </c>
      <c r="AF73" s="8">
        <v>-125.692345063977</v>
      </c>
      <c r="AG73" s="8">
        <v>0.39362054142913999</v>
      </c>
      <c r="AH73" s="8">
        <v>-4.1079636190540202E-4</v>
      </c>
      <c r="AI73" s="8">
        <v>2.30640101199999</v>
      </c>
      <c r="AJ73" s="8">
        <v>-3.7612753199999698E-3</v>
      </c>
      <c r="AK73" s="8">
        <v>995.176197</v>
      </c>
      <c r="AL73" s="8">
        <v>3.9734999999999798E-2</v>
      </c>
      <c r="AN73" s="8">
        <v>-1.0649947496932199</v>
      </c>
      <c r="AO73" s="8">
        <v>3.87368155534049</v>
      </c>
      <c r="AP73" s="8">
        <v>0.98806744763430499</v>
      </c>
    </row>
    <row r="74" spans="1:42" x14ac:dyDescent="0.45">
      <c r="A74">
        <v>7.3999999999999996E-2</v>
      </c>
      <c r="B74" s="4">
        <f t="shared" si="14"/>
        <v>268.59121858269776</v>
      </c>
      <c r="C74">
        <v>1500</v>
      </c>
      <c r="D74" s="5">
        <f t="shared" si="8"/>
        <v>1.4975611520410586</v>
      </c>
      <c r="E74" s="4">
        <v>75.719686969500003</v>
      </c>
      <c r="F74" s="4">
        <f t="shared" si="11"/>
        <v>151.43937393900001</v>
      </c>
      <c r="G74" s="5">
        <f t="shared" si="9"/>
        <v>6.952008658310783</v>
      </c>
      <c r="H74" s="1">
        <f t="shared" si="12"/>
        <v>4495.1436615384537</v>
      </c>
      <c r="I74">
        <v>315</v>
      </c>
      <c r="J74">
        <v>295</v>
      </c>
      <c r="K74" s="5">
        <f t="shared" si="13"/>
        <v>10.747915429026694</v>
      </c>
      <c r="L74" s="5">
        <v>305.74781197805146</v>
      </c>
      <c r="M74" s="5">
        <f t="shared" si="10"/>
        <v>305.7479154290267</v>
      </c>
      <c r="N74" s="5">
        <v>313.26734479830344</v>
      </c>
      <c r="O74" s="5">
        <f t="shared" si="20"/>
        <v>313.26734479830276</v>
      </c>
      <c r="P74" s="5">
        <f t="shared" si="7"/>
        <v>1.7326552016965593</v>
      </c>
      <c r="Q74" s="1">
        <v>535.76139473341595</v>
      </c>
      <c r="R74" s="4">
        <f>Q74/(Abmessungen!J$17*S74)</f>
        <v>76.245704938897035</v>
      </c>
      <c r="S74" s="5">
        <f t="shared" si="15"/>
        <v>13.252614502339263</v>
      </c>
      <c r="T74" s="4">
        <f t="shared" si="16"/>
        <v>4178.5687311917218</v>
      </c>
      <c r="U74" s="4">
        <f t="shared" si="17"/>
        <v>991.84180855107479</v>
      </c>
      <c r="V74" s="4">
        <f t="shared" si="18"/>
        <v>1007.1115541544739</v>
      </c>
      <c r="W74" s="2">
        <f t="shared" si="19"/>
        <v>1.1766120526314765</v>
      </c>
      <c r="AA74" s="6">
        <v>-144.24372570197801</v>
      </c>
      <c r="AB74" s="7">
        <v>10.528700058400901</v>
      </c>
      <c r="AC74" s="6">
        <v>-3.1256926142924198E-2</v>
      </c>
      <c r="AD74" s="6">
        <v>2.9456116190551199E-5</v>
      </c>
      <c r="AE74" s="8">
        <v>17554.453889016499</v>
      </c>
      <c r="AF74" s="8">
        <v>-125.692345063977</v>
      </c>
      <c r="AG74" s="8">
        <v>0.39362054142913999</v>
      </c>
      <c r="AH74" s="8">
        <v>-4.1079636190540202E-4</v>
      </c>
      <c r="AI74" s="8">
        <v>2.30640101199999</v>
      </c>
      <c r="AJ74" s="8">
        <v>-3.7612753199999698E-3</v>
      </c>
      <c r="AK74" s="8">
        <v>995.176197</v>
      </c>
      <c r="AL74" s="8">
        <v>3.9734999999999798E-2</v>
      </c>
      <c r="AN74" s="8">
        <v>-1.0649947496932199</v>
      </c>
      <c r="AO74" s="8">
        <v>3.87368155534049</v>
      </c>
      <c r="AP74" s="8">
        <v>0.98806744763430499</v>
      </c>
    </row>
    <row r="75" spans="1:42" x14ac:dyDescent="0.45">
      <c r="A75">
        <v>8.0000000000000002E-3</v>
      </c>
      <c r="B75" s="4">
        <f t="shared" si="14"/>
        <v>28.982412385754913</v>
      </c>
      <c r="C75">
        <v>2000</v>
      </c>
      <c r="D75" s="5">
        <f t="shared" si="8"/>
        <v>2.0257381023891461</v>
      </c>
      <c r="E75" s="4">
        <v>102.425369933</v>
      </c>
      <c r="F75" s="4">
        <f t="shared" si="11"/>
        <v>204.850739866</v>
      </c>
      <c r="G75" s="5">
        <f t="shared" si="9"/>
        <v>10.836717833753955</v>
      </c>
      <c r="H75" s="1">
        <f t="shared" si="12"/>
        <v>156.34021538461522</v>
      </c>
      <c r="I75">
        <v>315</v>
      </c>
      <c r="J75">
        <v>295</v>
      </c>
      <c r="K75" s="5">
        <f t="shared" si="13"/>
        <v>6.253355888239418</v>
      </c>
      <c r="L75" s="5">
        <v>301.25335944645639</v>
      </c>
      <c r="M75" s="5">
        <f t="shared" si="10"/>
        <v>301.25335588823941</v>
      </c>
      <c r="N75" s="5">
        <v>302.29934137753168</v>
      </c>
      <c r="O75" s="5">
        <f t="shared" si="20"/>
        <v>302.29934138885557</v>
      </c>
      <c r="P75" s="5">
        <f t="shared" si="7"/>
        <v>12.700658622468325</v>
      </c>
      <c r="Q75" s="1">
        <v>424.64815093112998</v>
      </c>
      <c r="R75" s="4">
        <f>Q75/(Abmessungen!J$17*S75)</f>
        <v>78.633527236806842</v>
      </c>
      <c r="S75" s="5">
        <f t="shared" si="15"/>
        <v>10.185140236091426</v>
      </c>
      <c r="T75" s="4">
        <f t="shared" si="16"/>
        <v>4179.3910451080255</v>
      </c>
      <c r="U75" s="4">
        <f t="shared" si="17"/>
        <v>993.70610067488496</v>
      </c>
      <c r="V75" s="4">
        <f t="shared" si="18"/>
        <v>1007.0222606188024</v>
      </c>
      <c r="W75" s="2">
        <f t="shared" si="19"/>
        <v>1.1850644893234765</v>
      </c>
      <c r="AA75" s="6">
        <v>-144.24372570197801</v>
      </c>
      <c r="AB75" s="7">
        <v>10.528700058400901</v>
      </c>
      <c r="AC75" s="6">
        <v>-3.1256926142924198E-2</v>
      </c>
      <c r="AD75" s="6">
        <v>2.9456116190551199E-5</v>
      </c>
      <c r="AE75" s="8">
        <v>17554.453889016499</v>
      </c>
      <c r="AF75" s="8">
        <v>-125.692345063977</v>
      </c>
      <c r="AG75" s="8">
        <v>0.39362054142913999</v>
      </c>
      <c r="AH75" s="8">
        <v>-4.1079636190540202E-4</v>
      </c>
      <c r="AI75" s="8">
        <v>2.30640101199999</v>
      </c>
      <c r="AJ75" s="8">
        <v>-3.7612753199999698E-3</v>
      </c>
      <c r="AK75" s="8">
        <v>995.176197</v>
      </c>
      <c r="AL75" s="8">
        <v>3.9734999999999798E-2</v>
      </c>
      <c r="AN75" s="8">
        <v>-1.0649947496932199</v>
      </c>
      <c r="AO75" s="8">
        <v>3.87368155534049</v>
      </c>
      <c r="AP75" s="8">
        <v>0.98806744763430499</v>
      </c>
    </row>
    <row r="76" spans="1:42" x14ac:dyDescent="0.45">
      <c r="A76">
        <v>1.4E-2</v>
      </c>
      <c r="B76" s="4">
        <f t="shared" si="14"/>
        <v>50.748280852807937</v>
      </c>
      <c r="C76">
        <v>2000</v>
      </c>
      <c r="D76" s="5">
        <f t="shared" si="8"/>
        <v>2.0257381023891461</v>
      </c>
      <c r="E76" s="4">
        <v>102.425369933</v>
      </c>
      <c r="F76" s="4">
        <f t="shared" si="11"/>
        <v>204.850739866</v>
      </c>
      <c r="G76" s="5">
        <f t="shared" si="9"/>
        <v>10.836717833753955</v>
      </c>
      <c r="H76" s="1">
        <f t="shared" si="12"/>
        <v>326.03512307692239</v>
      </c>
      <c r="I76">
        <v>315</v>
      </c>
      <c r="J76">
        <v>295</v>
      </c>
      <c r="K76" s="5">
        <f t="shared" si="13"/>
        <v>7.7977302178853503</v>
      </c>
      <c r="L76" s="5">
        <v>302.79773614661883</v>
      </c>
      <c r="M76" s="5">
        <f t="shared" si="10"/>
        <v>302.79773021788537</v>
      </c>
      <c r="N76" s="5">
        <v>305.97098541904859</v>
      </c>
      <c r="O76" s="5">
        <f t="shared" si="20"/>
        <v>305.97098542052328</v>
      </c>
      <c r="P76" s="5">
        <f t="shared" si="7"/>
        <v>9.0290145809514115</v>
      </c>
      <c r="Q76" s="1">
        <v>528.24066772871504</v>
      </c>
      <c r="R76" s="4">
        <f>Q76/(Abmessungen!J$17*S76)</f>
        <v>86.065605103262499</v>
      </c>
      <c r="S76" s="5">
        <f t="shared" si="15"/>
        <v>11.575712703459391</v>
      </c>
      <c r="T76" s="4">
        <f t="shared" si="16"/>
        <v>4178.9140923641617</v>
      </c>
      <c r="U76" s="4">
        <f t="shared" si="17"/>
        <v>993.13709061755014</v>
      </c>
      <c r="V76" s="4">
        <f t="shared" si="18"/>
        <v>1007.052943522893</v>
      </c>
      <c r="W76" s="2">
        <f t="shared" si="19"/>
        <v>1.1821600763399243</v>
      </c>
      <c r="AA76" s="6">
        <v>-144.24372570197801</v>
      </c>
      <c r="AB76" s="7">
        <v>10.528700058400901</v>
      </c>
      <c r="AC76" s="6">
        <v>-3.1256926142924198E-2</v>
      </c>
      <c r="AD76" s="6">
        <v>2.9456116190551199E-5</v>
      </c>
      <c r="AE76" s="8">
        <v>17554.453889016499</v>
      </c>
      <c r="AF76" s="8">
        <v>-125.692345063977</v>
      </c>
      <c r="AG76" s="8">
        <v>0.39362054142913999</v>
      </c>
      <c r="AH76" s="8">
        <v>-4.1079636190540202E-4</v>
      </c>
      <c r="AI76" s="8">
        <v>2.30640101199999</v>
      </c>
      <c r="AJ76" s="8">
        <v>-3.7612753199999698E-3</v>
      </c>
      <c r="AK76" s="8">
        <v>995.176197</v>
      </c>
      <c r="AL76" s="8">
        <v>3.9734999999999798E-2</v>
      </c>
      <c r="AN76" s="8">
        <v>-1.0649947496932199</v>
      </c>
      <c r="AO76" s="8">
        <v>3.87368155534049</v>
      </c>
      <c r="AP76" s="8">
        <v>0.98806744763430499</v>
      </c>
    </row>
    <row r="77" spans="1:42" x14ac:dyDescent="0.45">
      <c r="A77">
        <v>0.02</v>
      </c>
      <c r="B77" s="4">
        <f t="shared" si="14"/>
        <v>72.522249626817043</v>
      </c>
      <c r="C77">
        <v>2000</v>
      </c>
      <c r="D77" s="5">
        <f t="shared" si="8"/>
        <v>2.0257381023891461</v>
      </c>
      <c r="E77" s="4">
        <v>102.425369933</v>
      </c>
      <c r="F77" s="4">
        <f t="shared" si="11"/>
        <v>204.850739866</v>
      </c>
      <c r="G77" s="5">
        <f t="shared" si="9"/>
        <v>10.836717833753955</v>
      </c>
      <c r="H77" s="1">
        <f t="shared" si="12"/>
        <v>540.67838461538327</v>
      </c>
      <c r="I77">
        <v>315</v>
      </c>
      <c r="J77">
        <v>295</v>
      </c>
      <c r="K77" s="5">
        <f t="shared" si="13"/>
        <v>8.6533568976433806</v>
      </c>
      <c r="L77" s="5">
        <v>303.65336416907741</v>
      </c>
      <c r="M77" s="5">
        <f t="shared" si="10"/>
        <v>303.65335689764339</v>
      </c>
      <c r="N77" s="5">
        <v>307.99533140550318</v>
      </c>
      <c r="O77" s="5">
        <f t="shared" si="20"/>
        <v>307.99533140581798</v>
      </c>
      <c r="P77" s="5">
        <f t="shared" si="7"/>
        <v>7.0046685944968203</v>
      </c>
      <c r="Q77" s="1">
        <v>585.41523611416301</v>
      </c>
      <c r="R77" s="4">
        <f>Q77/(Abmessungen!J$17*S77)</f>
        <v>90.855097503863206</v>
      </c>
      <c r="S77" s="5">
        <f t="shared" si="15"/>
        <v>12.152349611240178</v>
      </c>
      <c r="T77" s="4">
        <f t="shared" si="16"/>
        <v>4178.7504165464652</v>
      </c>
      <c r="U77" s="4">
        <f t="shared" si="17"/>
        <v>992.79876686803823</v>
      </c>
      <c r="V77" s="4">
        <f t="shared" si="18"/>
        <v>1007.0699427126291</v>
      </c>
      <c r="W77" s="2">
        <f t="shared" si="19"/>
        <v>1.1805509500579374</v>
      </c>
      <c r="AA77" s="6">
        <v>-144.24372570197801</v>
      </c>
      <c r="AB77" s="7">
        <v>10.528700058400901</v>
      </c>
      <c r="AC77" s="6">
        <v>-3.1256926142924198E-2</v>
      </c>
      <c r="AD77" s="6">
        <v>2.9456116190551199E-5</v>
      </c>
      <c r="AE77" s="8">
        <v>17554.453889016499</v>
      </c>
      <c r="AF77" s="8">
        <v>-125.692345063977</v>
      </c>
      <c r="AG77" s="8">
        <v>0.39362054142913999</v>
      </c>
      <c r="AH77" s="8">
        <v>-4.1079636190540202E-4</v>
      </c>
      <c r="AI77" s="8">
        <v>2.30640101199999</v>
      </c>
      <c r="AJ77" s="8">
        <v>-3.7612753199999698E-3</v>
      </c>
      <c r="AK77" s="8">
        <v>995.176197</v>
      </c>
      <c r="AL77" s="8">
        <v>3.9734999999999798E-2</v>
      </c>
      <c r="AN77" s="8">
        <v>-1.0649947496932199</v>
      </c>
      <c r="AO77" s="8">
        <v>3.87368155534049</v>
      </c>
      <c r="AP77" s="8">
        <v>0.98806744763430499</v>
      </c>
    </row>
    <row r="78" spans="1:42" x14ac:dyDescent="0.45">
      <c r="A78">
        <v>2.5999999999999999E-2</v>
      </c>
      <c r="B78" s="4">
        <f t="shared" si="14"/>
        <v>94.300116817882937</v>
      </c>
      <c r="C78">
        <v>2000</v>
      </c>
      <c r="D78" s="5">
        <f t="shared" si="8"/>
        <v>2.0257381023891461</v>
      </c>
      <c r="E78" s="4">
        <v>102.425369933</v>
      </c>
      <c r="F78" s="4">
        <f t="shared" si="11"/>
        <v>204.850739866</v>
      </c>
      <c r="G78" s="5">
        <f t="shared" si="9"/>
        <v>10.836717833753955</v>
      </c>
      <c r="H78" s="1">
        <f t="shared" si="12"/>
        <v>800.26999999999816</v>
      </c>
      <c r="I78">
        <v>315</v>
      </c>
      <c r="J78">
        <v>295</v>
      </c>
      <c r="K78" s="5">
        <f t="shared" si="13"/>
        <v>9.1959230315342051</v>
      </c>
      <c r="L78" s="5">
        <v>304.19593118207007</v>
      </c>
      <c r="M78" s="5">
        <f t="shared" si="10"/>
        <v>304.19592303153422</v>
      </c>
      <c r="N78" s="5">
        <v>309.27873996130563</v>
      </c>
      <c r="O78" s="5">
        <f t="shared" si="20"/>
        <v>309.27873996139897</v>
      </c>
      <c r="P78" s="5">
        <f t="shared" si="7"/>
        <v>5.7212600386943677</v>
      </c>
      <c r="Q78" s="1">
        <v>621.589758617293</v>
      </c>
      <c r="R78" s="4">
        <f>Q78/(Abmessungen!J$17*S78)</f>
        <v>94.081585123878199</v>
      </c>
      <c r="S78" s="5">
        <f t="shared" si="15"/>
        <v>12.460766479028974</v>
      </c>
      <c r="T78" s="4">
        <f t="shared" si="16"/>
        <v>4178.6771178125246</v>
      </c>
      <c r="U78" s="4">
        <f t="shared" si="17"/>
        <v>992.57565269791735</v>
      </c>
      <c r="V78" s="4">
        <f t="shared" si="18"/>
        <v>1007.0807221627597</v>
      </c>
      <c r="W78" s="2">
        <f t="shared" si="19"/>
        <v>1.1795305781002297</v>
      </c>
      <c r="AA78" s="6">
        <v>-144.24372570197801</v>
      </c>
      <c r="AB78" s="7">
        <v>10.528700058400901</v>
      </c>
      <c r="AC78" s="6">
        <v>-3.1256926142924198E-2</v>
      </c>
      <c r="AD78" s="6">
        <v>2.9456116190551199E-5</v>
      </c>
      <c r="AE78" s="8">
        <v>17554.453889016499</v>
      </c>
      <c r="AF78" s="8">
        <v>-125.692345063977</v>
      </c>
      <c r="AG78" s="8">
        <v>0.39362054142913999</v>
      </c>
      <c r="AH78" s="8">
        <v>-4.1079636190540202E-4</v>
      </c>
      <c r="AI78" s="8">
        <v>2.30640101199999</v>
      </c>
      <c r="AJ78" s="8">
        <v>-3.7612753199999698E-3</v>
      </c>
      <c r="AK78" s="8">
        <v>995.176197</v>
      </c>
      <c r="AL78" s="8">
        <v>3.9734999999999798E-2</v>
      </c>
      <c r="AN78" s="8">
        <v>-1.0649947496932199</v>
      </c>
      <c r="AO78" s="8">
        <v>3.87368155534049</v>
      </c>
      <c r="AP78" s="8">
        <v>0.98806744763430499</v>
      </c>
    </row>
    <row r="79" spans="1:42" x14ac:dyDescent="0.45">
      <c r="A79">
        <v>3.2000000000000001E-2</v>
      </c>
      <c r="B79" s="4">
        <f t="shared" si="14"/>
        <v>116.08020643751892</v>
      </c>
      <c r="C79">
        <v>2000</v>
      </c>
      <c r="D79" s="5">
        <f t="shared" si="8"/>
        <v>2.0257381023891461</v>
      </c>
      <c r="E79" s="4">
        <v>102.425369933</v>
      </c>
      <c r="F79" s="4">
        <f t="shared" si="11"/>
        <v>204.850739866</v>
      </c>
      <c r="G79" s="5">
        <f t="shared" ref="G79:G110" si="21">AN79 + AO79*D79 + AP79*D79^2</f>
        <v>10.836717833753955</v>
      </c>
      <c r="H79" s="1">
        <f t="shared" si="12"/>
        <v>1104.8099692307667</v>
      </c>
      <c r="I79">
        <v>315</v>
      </c>
      <c r="J79">
        <v>295</v>
      </c>
      <c r="K79" s="5">
        <f t="shared" si="13"/>
        <v>9.5643611653265204</v>
      </c>
      <c r="L79" s="5">
        <v>304.56437050167165</v>
      </c>
      <c r="M79" s="5">
        <f t="shared" si="10"/>
        <v>304.56436116532655</v>
      </c>
      <c r="N79" s="5">
        <v>310.16799174167841</v>
      </c>
      <c r="O79" s="5">
        <f t="shared" si="20"/>
        <v>310.16799174171507</v>
      </c>
      <c r="P79" s="5">
        <f t="shared" si="7"/>
        <v>4.8320082583215935</v>
      </c>
      <c r="Q79" s="1">
        <v>646.11890862708697</v>
      </c>
      <c r="R79" s="4">
        <f>Q79/(Abmessungen!J$17*S79)</f>
        <v>96.295709774406788</v>
      </c>
      <c r="S79" s="5">
        <f t="shared" si="15"/>
        <v>12.654676428404315</v>
      </c>
      <c r="T79" s="4">
        <f t="shared" si="16"/>
        <v>4178.6385319140845</v>
      </c>
      <c r="U79" s="4">
        <f t="shared" si="17"/>
        <v>992.41725644248663</v>
      </c>
      <c r="V79" s="4">
        <f t="shared" si="18"/>
        <v>1007.0880421309419</v>
      </c>
      <c r="W79" s="2">
        <f t="shared" si="19"/>
        <v>1.1788376772403621</v>
      </c>
      <c r="AA79" s="6">
        <v>-144.24372570197801</v>
      </c>
      <c r="AB79" s="7">
        <v>10.528700058400901</v>
      </c>
      <c r="AC79" s="6">
        <v>-3.1256926142924198E-2</v>
      </c>
      <c r="AD79" s="6">
        <v>2.9456116190551199E-5</v>
      </c>
      <c r="AE79" s="8">
        <v>17554.453889016499</v>
      </c>
      <c r="AF79" s="8">
        <v>-125.692345063977</v>
      </c>
      <c r="AG79" s="8">
        <v>0.39362054142913999</v>
      </c>
      <c r="AH79" s="8">
        <v>-4.1079636190540202E-4</v>
      </c>
      <c r="AI79" s="8">
        <v>2.30640101199999</v>
      </c>
      <c r="AJ79" s="8">
        <v>-3.7612753199999698E-3</v>
      </c>
      <c r="AK79" s="8">
        <v>995.176197</v>
      </c>
      <c r="AL79" s="8">
        <v>3.9734999999999798E-2</v>
      </c>
      <c r="AN79" s="8">
        <v>-1.0649947496932199</v>
      </c>
      <c r="AO79" s="8">
        <v>3.87368155534049</v>
      </c>
      <c r="AP79" s="8">
        <v>0.98806744763430499</v>
      </c>
    </row>
    <row r="80" spans="1:42" x14ac:dyDescent="0.45">
      <c r="A80">
        <v>3.7999999999999999E-2</v>
      </c>
      <c r="B80" s="4">
        <f t="shared" si="14"/>
        <v>137.86177659880164</v>
      </c>
      <c r="C80">
        <v>2000</v>
      </c>
      <c r="D80" s="5">
        <f t="shared" si="8"/>
        <v>2.0257381023891461</v>
      </c>
      <c r="E80" s="4">
        <v>102.425369933</v>
      </c>
      <c r="F80" s="4">
        <f t="shared" ref="F80:F110" si="22">E80*2</f>
        <v>204.850739866</v>
      </c>
      <c r="G80" s="5">
        <f t="shared" si="21"/>
        <v>10.836717833753955</v>
      </c>
      <c r="H80" s="1">
        <f t="shared" ref="H80:H110" si="23">H68</f>
        <v>1454.2982923076893</v>
      </c>
      <c r="I80">
        <v>315</v>
      </c>
      <c r="J80">
        <v>295</v>
      </c>
      <c r="K80" s="5">
        <f t="shared" si="13"/>
        <v>9.8170023591897344</v>
      </c>
      <c r="L80" s="5">
        <v>304.81701541896416</v>
      </c>
      <c r="M80" s="5">
        <f t="shared" si="10"/>
        <v>304.81700235918976</v>
      </c>
      <c r="N80" s="5">
        <v>310.8250966960498</v>
      </c>
      <c r="O80" s="5">
        <f t="shared" si="20"/>
        <v>310.82509669607083</v>
      </c>
      <c r="P80" s="5">
        <f t="shared" si="7"/>
        <v>4.1749033039502024</v>
      </c>
      <c r="Q80" s="1">
        <v>662.92204981070495</v>
      </c>
      <c r="R80" s="4">
        <f>Q80/(Abmessungen!J$17*S80)</f>
        <v>97.697990019163399</v>
      </c>
      <c r="S80" s="5">
        <f t="shared" si="15"/>
        <v>12.797418382860124</v>
      </c>
      <c r="T80" s="4">
        <f t="shared" si="16"/>
        <v>4178.6158457522406</v>
      </c>
      <c r="U80" s="4">
        <f t="shared" si="17"/>
        <v>992.29825245984193</v>
      </c>
      <c r="V80" s="4">
        <f t="shared" si="18"/>
        <v>1007.0930615538362</v>
      </c>
      <c r="W80" s="2">
        <f t="shared" si="19"/>
        <v>1.1783625436942944</v>
      </c>
      <c r="AA80" s="6">
        <v>-144.24372570197801</v>
      </c>
      <c r="AB80" s="7">
        <v>10.528700058400901</v>
      </c>
      <c r="AC80" s="6">
        <v>-3.1256926142924198E-2</v>
      </c>
      <c r="AD80" s="6">
        <v>2.9456116190551199E-5</v>
      </c>
      <c r="AE80" s="8">
        <v>17554.453889016499</v>
      </c>
      <c r="AF80" s="8">
        <v>-125.692345063977</v>
      </c>
      <c r="AG80" s="8">
        <v>0.39362054142913999</v>
      </c>
      <c r="AH80" s="8">
        <v>-4.1079636190540202E-4</v>
      </c>
      <c r="AI80" s="8">
        <v>2.30640101199999</v>
      </c>
      <c r="AJ80" s="8">
        <v>-3.7612753199999698E-3</v>
      </c>
      <c r="AK80" s="8">
        <v>995.176197</v>
      </c>
      <c r="AL80" s="8">
        <v>3.9734999999999798E-2</v>
      </c>
      <c r="AN80" s="8">
        <v>-1.0649947496932199</v>
      </c>
      <c r="AO80" s="8">
        <v>3.87368155534049</v>
      </c>
      <c r="AP80" s="8">
        <v>0.98806744763430499</v>
      </c>
    </row>
    <row r="81" spans="1:42" x14ac:dyDescent="0.45">
      <c r="A81">
        <v>4.3999999999999997E-2</v>
      </c>
      <c r="B81" s="4">
        <f t="shared" si="14"/>
        <v>159.64427945937885</v>
      </c>
      <c r="C81">
        <v>2000</v>
      </c>
      <c r="D81" s="5">
        <f t="shared" si="8"/>
        <v>2.0257381023891461</v>
      </c>
      <c r="E81" s="4">
        <v>102.425369933</v>
      </c>
      <c r="F81" s="4">
        <f t="shared" si="22"/>
        <v>204.850739866</v>
      </c>
      <c r="G81" s="5">
        <f t="shared" si="21"/>
        <v>10.836717833753955</v>
      </c>
      <c r="H81" s="1">
        <f t="shared" si="23"/>
        <v>1848.7349692307653</v>
      </c>
      <c r="I81">
        <v>315</v>
      </c>
      <c r="J81">
        <v>295</v>
      </c>
      <c r="K81" s="5">
        <f t="shared" si="13"/>
        <v>9.9985084616114257</v>
      </c>
      <c r="L81" s="5">
        <v>304.99852608030159</v>
      </c>
      <c r="M81" s="5">
        <f t="shared" si="10"/>
        <v>304.99850846161144</v>
      </c>
      <c r="N81" s="5">
        <v>311.32877606242027</v>
      </c>
      <c r="O81" s="5">
        <f t="shared" si="20"/>
        <v>311.32877606243329</v>
      </c>
      <c r="P81" s="5">
        <f t="shared" si="7"/>
        <v>3.6712239375797253</v>
      </c>
      <c r="Q81" s="1">
        <v>674.98561165851595</v>
      </c>
      <c r="R81" s="4">
        <f>Q81/(Abmessungen!J$17*S81)</f>
        <v>98.626055206534332</v>
      </c>
      <c r="S81" s="5">
        <f t="shared" si="15"/>
        <v>12.907685801893034</v>
      </c>
      <c r="T81" s="4">
        <f t="shared" si="16"/>
        <v>4178.6015628662008</v>
      </c>
      <c r="U81" s="4">
        <f t="shared" si="17"/>
        <v>992.20592517569389</v>
      </c>
      <c r="V81" s="4">
        <f t="shared" si="18"/>
        <v>1007.0966677169004</v>
      </c>
      <c r="W81" s="2">
        <f t="shared" si="19"/>
        <v>1.1780211879088918</v>
      </c>
      <c r="AA81" s="6">
        <v>-144.24372570197801</v>
      </c>
      <c r="AB81" s="7">
        <v>10.528700058400901</v>
      </c>
      <c r="AC81" s="6">
        <v>-3.1256926142924198E-2</v>
      </c>
      <c r="AD81" s="6">
        <v>2.9456116190551199E-5</v>
      </c>
      <c r="AE81" s="8">
        <v>17554.453889016499</v>
      </c>
      <c r="AF81" s="8">
        <v>-125.692345063977</v>
      </c>
      <c r="AG81" s="8">
        <v>0.39362054142913999</v>
      </c>
      <c r="AH81" s="8">
        <v>-4.1079636190540202E-4</v>
      </c>
      <c r="AI81" s="8">
        <v>2.30640101199999</v>
      </c>
      <c r="AJ81" s="8">
        <v>-3.7612753199999698E-3</v>
      </c>
      <c r="AK81" s="8">
        <v>995.176197</v>
      </c>
      <c r="AL81" s="8">
        <v>3.9734999999999798E-2</v>
      </c>
      <c r="AN81" s="8">
        <v>-1.0649947496932199</v>
      </c>
      <c r="AO81" s="8">
        <v>3.87368155534049</v>
      </c>
      <c r="AP81" s="8">
        <v>0.98806744763430499</v>
      </c>
    </row>
    <row r="82" spans="1:42" x14ac:dyDescent="0.45">
      <c r="A82">
        <v>0.05</v>
      </c>
      <c r="B82" s="4">
        <f t="shared" si="14"/>
        <v>181.42742023332463</v>
      </c>
      <c r="C82">
        <v>2000</v>
      </c>
      <c r="D82" s="5">
        <f t="shared" si="8"/>
        <v>2.0257381023891461</v>
      </c>
      <c r="E82" s="4">
        <v>102.425369933</v>
      </c>
      <c r="F82" s="4">
        <f t="shared" si="22"/>
        <v>204.850739866</v>
      </c>
      <c r="G82" s="5">
        <f t="shared" si="21"/>
        <v>10.836717833753955</v>
      </c>
      <c r="H82" s="1">
        <f t="shared" si="23"/>
        <v>2288.1199999999958</v>
      </c>
      <c r="I82">
        <v>315</v>
      </c>
      <c r="J82">
        <v>295</v>
      </c>
      <c r="K82" s="5">
        <f t="shared" si="13"/>
        <v>10.13200468125639</v>
      </c>
      <c r="L82" s="5">
        <v>305.13202727542057</v>
      </c>
      <c r="M82" s="5">
        <f t="shared" si="10"/>
        <v>305.13200468125638</v>
      </c>
      <c r="N82" s="5">
        <v>311.72686986050928</v>
      </c>
      <c r="O82" s="5">
        <f t="shared" si="20"/>
        <v>311.72686986051758</v>
      </c>
      <c r="P82" s="5">
        <f t="shared" si="7"/>
        <v>3.2731301394907177</v>
      </c>
      <c r="Q82" s="1">
        <v>683.85378166837597</v>
      </c>
      <c r="R82" s="4">
        <f>Q82/(Abmessungen!J$17*S82)</f>
        <v>99.233810267870496</v>
      </c>
      <c r="S82" s="5">
        <f t="shared" si="15"/>
        <v>12.997179546944844</v>
      </c>
      <c r="T82" s="4">
        <f t="shared" si="16"/>
        <v>4178.5920664707573</v>
      </c>
      <c r="U82" s="4">
        <f t="shared" si="17"/>
        <v>992.13227950059104</v>
      </c>
      <c r="V82" s="4">
        <f t="shared" si="18"/>
        <v>1007.0993200518944</v>
      </c>
      <c r="W82" s="2">
        <f t="shared" si="19"/>
        <v>1.1777701205336959</v>
      </c>
      <c r="AA82" s="6">
        <v>-144.24372570197801</v>
      </c>
      <c r="AB82" s="7">
        <v>10.528700058400901</v>
      </c>
      <c r="AC82" s="6">
        <v>-3.1256926142924198E-2</v>
      </c>
      <c r="AD82" s="6">
        <v>2.9456116190551199E-5</v>
      </c>
      <c r="AE82" s="8">
        <v>17554.453889016499</v>
      </c>
      <c r="AF82" s="8">
        <v>-125.692345063977</v>
      </c>
      <c r="AG82" s="8">
        <v>0.39362054142913999</v>
      </c>
      <c r="AH82" s="8">
        <v>-4.1079636190540202E-4</v>
      </c>
      <c r="AI82" s="8">
        <v>2.30640101199999</v>
      </c>
      <c r="AJ82" s="8">
        <v>-3.7612753199999698E-3</v>
      </c>
      <c r="AK82" s="8">
        <v>995.176197</v>
      </c>
      <c r="AL82" s="8">
        <v>3.9734999999999798E-2</v>
      </c>
      <c r="AN82" s="8">
        <v>-1.0649947496932199</v>
      </c>
      <c r="AO82" s="8">
        <v>3.87368155534049</v>
      </c>
      <c r="AP82" s="8">
        <v>0.98806744763430499</v>
      </c>
    </row>
    <row r="83" spans="1:42" x14ac:dyDescent="0.45">
      <c r="A83">
        <v>5.6000000000000001E-2</v>
      </c>
      <c r="B83" s="4">
        <f t="shared" si="14"/>
        <v>203.21101115029282</v>
      </c>
      <c r="C83">
        <v>2000</v>
      </c>
      <c r="D83" s="5">
        <f t="shared" si="8"/>
        <v>2.0257381023891461</v>
      </c>
      <c r="E83" s="4">
        <v>102.425369933</v>
      </c>
      <c r="F83" s="4">
        <f t="shared" si="22"/>
        <v>204.850739866</v>
      </c>
      <c r="G83" s="5">
        <f t="shared" si="21"/>
        <v>10.836717833753955</v>
      </c>
      <c r="H83" s="1">
        <f t="shared" si="23"/>
        <v>2772.4533846153799</v>
      </c>
      <c r="I83">
        <v>315</v>
      </c>
      <c r="J83">
        <v>295</v>
      </c>
      <c r="K83" s="5">
        <f t="shared" si="13"/>
        <v>10.232052643964289</v>
      </c>
      <c r="L83" s="5">
        <v>305.23208032763631</v>
      </c>
      <c r="M83" s="5">
        <f t="shared" si="10"/>
        <v>305.23205264396427</v>
      </c>
      <c r="N83" s="5">
        <v>312.04916594458666</v>
      </c>
      <c r="O83" s="5">
        <f t="shared" si="20"/>
        <v>312.04916594459212</v>
      </c>
      <c r="P83" s="5">
        <f t="shared" si="7"/>
        <v>2.9508340554133383</v>
      </c>
      <c r="Q83" s="1">
        <v>690.49749076363901</v>
      </c>
      <c r="R83" s="4">
        <f>Q83/(Abmessungen!J$17*S83)</f>
        <v>99.622027091966686</v>
      </c>
      <c r="S83" s="5">
        <f t="shared" si="15"/>
        <v>13.072307736192476</v>
      </c>
      <c r="T83" s="4">
        <f t="shared" si="16"/>
        <v>4178.5854790674393</v>
      </c>
      <c r="U83" s="4">
        <f t="shared" si="17"/>
        <v>992.07222511627901</v>
      </c>
      <c r="V83" s="4">
        <f t="shared" si="18"/>
        <v>1007.1013078559092</v>
      </c>
      <c r="W83" s="2">
        <f t="shared" si="19"/>
        <v>1.1775819569957011</v>
      </c>
      <c r="AA83" s="6">
        <v>-144.24372570197801</v>
      </c>
      <c r="AB83" s="7">
        <v>10.528700058400901</v>
      </c>
      <c r="AC83" s="6">
        <v>-3.1256926142924198E-2</v>
      </c>
      <c r="AD83" s="6">
        <v>2.9456116190551199E-5</v>
      </c>
      <c r="AE83" s="8">
        <v>17554.453889016499</v>
      </c>
      <c r="AF83" s="8">
        <v>-125.692345063977</v>
      </c>
      <c r="AG83" s="8">
        <v>0.39362054142913999</v>
      </c>
      <c r="AH83" s="8">
        <v>-4.1079636190540202E-4</v>
      </c>
      <c r="AI83" s="8">
        <v>2.30640101199999</v>
      </c>
      <c r="AJ83" s="8">
        <v>-3.7612753199999698E-3</v>
      </c>
      <c r="AK83" s="8">
        <v>995.176197</v>
      </c>
      <c r="AL83" s="8">
        <v>3.9734999999999798E-2</v>
      </c>
      <c r="AN83" s="8">
        <v>-1.0649947496932199</v>
      </c>
      <c r="AO83" s="8">
        <v>3.87368155534049</v>
      </c>
      <c r="AP83" s="8">
        <v>0.98806744763430499</v>
      </c>
    </row>
    <row r="84" spans="1:42" x14ac:dyDescent="0.45">
      <c r="A84">
        <v>6.2E-2</v>
      </c>
      <c r="B84" s="4">
        <f t="shared" si="14"/>
        <v>224.99492778722012</v>
      </c>
      <c r="C84">
        <v>2000</v>
      </c>
      <c r="D84" s="5">
        <f t="shared" si="8"/>
        <v>2.0257381023891461</v>
      </c>
      <c r="E84" s="4">
        <v>102.425369933</v>
      </c>
      <c r="F84" s="4">
        <f t="shared" si="22"/>
        <v>204.850739866</v>
      </c>
      <c r="G84" s="5">
        <f t="shared" si="21"/>
        <v>10.836717833753955</v>
      </c>
      <c r="H84" s="1">
        <f t="shared" si="23"/>
        <v>3301.7351230769173</v>
      </c>
      <c r="I84">
        <v>315</v>
      </c>
      <c r="J84">
        <v>295</v>
      </c>
      <c r="K84" s="5">
        <f t="shared" ref="K84:K110" si="24">Q84*3600/(V84*W84*F84)</f>
        <v>10.3082038633686</v>
      </c>
      <c r="L84" s="5">
        <v>305.30823655012222</v>
      </c>
      <c r="M84" s="5">
        <f t="shared" si="10"/>
        <v>305.30820386336859</v>
      </c>
      <c r="N84" s="5">
        <v>312.31521398188465</v>
      </c>
      <c r="O84" s="5">
        <f t="shared" si="20"/>
        <v>312.31521398188829</v>
      </c>
      <c r="P84" s="5">
        <f t="shared" si="7"/>
        <v>2.6847860181153465</v>
      </c>
      <c r="Q84" s="1">
        <v>695.55290102998094</v>
      </c>
      <c r="R84" s="4">
        <f>Q84/(Abmessungen!J$17*S84)</f>
        <v>99.858151731018935</v>
      </c>
      <c r="S84" s="5">
        <f t="shared" si="15"/>
        <v>13.136878270544797</v>
      </c>
      <c r="T84" s="4">
        <f t="shared" si="16"/>
        <v>4178.5807517700396</v>
      </c>
      <c r="U84" s="4">
        <f t="shared" si="17"/>
        <v>992.02236332670736</v>
      </c>
      <c r="V84" s="4">
        <f t="shared" si="18"/>
        <v>1007.1028208896595</v>
      </c>
      <c r="W84" s="2">
        <f t="shared" si="19"/>
        <v>1.1774387347356507</v>
      </c>
      <c r="AA84" s="6">
        <v>-144.24372570197801</v>
      </c>
      <c r="AB84" s="7">
        <v>10.528700058400901</v>
      </c>
      <c r="AC84" s="6">
        <v>-3.1256926142924198E-2</v>
      </c>
      <c r="AD84" s="6">
        <v>2.9456116190551199E-5</v>
      </c>
      <c r="AE84" s="8">
        <v>17554.453889016499</v>
      </c>
      <c r="AF84" s="8">
        <v>-125.692345063977</v>
      </c>
      <c r="AG84" s="8">
        <v>0.39362054142913999</v>
      </c>
      <c r="AH84" s="8">
        <v>-4.1079636190540202E-4</v>
      </c>
      <c r="AI84" s="8">
        <v>2.30640101199999</v>
      </c>
      <c r="AJ84" s="8">
        <v>-3.7612753199999698E-3</v>
      </c>
      <c r="AK84" s="8">
        <v>995.176197</v>
      </c>
      <c r="AL84" s="8">
        <v>3.9734999999999798E-2</v>
      </c>
      <c r="AN84" s="8">
        <v>-1.0649947496932199</v>
      </c>
      <c r="AO84" s="8">
        <v>3.87368155534049</v>
      </c>
      <c r="AP84" s="8">
        <v>0.98806744763430499</v>
      </c>
    </row>
    <row r="85" spans="1:42" x14ac:dyDescent="0.45">
      <c r="A85">
        <v>6.8000000000000005E-2</v>
      </c>
      <c r="B85" s="4">
        <f t="shared" si="14"/>
        <v>246.77908506044142</v>
      </c>
      <c r="C85">
        <v>2000</v>
      </c>
      <c r="D85" s="5">
        <f t="shared" si="8"/>
        <v>2.0257381023891461</v>
      </c>
      <c r="E85" s="4">
        <v>102.425369933</v>
      </c>
      <c r="F85" s="4">
        <f t="shared" si="22"/>
        <v>204.850739866</v>
      </c>
      <c r="G85" s="5">
        <f t="shared" si="21"/>
        <v>10.836717833753955</v>
      </c>
      <c r="H85" s="1">
        <f t="shared" si="23"/>
        <v>3875.9652153846091</v>
      </c>
      <c r="I85">
        <v>315</v>
      </c>
      <c r="J85">
        <v>295</v>
      </c>
      <c r="K85" s="5">
        <f t="shared" si="24"/>
        <v>10.366928419123564</v>
      </c>
      <c r="L85" s="5">
        <v>305.36696589864067</v>
      </c>
      <c r="M85" s="5">
        <f t="shared" si="10"/>
        <v>305.36692841912355</v>
      </c>
      <c r="N85" s="5">
        <v>312.53838754681948</v>
      </c>
      <c r="O85" s="5">
        <f t="shared" si="20"/>
        <v>312.53838754682192</v>
      </c>
      <c r="P85" s="5">
        <f t="shared" si="7"/>
        <v>2.4616124531805212</v>
      </c>
      <c r="Q85" s="1">
        <v>699.45057235588104</v>
      </c>
      <c r="R85" s="4">
        <f>Q85/(Abmessungen!J$17*S85)</f>
        <v>99.988162697639069</v>
      </c>
      <c r="S85" s="5">
        <f t="shared" si="15"/>
        <v>13.193316300785311</v>
      </c>
      <c r="T85" s="4">
        <f t="shared" si="16"/>
        <v>4178.5772636481506</v>
      </c>
      <c r="U85" s="4">
        <f t="shared" si="17"/>
        <v>991.98033715070846</v>
      </c>
      <c r="V85" s="4">
        <f t="shared" si="18"/>
        <v>1007.1039876949912</v>
      </c>
      <c r="W85" s="2">
        <f t="shared" si="19"/>
        <v>1.1773282861110796</v>
      </c>
      <c r="AA85" s="6">
        <v>-144.24372570197801</v>
      </c>
      <c r="AB85" s="7">
        <v>10.528700058400901</v>
      </c>
      <c r="AC85" s="6">
        <v>-3.1256926142924198E-2</v>
      </c>
      <c r="AD85" s="6">
        <v>2.9456116190551199E-5</v>
      </c>
      <c r="AE85" s="8">
        <v>17554.453889016499</v>
      </c>
      <c r="AF85" s="8">
        <v>-125.692345063977</v>
      </c>
      <c r="AG85" s="8">
        <v>0.39362054142913999</v>
      </c>
      <c r="AH85" s="8">
        <v>-4.1079636190540202E-4</v>
      </c>
      <c r="AI85" s="8">
        <v>2.30640101199999</v>
      </c>
      <c r="AJ85" s="8">
        <v>-3.7612753199999698E-3</v>
      </c>
      <c r="AK85" s="8">
        <v>995.176197</v>
      </c>
      <c r="AL85" s="8">
        <v>3.9734999999999798E-2</v>
      </c>
      <c r="AN85" s="8">
        <v>-1.0649947496932199</v>
      </c>
      <c r="AO85" s="8">
        <v>3.87368155534049</v>
      </c>
      <c r="AP85" s="8">
        <v>0.98806744763430499</v>
      </c>
    </row>
    <row r="86" spans="1:42" x14ac:dyDescent="0.45">
      <c r="A86">
        <v>7.3999999999999996E-2</v>
      </c>
      <c r="B86" s="4">
        <f t="shared" si="14"/>
        <v>268.56342326680436</v>
      </c>
      <c r="C86">
        <v>2000</v>
      </c>
      <c r="D86" s="5">
        <f t="shared" si="8"/>
        <v>2.0257381023891461</v>
      </c>
      <c r="E86" s="4">
        <v>102.425369933</v>
      </c>
      <c r="F86" s="4">
        <f t="shared" si="22"/>
        <v>204.850739866</v>
      </c>
      <c r="G86" s="5">
        <f t="shared" si="21"/>
        <v>10.836717833753955</v>
      </c>
      <c r="H86" s="1">
        <f t="shared" si="23"/>
        <v>4495.1436615384537</v>
      </c>
      <c r="I86">
        <v>315</v>
      </c>
      <c r="J86">
        <v>295</v>
      </c>
      <c r="K86" s="5">
        <f t="shared" si="24"/>
        <v>10.412724739536976</v>
      </c>
      <c r="L86" s="5">
        <v>305.41274985023398</v>
      </c>
      <c r="M86" s="5">
        <f t="shared" si="10"/>
        <v>305.412724739537</v>
      </c>
      <c r="N86" s="5">
        <v>312.72814785003919</v>
      </c>
      <c r="O86" s="5">
        <f t="shared" si="20"/>
        <v>312.7281478500409</v>
      </c>
      <c r="P86" s="5">
        <f t="shared" si="7"/>
        <v>2.2718521499608073</v>
      </c>
      <c r="Q86" s="1">
        <v>702.48967791700898</v>
      </c>
      <c r="R86" s="4">
        <f>Q86/(Abmessungen!J$17*S86)</f>
        <v>100.0438056346607</v>
      </c>
      <c r="S86" s="5">
        <f t="shared" si="15"/>
        <v>13.243271307259517</v>
      </c>
      <c r="T86" s="4">
        <f t="shared" si="16"/>
        <v>4178.574629430077</v>
      </c>
      <c r="U86" s="4">
        <f t="shared" si="17"/>
        <v>991.94446049097633</v>
      </c>
      <c r="V86" s="4">
        <f t="shared" si="18"/>
        <v>1007.1048973076495</v>
      </c>
      <c r="W86" s="2">
        <f t="shared" si="19"/>
        <v>1.1772421830874897</v>
      </c>
      <c r="AA86" s="6">
        <v>-144.24372570197801</v>
      </c>
      <c r="AB86" s="7">
        <v>10.528700058400901</v>
      </c>
      <c r="AC86" s="6">
        <v>-3.1256926142924198E-2</v>
      </c>
      <c r="AD86" s="6">
        <v>2.9456116190551199E-5</v>
      </c>
      <c r="AE86" s="8">
        <v>17554.453889016499</v>
      </c>
      <c r="AF86" s="8">
        <v>-125.692345063977</v>
      </c>
      <c r="AG86" s="8">
        <v>0.39362054142913999</v>
      </c>
      <c r="AH86" s="8">
        <v>-4.1079636190540202E-4</v>
      </c>
      <c r="AI86" s="8">
        <v>2.30640101199999</v>
      </c>
      <c r="AJ86" s="8">
        <v>-3.7612753199999698E-3</v>
      </c>
      <c r="AK86" s="8">
        <v>995.176197</v>
      </c>
      <c r="AL86" s="8">
        <v>3.9734999999999798E-2</v>
      </c>
      <c r="AN86" s="8">
        <v>-1.0649947496932199</v>
      </c>
      <c r="AO86" s="8">
        <v>3.87368155534049</v>
      </c>
      <c r="AP86" s="8">
        <v>0.98806744763430499</v>
      </c>
    </row>
    <row r="87" spans="1:42" x14ac:dyDescent="0.45">
      <c r="A87">
        <v>8.0000000000000002E-3</v>
      </c>
      <c r="B87" s="4">
        <f t="shared" si="14"/>
        <v>28.978160176356905</v>
      </c>
      <c r="C87">
        <v>2500</v>
      </c>
      <c r="D87" s="5">
        <f t="shared" si="8"/>
        <v>2.5986241166290891</v>
      </c>
      <c r="E87" s="4">
        <v>131.391632585</v>
      </c>
      <c r="F87" s="4">
        <f t="shared" si="22"/>
        <v>262.78326516999999</v>
      </c>
      <c r="G87" s="5">
        <f t="shared" si="21"/>
        <v>15.67351615566303</v>
      </c>
      <c r="H87" s="1">
        <f t="shared" si="23"/>
        <v>156.34021538461522</v>
      </c>
      <c r="I87">
        <v>315</v>
      </c>
      <c r="J87">
        <v>295</v>
      </c>
      <c r="K87" s="5">
        <f t="shared" si="24"/>
        <v>5.2539966945420309</v>
      </c>
      <c r="L87" s="5">
        <v>300.25399920705638</v>
      </c>
      <c r="M87" s="5">
        <f t="shared" si="10"/>
        <v>300.25399669454202</v>
      </c>
      <c r="N87" s="5">
        <v>301.29041859183252</v>
      </c>
      <c r="O87" s="5">
        <f t="shared" si="20"/>
        <v>301.2904186158861</v>
      </c>
      <c r="P87" s="5">
        <f t="shared" si="7"/>
        <v>13.70958140816748</v>
      </c>
      <c r="Q87" s="1">
        <v>458.40116081332201</v>
      </c>
      <c r="R87" s="4">
        <f>Q87/(Abmessungen!J$17*S87)</f>
        <v>87.108177055746424</v>
      </c>
      <c r="S87" s="5">
        <f t="shared" si="15"/>
        <v>9.9250411560913374</v>
      </c>
      <c r="T87" s="4">
        <f t="shared" si="16"/>
        <v>4179.5692732137131</v>
      </c>
      <c r="U87" s="4">
        <f t="shared" si="17"/>
        <v>993.85191553664401</v>
      </c>
      <c r="V87" s="4">
        <f t="shared" si="18"/>
        <v>1007.0024058292461</v>
      </c>
      <c r="W87" s="2">
        <f t="shared" si="19"/>
        <v>1.1869439238255985</v>
      </c>
      <c r="AA87" s="6">
        <v>-144.24372570197801</v>
      </c>
      <c r="AB87" s="7">
        <v>10.528700058400901</v>
      </c>
      <c r="AC87" s="6">
        <v>-3.1256926142924198E-2</v>
      </c>
      <c r="AD87" s="6">
        <v>2.9456116190551199E-5</v>
      </c>
      <c r="AE87" s="8">
        <v>17554.453889016499</v>
      </c>
      <c r="AF87" s="8">
        <v>-125.692345063977</v>
      </c>
      <c r="AG87" s="8">
        <v>0.39362054142913999</v>
      </c>
      <c r="AH87" s="8">
        <v>-4.1079636190540202E-4</v>
      </c>
      <c r="AI87" s="8">
        <v>2.30640101199999</v>
      </c>
      <c r="AJ87" s="8">
        <v>-3.7612753199999698E-3</v>
      </c>
      <c r="AK87" s="8">
        <v>995.176197</v>
      </c>
      <c r="AL87" s="8">
        <v>3.9734999999999798E-2</v>
      </c>
      <c r="AN87" s="8">
        <v>-1.0649947496932199</v>
      </c>
      <c r="AO87" s="8">
        <v>3.87368155534049</v>
      </c>
      <c r="AP87" s="8">
        <v>0.98806744763430499</v>
      </c>
    </row>
    <row r="88" spans="1:42" x14ac:dyDescent="0.45">
      <c r="A88">
        <v>1.4E-2</v>
      </c>
      <c r="B88" s="4">
        <f t="shared" si="14"/>
        <v>50.739153931201827</v>
      </c>
      <c r="C88">
        <v>2500</v>
      </c>
      <c r="D88" s="5">
        <f t="shared" si="8"/>
        <v>2.5986241166290891</v>
      </c>
      <c r="E88" s="4">
        <v>131.391632585</v>
      </c>
      <c r="F88" s="4">
        <f t="shared" si="22"/>
        <v>262.78326516999999</v>
      </c>
      <c r="G88" s="5">
        <f t="shared" si="21"/>
        <v>15.67351615566303</v>
      </c>
      <c r="H88" s="1">
        <f t="shared" si="23"/>
        <v>326.03512307692239</v>
      </c>
      <c r="I88">
        <v>315</v>
      </c>
      <c r="J88">
        <v>295</v>
      </c>
      <c r="K88" s="5">
        <f t="shared" si="24"/>
        <v>6.8174588682322455</v>
      </c>
      <c r="L88" s="5">
        <v>301.81746425823559</v>
      </c>
      <c r="M88" s="5">
        <f t="shared" si="10"/>
        <v>301.81745886823222</v>
      </c>
      <c r="N88" s="5">
        <v>304.85829670496372</v>
      </c>
      <c r="O88" s="5">
        <f t="shared" si="20"/>
        <v>304.85829670935914</v>
      </c>
      <c r="P88" s="5">
        <f t="shared" si="7"/>
        <v>10.14170329503628</v>
      </c>
      <c r="Q88" s="1">
        <v>593.35507591235796</v>
      </c>
      <c r="R88" s="4">
        <f>Q88/(Abmessungen!J$17*S88)</f>
        <v>97.821184820705682</v>
      </c>
      <c r="S88" s="5">
        <f t="shared" si="15"/>
        <v>11.440032967261351</v>
      </c>
      <c r="T88" s="4">
        <f t="shared" si="16"/>
        <v>4179.0322796589344</v>
      </c>
      <c r="U88" s="4">
        <f t="shared" si="17"/>
        <v>993.31573538530643</v>
      </c>
      <c r="V88" s="4">
        <f t="shared" si="18"/>
        <v>1007.0334679711505</v>
      </c>
      <c r="W88" s="2">
        <f t="shared" si="19"/>
        <v>1.1840036125702573</v>
      </c>
      <c r="AA88" s="6">
        <v>-144.24372570197801</v>
      </c>
      <c r="AB88" s="7">
        <v>10.528700058400901</v>
      </c>
      <c r="AC88" s="6">
        <v>-3.1256926142924198E-2</v>
      </c>
      <c r="AD88" s="6">
        <v>2.9456116190551199E-5</v>
      </c>
      <c r="AE88" s="8">
        <v>17554.453889016499</v>
      </c>
      <c r="AF88" s="8">
        <v>-125.692345063977</v>
      </c>
      <c r="AG88" s="8">
        <v>0.39362054142913999</v>
      </c>
      <c r="AH88" s="8">
        <v>-4.1079636190540202E-4</v>
      </c>
      <c r="AI88" s="8">
        <v>2.30640101199999</v>
      </c>
      <c r="AJ88" s="8">
        <v>-3.7612753199999698E-3</v>
      </c>
      <c r="AK88" s="8">
        <v>995.176197</v>
      </c>
      <c r="AL88" s="8">
        <v>3.9734999999999798E-2</v>
      </c>
      <c r="AN88" s="8">
        <v>-1.0649947496932199</v>
      </c>
      <c r="AO88" s="8">
        <v>3.87368155534049</v>
      </c>
      <c r="AP88" s="8">
        <v>0.98806744763430499</v>
      </c>
    </row>
    <row r="89" spans="1:42" x14ac:dyDescent="0.45">
      <c r="A89">
        <v>0.02</v>
      </c>
      <c r="B89" s="4">
        <f t="shared" si="14"/>
        <v>72.509339330376861</v>
      </c>
      <c r="C89">
        <v>2500</v>
      </c>
      <c r="D89" s="5">
        <f t="shared" si="8"/>
        <v>2.5986241166290891</v>
      </c>
      <c r="E89" s="4">
        <v>131.391632585</v>
      </c>
      <c r="F89" s="4">
        <f t="shared" si="22"/>
        <v>262.78326516999999</v>
      </c>
      <c r="G89" s="5">
        <f t="shared" si="21"/>
        <v>15.67351615566303</v>
      </c>
      <c r="H89" s="1">
        <f t="shared" si="23"/>
        <v>540.67838461538327</v>
      </c>
      <c r="I89">
        <v>315</v>
      </c>
      <c r="J89">
        <v>295</v>
      </c>
      <c r="K89" s="5">
        <f t="shared" si="24"/>
        <v>7.7410875333676161</v>
      </c>
      <c r="L89" s="5">
        <v>302.74109572593096</v>
      </c>
      <c r="M89" s="5">
        <f t="shared" si="10"/>
        <v>302.74108753336759</v>
      </c>
      <c r="N89" s="5">
        <v>306.95029391119516</v>
      </c>
      <c r="O89" s="5">
        <f t="shared" si="20"/>
        <v>306.95029391241388</v>
      </c>
      <c r="P89" s="5">
        <f t="shared" si="7"/>
        <v>8.0497060888048395</v>
      </c>
      <c r="Q89" s="1">
        <v>672.76659517309702</v>
      </c>
      <c r="R89" s="4">
        <f>Q89/(Abmessungen!J$17*S89)</f>
        <v>104.82939234447629</v>
      </c>
      <c r="S89" s="5">
        <f t="shared" si="15"/>
        <v>12.10394338811539</v>
      </c>
      <c r="T89" s="4">
        <f t="shared" si="16"/>
        <v>4178.8270767463637</v>
      </c>
      <c r="U89" s="4">
        <f t="shared" si="17"/>
        <v>992.9755348058527</v>
      </c>
      <c r="V89" s="4">
        <f t="shared" si="18"/>
        <v>1007.0518182193349</v>
      </c>
      <c r="W89" s="2">
        <f t="shared" si="19"/>
        <v>1.1822665964481482</v>
      </c>
      <c r="AA89" s="6">
        <v>-144.24372570197801</v>
      </c>
      <c r="AB89" s="7">
        <v>10.528700058400901</v>
      </c>
      <c r="AC89" s="6">
        <v>-3.1256926142924198E-2</v>
      </c>
      <c r="AD89" s="6">
        <v>2.9456116190551199E-5</v>
      </c>
      <c r="AE89" s="8">
        <v>17554.453889016499</v>
      </c>
      <c r="AF89" s="8">
        <v>-125.692345063977</v>
      </c>
      <c r="AG89" s="8">
        <v>0.39362054142913999</v>
      </c>
      <c r="AH89" s="8">
        <v>-4.1079636190540202E-4</v>
      </c>
      <c r="AI89" s="8">
        <v>2.30640101199999</v>
      </c>
      <c r="AJ89" s="8">
        <v>-3.7612753199999698E-3</v>
      </c>
      <c r="AK89" s="8">
        <v>995.176197</v>
      </c>
      <c r="AL89" s="8">
        <v>3.9734999999999798E-2</v>
      </c>
      <c r="AN89" s="8">
        <v>-1.0649947496932199</v>
      </c>
      <c r="AO89" s="8">
        <v>3.87368155534049</v>
      </c>
      <c r="AP89" s="8">
        <v>0.98806744763430499</v>
      </c>
    </row>
    <row r="90" spans="1:42" x14ac:dyDescent="0.45">
      <c r="A90">
        <v>2.5999999999999999E-2</v>
      </c>
      <c r="B90" s="4">
        <f t="shared" si="14"/>
        <v>94.284328115183115</v>
      </c>
      <c r="C90">
        <v>2500</v>
      </c>
      <c r="D90" s="5">
        <f t="shared" si="8"/>
        <v>2.5986241166290891</v>
      </c>
      <c r="E90" s="4">
        <v>131.391632585</v>
      </c>
      <c r="F90" s="4">
        <f t="shared" si="22"/>
        <v>262.78326516999999</v>
      </c>
      <c r="G90" s="5">
        <f t="shared" si="21"/>
        <v>15.67351615566303</v>
      </c>
      <c r="H90" s="1">
        <f t="shared" si="23"/>
        <v>800.26999999999816</v>
      </c>
      <c r="I90">
        <v>315</v>
      </c>
      <c r="J90">
        <v>295</v>
      </c>
      <c r="K90" s="5">
        <f t="shared" si="24"/>
        <v>8.3510595852225311</v>
      </c>
      <c r="L90" s="5">
        <v>303.3510725565792</v>
      </c>
      <c r="M90" s="5">
        <f t="shared" si="10"/>
        <v>303.35105958522252</v>
      </c>
      <c r="N90" s="5">
        <v>308.32624814361924</v>
      </c>
      <c r="O90" s="5">
        <f t="shared" si="20"/>
        <v>308.32624814415095</v>
      </c>
      <c r="P90" s="5">
        <f t="shared" si="7"/>
        <v>6.6737518563807612</v>
      </c>
      <c r="Q90" s="1">
        <v>725.08288155316404</v>
      </c>
      <c r="R90" s="4">
        <f>Q90/(Abmessungen!J$17*S90)</f>
        <v>109.67530664978663</v>
      </c>
      <c r="S90" s="5">
        <f t="shared" si="15"/>
        <v>12.468790483978836</v>
      </c>
      <c r="T90" s="4">
        <f t="shared" si="16"/>
        <v>4178.7294072401855</v>
      </c>
      <c r="U90" s="4">
        <f t="shared" si="17"/>
        <v>992.74186782826621</v>
      </c>
      <c r="V90" s="4">
        <f t="shared" si="18"/>
        <v>1007.0639369340179</v>
      </c>
      <c r="W90" s="2">
        <f t="shared" si="19"/>
        <v>1.1811194510487038</v>
      </c>
      <c r="AA90" s="6">
        <v>-144.24372570197801</v>
      </c>
      <c r="AB90" s="7">
        <v>10.528700058400901</v>
      </c>
      <c r="AC90" s="6">
        <v>-3.1256926142924198E-2</v>
      </c>
      <c r="AD90" s="6">
        <v>2.9456116190551199E-5</v>
      </c>
      <c r="AE90" s="8">
        <v>17554.453889016499</v>
      </c>
      <c r="AF90" s="8">
        <v>-125.692345063977</v>
      </c>
      <c r="AG90" s="8">
        <v>0.39362054142913999</v>
      </c>
      <c r="AH90" s="8">
        <v>-4.1079636190540202E-4</v>
      </c>
      <c r="AI90" s="8">
        <v>2.30640101199999</v>
      </c>
      <c r="AJ90" s="8">
        <v>-3.7612753199999698E-3</v>
      </c>
      <c r="AK90" s="8">
        <v>995.176197</v>
      </c>
      <c r="AL90" s="8">
        <v>3.9734999999999798E-2</v>
      </c>
      <c r="AN90" s="8">
        <v>-1.0649947496932199</v>
      </c>
      <c r="AO90" s="8">
        <v>3.87368155534049</v>
      </c>
      <c r="AP90" s="8">
        <v>0.98806744763430499</v>
      </c>
    </row>
    <row r="91" spans="1:42" x14ac:dyDescent="0.45">
      <c r="A91">
        <v>3.2000000000000001E-2</v>
      </c>
      <c r="B91" s="4">
        <f t="shared" si="14"/>
        <v>116.06195871873609</v>
      </c>
      <c r="C91">
        <v>2500</v>
      </c>
      <c r="D91" s="5">
        <f t="shared" si="8"/>
        <v>2.5986241166290891</v>
      </c>
      <c r="E91" s="4">
        <v>131.391632585</v>
      </c>
      <c r="F91" s="4">
        <f t="shared" si="22"/>
        <v>262.78326516999999</v>
      </c>
      <c r="G91" s="5">
        <f t="shared" si="21"/>
        <v>15.67351615566303</v>
      </c>
      <c r="H91" s="1">
        <f t="shared" si="23"/>
        <v>1104.8099692307667</v>
      </c>
      <c r="I91">
        <v>315</v>
      </c>
      <c r="J91">
        <v>295</v>
      </c>
      <c r="K91" s="5">
        <f t="shared" si="24"/>
        <v>8.796708518391851</v>
      </c>
      <c r="L91" s="5">
        <v>303.79672519859253</v>
      </c>
      <c r="M91" s="5">
        <f t="shared" si="10"/>
        <v>303.79670851839182</v>
      </c>
      <c r="N91" s="5">
        <v>309.29214300758804</v>
      </c>
      <c r="O91" s="5">
        <f t="shared" si="20"/>
        <v>309.29214300782479</v>
      </c>
      <c r="P91" s="5">
        <f t="shared" si="7"/>
        <v>5.707856992411962</v>
      </c>
      <c r="Q91" s="1">
        <v>763.24120576248197</v>
      </c>
      <c r="R91" s="4">
        <f>Q91/(Abmessungen!J$17*S91)</f>
        <v>113.47853953331187</v>
      </c>
      <c r="S91" s="5">
        <f t="shared" si="15"/>
        <v>12.685091492321394</v>
      </c>
      <c r="T91" s="4">
        <f t="shared" si="16"/>
        <v>4178.6764652258917</v>
      </c>
      <c r="U91" s="4">
        <f t="shared" si="17"/>
        <v>992.57328819665236</v>
      </c>
      <c r="V91" s="4">
        <f t="shared" si="18"/>
        <v>1007.0727909378829</v>
      </c>
      <c r="W91" s="2">
        <f t="shared" si="19"/>
        <v>1.180281339906855</v>
      </c>
      <c r="AA91" s="6">
        <v>-144.24372570197801</v>
      </c>
      <c r="AB91" s="7">
        <v>10.528700058400901</v>
      </c>
      <c r="AC91" s="6">
        <v>-3.1256926142924198E-2</v>
      </c>
      <c r="AD91" s="6">
        <v>2.9456116190551199E-5</v>
      </c>
      <c r="AE91" s="8">
        <v>17554.453889016499</v>
      </c>
      <c r="AF91" s="8">
        <v>-125.692345063977</v>
      </c>
      <c r="AG91" s="8">
        <v>0.39362054142913999</v>
      </c>
      <c r="AH91" s="8">
        <v>-4.1079636190540202E-4</v>
      </c>
      <c r="AI91" s="8">
        <v>2.30640101199999</v>
      </c>
      <c r="AJ91" s="8">
        <v>-3.7612753199999698E-3</v>
      </c>
      <c r="AK91" s="8">
        <v>995.176197</v>
      </c>
      <c r="AL91" s="8">
        <v>3.9734999999999798E-2</v>
      </c>
      <c r="AN91" s="8">
        <v>-1.0649947496932199</v>
      </c>
      <c r="AO91" s="8">
        <v>3.87368155534049</v>
      </c>
      <c r="AP91" s="8">
        <v>0.98806744763430499</v>
      </c>
    </row>
    <row r="92" spans="1:42" x14ac:dyDescent="0.45">
      <c r="A92">
        <v>3.7999999999999999E-2</v>
      </c>
      <c r="B92" s="4">
        <f t="shared" si="14"/>
        <v>137.84126866976339</v>
      </c>
      <c r="C92">
        <v>2500</v>
      </c>
      <c r="D92" s="5">
        <f t="shared" si="8"/>
        <v>2.5986241166290891</v>
      </c>
      <c r="E92" s="4">
        <v>131.391632585</v>
      </c>
      <c r="F92" s="4">
        <f t="shared" si="22"/>
        <v>262.78326516999999</v>
      </c>
      <c r="G92" s="5">
        <f t="shared" si="21"/>
        <v>15.67351615566303</v>
      </c>
      <c r="H92" s="1">
        <f t="shared" si="23"/>
        <v>1454.2982923076893</v>
      </c>
      <c r="I92">
        <v>315</v>
      </c>
      <c r="J92">
        <v>295</v>
      </c>
      <c r="K92" s="5">
        <f t="shared" si="24"/>
        <v>9.1398798575758882</v>
      </c>
      <c r="L92" s="5">
        <v>304.13989889074247</v>
      </c>
      <c r="M92" s="5">
        <f t="shared" si="10"/>
        <v>304.13987985757586</v>
      </c>
      <c r="N92" s="5">
        <v>310.0085302265158</v>
      </c>
      <c r="O92" s="5">
        <f t="shared" si="20"/>
        <v>310.00853022662625</v>
      </c>
      <c r="P92" s="5">
        <f t="shared" si="7"/>
        <v>4.991469773484198</v>
      </c>
      <c r="Q92" s="1">
        <v>792.58800332828105</v>
      </c>
      <c r="R92" s="4">
        <f>Q92/(Abmessungen!J$17*S92)</f>
        <v>116.57747490051935</v>
      </c>
      <c r="S92" s="5">
        <f t="shared" si="15"/>
        <v>12.822667567856843</v>
      </c>
      <c r="T92" s="4">
        <f t="shared" si="16"/>
        <v>4178.6447643570446</v>
      </c>
      <c r="U92" s="4">
        <f t="shared" si="17"/>
        <v>992.44588591056822</v>
      </c>
      <c r="V92" s="4">
        <f t="shared" si="18"/>
        <v>1007.0796089412117</v>
      </c>
      <c r="W92" s="2">
        <f t="shared" si="19"/>
        <v>1.1796359545374764</v>
      </c>
      <c r="AA92" s="6">
        <v>-144.24372570197801</v>
      </c>
      <c r="AB92" s="7">
        <v>10.528700058400901</v>
      </c>
      <c r="AC92" s="6">
        <v>-3.1256926142924198E-2</v>
      </c>
      <c r="AD92" s="6">
        <v>2.9456116190551199E-5</v>
      </c>
      <c r="AE92" s="8">
        <v>17554.453889016499</v>
      </c>
      <c r="AF92" s="8">
        <v>-125.692345063977</v>
      </c>
      <c r="AG92" s="8">
        <v>0.39362054142913999</v>
      </c>
      <c r="AH92" s="8">
        <v>-4.1079636190540202E-4</v>
      </c>
      <c r="AI92" s="8">
        <v>2.30640101199999</v>
      </c>
      <c r="AJ92" s="8">
        <v>-3.7612753199999698E-3</v>
      </c>
      <c r="AK92" s="8">
        <v>995.176197</v>
      </c>
      <c r="AL92" s="8">
        <v>3.9734999999999798E-2</v>
      </c>
      <c r="AN92" s="8">
        <v>-1.0649947496932199</v>
      </c>
      <c r="AO92" s="8">
        <v>3.87368155534049</v>
      </c>
      <c r="AP92" s="8">
        <v>0.98806744763430499</v>
      </c>
    </row>
    <row r="93" spans="1:42" x14ac:dyDescent="0.45">
      <c r="A93">
        <v>4.3999999999999997E-2</v>
      </c>
      <c r="B93" s="4">
        <f t="shared" si="14"/>
        <v>159.62168727301025</v>
      </c>
      <c r="C93">
        <v>2500</v>
      </c>
      <c r="D93" s="5">
        <f t="shared" si="8"/>
        <v>2.5986241166290891</v>
      </c>
      <c r="E93" s="4">
        <v>131.391632585</v>
      </c>
      <c r="F93" s="4">
        <f t="shared" si="22"/>
        <v>262.78326516999999</v>
      </c>
      <c r="G93" s="5">
        <f t="shared" si="21"/>
        <v>15.67351615566303</v>
      </c>
      <c r="H93" s="1">
        <f t="shared" si="23"/>
        <v>1848.7349692307653</v>
      </c>
      <c r="I93">
        <v>315</v>
      </c>
      <c r="J93">
        <v>295</v>
      </c>
      <c r="K93" s="5">
        <f t="shared" si="24"/>
        <v>9.4166359366428907</v>
      </c>
      <c r="L93" s="5">
        <v>304.41665545712345</v>
      </c>
      <c r="M93" s="5">
        <f t="shared" si="10"/>
        <v>304.41663593664288</v>
      </c>
      <c r="N93" s="5">
        <v>310.56056722739106</v>
      </c>
      <c r="O93" s="5">
        <f t="shared" si="20"/>
        <v>310.5605672274433</v>
      </c>
      <c r="P93" s="5">
        <f t="shared" si="7"/>
        <v>4.4394327726089386</v>
      </c>
      <c r="Q93" s="1">
        <v>816.23177466489597</v>
      </c>
      <c r="R93" s="4">
        <f>Q93/(Abmessungen!J$17*S93)</f>
        <v>119.22012110423044</v>
      </c>
      <c r="S93" s="5">
        <f t="shared" si="15"/>
        <v>12.912474335416482</v>
      </c>
      <c r="T93" s="4">
        <f t="shared" si="16"/>
        <v>4178.6244103413992</v>
      </c>
      <c r="U93" s="4">
        <f t="shared" si="17"/>
        <v>992.34635785473972</v>
      </c>
      <c r="V93" s="4">
        <f t="shared" si="18"/>
        <v>1007.0851074022944</v>
      </c>
      <c r="W93" s="2">
        <f t="shared" si="19"/>
        <v>1.1791154757160882</v>
      </c>
      <c r="AA93" s="6">
        <v>-144.24372570197801</v>
      </c>
      <c r="AB93" s="7">
        <v>10.528700058400901</v>
      </c>
      <c r="AC93" s="6">
        <v>-3.1256926142924198E-2</v>
      </c>
      <c r="AD93" s="6">
        <v>2.9456116190551199E-5</v>
      </c>
      <c r="AE93" s="8">
        <v>17554.453889016499</v>
      </c>
      <c r="AF93" s="8">
        <v>-125.692345063977</v>
      </c>
      <c r="AG93" s="8">
        <v>0.39362054142913999</v>
      </c>
      <c r="AH93" s="8">
        <v>-4.1079636190540202E-4</v>
      </c>
      <c r="AI93" s="8">
        <v>2.30640101199999</v>
      </c>
      <c r="AJ93" s="8">
        <v>-3.7612753199999698E-3</v>
      </c>
      <c r="AK93" s="8">
        <v>995.176197</v>
      </c>
      <c r="AL93" s="8">
        <v>3.9734999999999798E-2</v>
      </c>
      <c r="AN93" s="8">
        <v>-1.0649947496932199</v>
      </c>
      <c r="AO93" s="8">
        <v>3.87368155534049</v>
      </c>
      <c r="AP93" s="8">
        <v>0.98806744763430499</v>
      </c>
    </row>
    <row r="94" spans="1:42" x14ac:dyDescent="0.45">
      <c r="A94">
        <v>0.05</v>
      </c>
      <c r="B94" s="4">
        <f t="shared" si="14"/>
        <v>181.40287727380749</v>
      </c>
      <c r="C94">
        <v>2500</v>
      </c>
      <c r="D94" s="5">
        <f t="shared" si="8"/>
        <v>2.5986241166290891</v>
      </c>
      <c r="E94" s="4">
        <v>131.391632585</v>
      </c>
      <c r="F94" s="4">
        <f t="shared" si="22"/>
        <v>262.78326516999999</v>
      </c>
      <c r="G94" s="5">
        <f t="shared" si="21"/>
        <v>15.67351615566303</v>
      </c>
      <c r="H94" s="1">
        <f t="shared" si="23"/>
        <v>2288.1199999999958</v>
      </c>
      <c r="I94">
        <v>315</v>
      </c>
      <c r="J94">
        <v>295</v>
      </c>
      <c r="K94" s="5">
        <f t="shared" si="24"/>
        <v>9.6477726027287076</v>
      </c>
      <c r="L94" s="5">
        <v>304.64779062250039</v>
      </c>
      <c r="M94" s="5">
        <f t="shared" si="10"/>
        <v>304.64777260272871</v>
      </c>
      <c r="N94" s="5">
        <v>310.99885108651767</v>
      </c>
      <c r="O94" s="5">
        <f t="shared" si="20"/>
        <v>310.99885108654212</v>
      </c>
      <c r="P94" s="5">
        <f t="shared" si="7"/>
        <v>4.001148913482325</v>
      </c>
      <c r="Q94" s="1">
        <v>835.96216785683998</v>
      </c>
      <c r="R94" s="4">
        <f>Q94/(Abmessungen!J$17*S94)</f>
        <v>121.54791164395998</v>
      </c>
      <c r="S94" s="5">
        <f t="shared" si="15"/>
        <v>12.971334378835286</v>
      </c>
      <c r="T94" s="4">
        <f t="shared" si="16"/>
        <v>4178.6106237889589</v>
      </c>
      <c r="U94" s="4">
        <f t="shared" si="17"/>
        <v>992.26651035038435</v>
      </c>
      <c r="V94" s="4">
        <f t="shared" si="18"/>
        <v>1007.0896994801925</v>
      </c>
      <c r="W94" s="2">
        <f t="shared" si="19"/>
        <v>1.1786807942195301</v>
      </c>
      <c r="AA94" s="6">
        <v>-144.24372570197801</v>
      </c>
      <c r="AB94" s="7">
        <v>10.528700058400901</v>
      </c>
      <c r="AC94" s="6">
        <v>-3.1256926142924198E-2</v>
      </c>
      <c r="AD94" s="6">
        <v>2.9456116190551199E-5</v>
      </c>
      <c r="AE94" s="8">
        <v>17554.453889016499</v>
      </c>
      <c r="AF94" s="8">
        <v>-125.692345063977</v>
      </c>
      <c r="AG94" s="8">
        <v>0.39362054142913999</v>
      </c>
      <c r="AH94" s="8">
        <v>-4.1079636190540202E-4</v>
      </c>
      <c r="AI94" s="8">
        <v>2.30640101199999</v>
      </c>
      <c r="AJ94" s="8">
        <v>-3.7612753199999698E-3</v>
      </c>
      <c r="AK94" s="8">
        <v>995.176197</v>
      </c>
      <c r="AL94" s="8">
        <v>3.9734999999999798E-2</v>
      </c>
      <c r="AN94" s="8">
        <v>-1.0649947496932199</v>
      </c>
      <c r="AO94" s="8">
        <v>3.87368155534049</v>
      </c>
      <c r="AP94" s="8">
        <v>0.98806744763430499</v>
      </c>
    </row>
    <row r="95" spans="1:42" x14ac:dyDescent="0.45">
      <c r="A95">
        <v>5.6000000000000001E-2</v>
      </c>
      <c r="B95" s="4">
        <f t="shared" si="14"/>
        <v>203.18462456943047</v>
      </c>
      <c r="C95">
        <v>2500</v>
      </c>
      <c r="D95" s="5">
        <f t="shared" si="8"/>
        <v>2.5986241166290891</v>
      </c>
      <c r="E95" s="4">
        <v>131.391632585</v>
      </c>
      <c r="F95" s="4">
        <f t="shared" si="22"/>
        <v>262.78326516999999</v>
      </c>
      <c r="G95" s="5">
        <f t="shared" si="21"/>
        <v>15.67351615566303</v>
      </c>
      <c r="H95" s="1">
        <f t="shared" si="23"/>
        <v>2772.4533846153799</v>
      </c>
      <c r="I95">
        <v>315</v>
      </c>
      <c r="J95">
        <v>295</v>
      </c>
      <c r="K95" s="5">
        <f t="shared" si="24"/>
        <v>9.8462859569210099</v>
      </c>
      <c r="L95" s="5">
        <v>304.84630051262411</v>
      </c>
      <c r="M95" s="5">
        <f t="shared" si="10"/>
        <v>304.84628595692101</v>
      </c>
      <c r="N95" s="5">
        <v>311.35517052313782</v>
      </c>
      <c r="O95" s="5">
        <f t="shared" si="20"/>
        <v>311.35517052314856</v>
      </c>
      <c r="P95" s="5">
        <f t="shared" si="7"/>
        <v>3.6448294768621849</v>
      </c>
      <c r="Q95" s="1">
        <v>852.89611001331104</v>
      </c>
      <c r="R95" s="4">
        <f>Q95/(Abmessungen!J$17*S95)</f>
        <v>123.65097199096185</v>
      </c>
      <c r="S95" s="5">
        <f t="shared" si="15"/>
        <v>13.009006534296493</v>
      </c>
      <c r="T95" s="4">
        <f t="shared" si="16"/>
        <v>4178.6008853192416</v>
      </c>
      <c r="U95" s="4">
        <f t="shared" si="17"/>
        <v>992.20106062263108</v>
      </c>
      <c r="V95" s="4">
        <f t="shared" si="18"/>
        <v>1007.0936433754346</v>
      </c>
      <c r="W95" s="2">
        <f t="shared" si="19"/>
        <v>1.178307469044281</v>
      </c>
      <c r="AA95" s="6">
        <v>-144.24372570197801</v>
      </c>
      <c r="AB95" s="7">
        <v>10.528700058400901</v>
      </c>
      <c r="AC95" s="6">
        <v>-3.1256926142924198E-2</v>
      </c>
      <c r="AD95" s="6">
        <v>2.9456116190551199E-5</v>
      </c>
      <c r="AE95" s="8">
        <v>17554.453889016499</v>
      </c>
      <c r="AF95" s="8">
        <v>-125.692345063977</v>
      </c>
      <c r="AG95" s="8">
        <v>0.39362054142913999</v>
      </c>
      <c r="AH95" s="8">
        <v>-4.1079636190540202E-4</v>
      </c>
      <c r="AI95" s="8">
        <v>2.30640101199999</v>
      </c>
      <c r="AJ95" s="8">
        <v>-3.7612753199999698E-3</v>
      </c>
      <c r="AK95" s="8">
        <v>995.176197</v>
      </c>
      <c r="AL95" s="8">
        <v>3.9734999999999798E-2</v>
      </c>
      <c r="AN95" s="8">
        <v>-1.0649947496932199</v>
      </c>
      <c r="AO95" s="8">
        <v>3.87368155534049</v>
      </c>
      <c r="AP95" s="8">
        <v>0.98806744763430499</v>
      </c>
    </row>
    <row r="96" spans="1:42" x14ac:dyDescent="0.45">
      <c r="A96">
        <v>6.2E-2</v>
      </c>
      <c r="B96" s="4">
        <f t="shared" si="14"/>
        <v>224.96678675446802</v>
      </c>
      <c r="C96">
        <v>2500</v>
      </c>
      <c r="D96" s="5">
        <f t="shared" si="8"/>
        <v>2.5986241166290891</v>
      </c>
      <c r="E96" s="4">
        <v>131.391632585</v>
      </c>
      <c r="F96" s="4">
        <f t="shared" si="22"/>
        <v>262.78326516999999</v>
      </c>
      <c r="G96" s="5">
        <f t="shared" si="21"/>
        <v>15.67351615566303</v>
      </c>
      <c r="H96" s="1">
        <f t="shared" si="23"/>
        <v>3301.7351230769173</v>
      </c>
      <c r="I96">
        <v>315</v>
      </c>
      <c r="J96">
        <v>295</v>
      </c>
      <c r="K96" s="5">
        <f t="shared" si="24"/>
        <v>10.020717113143334</v>
      </c>
      <c r="L96" s="5">
        <v>305.0207263323868</v>
      </c>
      <c r="M96" s="5">
        <f t="shared" si="10"/>
        <v>305.02071711314335</v>
      </c>
      <c r="N96" s="5">
        <v>311.65049043230641</v>
      </c>
      <c r="O96" s="5">
        <f t="shared" si="20"/>
        <v>311.65049043231028</v>
      </c>
      <c r="P96" s="5">
        <f t="shared" si="7"/>
        <v>3.3495095676935875</v>
      </c>
      <c r="Q96" s="1">
        <v>867.76686834129703</v>
      </c>
      <c r="R96" s="4">
        <f>Q96/(Abmessungen!J$17*S96)</f>
        <v>125.58957335266894</v>
      </c>
      <c r="S96" s="5">
        <f t="shared" si="15"/>
        <v>13.031518121977451</v>
      </c>
      <c r="T96" s="4">
        <f t="shared" si="16"/>
        <v>4178.5937699560554</v>
      </c>
      <c r="U96" s="4">
        <f t="shared" si="17"/>
        <v>992.1464551280792</v>
      </c>
      <c r="V96" s="4">
        <f t="shared" si="18"/>
        <v>1007.0971087804087</v>
      </c>
      <c r="W96" s="2">
        <f t="shared" si="19"/>
        <v>1.1779794372787586</v>
      </c>
      <c r="AA96" s="6">
        <v>-144.24372570197801</v>
      </c>
      <c r="AB96" s="7">
        <v>10.528700058400901</v>
      </c>
      <c r="AC96" s="6">
        <v>-3.1256926142924198E-2</v>
      </c>
      <c r="AD96" s="6">
        <v>2.9456116190551199E-5</v>
      </c>
      <c r="AE96" s="8">
        <v>17554.453889016499</v>
      </c>
      <c r="AF96" s="8">
        <v>-125.692345063977</v>
      </c>
      <c r="AG96" s="8">
        <v>0.39362054142913999</v>
      </c>
      <c r="AH96" s="8">
        <v>-4.1079636190540202E-4</v>
      </c>
      <c r="AI96" s="8">
        <v>2.30640101199999</v>
      </c>
      <c r="AJ96" s="8">
        <v>-3.7612753199999698E-3</v>
      </c>
      <c r="AK96" s="8">
        <v>995.176197</v>
      </c>
      <c r="AL96" s="8">
        <v>3.9734999999999798E-2</v>
      </c>
      <c r="AN96" s="8">
        <v>-1.0649947496932199</v>
      </c>
      <c r="AO96" s="8">
        <v>3.87368155534049</v>
      </c>
      <c r="AP96" s="8">
        <v>0.98806744763430499</v>
      </c>
    </row>
    <row r="97" spans="1:42" x14ac:dyDescent="0.45">
      <c r="A97">
        <v>6.8000000000000005E-2</v>
      </c>
      <c r="B97" s="4">
        <f t="shared" si="14"/>
        <v>246.749265443383</v>
      </c>
      <c r="C97">
        <v>2500</v>
      </c>
      <c r="D97" s="5">
        <f t="shared" si="8"/>
        <v>2.5986241166290891</v>
      </c>
      <c r="E97" s="4">
        <v>131.391632585</v>
      </c>
      <c r="F97" s="4">
        <f t="shared" si="22"/>
        <v>262.78326516999999</v>
      </c>
      <c r="G97" s="5">
        <f t="shared" si="21"/>
        <v>15.67351615566303</v>
      </c>
      <c r="H97" s="1">
        <f t="shared" si="23"/>
        <v>3875.9652153846091</v>
      </c>
      <c r="I97">
        <v>315</v>
      </c>
      <c r="J97">
        <v>295</v>
      </c>
      <c r="K97" s="5">
        <f t="shared" si="24"/>
        <v>10.176911695898681</v>
      </c>
      <c r="L97" s="5">
        <v>305.17691382125577</v>
      </c>
      <c r="M97" s="5">
        <f t="shared" si="10"/>
        <v>305.1769116958987</v>
      </c>
      <c r="N97" s="5">
        <v>311.89919260325962</v>
      </c>
      <c r="O97" s="5">
        <f t="shared" si="20"/>
        <v>311.89919260326008</v>
      </c>
      <c r="P97" s="5">
        <f t="shared" si="7"/>
        <v>3.1008073967403789</v>
      </c>
      <c r="Q97" s="1">
        <v>881.07585691027396</v>
      </c>
      <c r="R97" s="4">
        <f>Q97/(Abmessungen!J$17*S97)</f>
        <v>127.4056343307184</v>
      </c>
      <c r="S97" s="5">
        <f t="shared" si="15"/>
        <v>13.042780913426103</v>
      </c>
      <c r="T97" s="4">
        <f t="shared" si="16"/>
        <v>4178.5884248605416</v>
      </c>
      <c r="U97" s="4">
        <f t="shared" si="17"/>
        <v>992.10021784713183</v>
      </c>
      <c r="V97" s="4">
        <f t="shared" si="18"/>
        <v>1007.1002118353438</v>
      </c>
      <c r="W97" s="2">
        <f t="shared" si="19"/>
        <v>1.177685705205171</v>
      </c>
      <c r="AA97" s="6">
        <v>-144.24372570197801</v>
      </c>
      <c r="AB97" s="7">
        <v>10.528700058400901</v>
      </c>
      <c r="AC97" s="6">
        <v>-3.1256926142924198E-2</v>
      </c>
      <c r="AD97" s="6">
        <v>2.9456116190551199E-5</v>
      </c>
      <c r="AE97" s="8">
        <v>17554.453889016499</v>
      </c>
      <c r="AF97" s="8">
        <v>-125.692345063977</v>
      </c>
      <c r="AG97" s="8">
        <v>0.39362054142913999</v>
      </c>
      <c r="AH97" s="8">
        <v>-4.1079636190540202E-4</v>
      </c>
      <c r="AI97" s="8">
        <v>2.30640101199999</v>
      </c>
      <c r="AJ97" s="8">
        <v>-3.7612753199999698E-3</v>
      </c>
      <c r="AK97" s="8">
        <v>995.176197</v>
      </c>
      <c r="AL97" s="8">
        <v>3.9734999999999798E-2</v>
      </c>
      <c r="AN97" s="8">
        <v>-1.0649947496932199</v>
      </c>
      <c r="AO97" s="8">
        <v>3.87368155534049</v>
      </c>
      <c r="AP97" s="8">
        <v>0.98806744763430499</v>
      </c>
    </row>
    <row r="98" spans="1:42" x14ac:dyDescent="0.45">
      <c r="A98">
        <v>7.3999999999999996E-2</v>
      </c>
      <c r="B98" s="4">
        <f t="shared" si="14"/>
        <v>268.53199048243738</v>
      </c>
      <c r="C98">
        <v>2500</v>
      </c>
      <c r="D98" s="5">
        <f t="shared" si="8"/>
        <v>2.5986241166290891</v>
      </c>
      <c r="E98" s="4">
        <v>131.391632585</v>
      </c>
      <c r="F98" s="4">
        <f t="shared" si="22"/>
        <v>262.78326516999999</v>
      </c>
      <c r="G98" s="5">
        <f t="shared" si="21"/>
        <v>15.67351615566303</v>
      </c>
      <c r="H98" s="1">
        <f t="shared" si="23"/>
        <v>4495.1436615384537</v>
      </c>
      <c r="I98">
        <v>315</v>
      </c>
      <c r="J98">
        <v>295</v>
      </c>
      <c r="K98" s="5">
        <f t="shared" si="24"/>
        <v>10.319006147874498</v>
      </c>
      <c r="L98" s="5">
        <v>305.31897856290669</v>
      </c>
      <c r="M98" s="5">
        <f t="shared" si="10"/>
        <v>305.31900614787452</v>
      </c>
      <c r="N98" s="5">
        <v>312.11146950135179</v>
      </c>
      <c r="O98" s="5">
        <f t="shared" si="20"/>
        <v>312.1114695013506</v>
      </c>
      <c r="P98" s="5">
        <f t="shared" si="7"/>
        <v>2.8885304986482083</v>
      </c>
      <c r="Q98" s="1">
        <v>893.17764948134902</v>
      </c>
      <c r="R98" s="4">
        <f>Q98/(Abmessungen!J$17*S98)</f>
        <v>129.12915010537512</v>
      </c>
      <c r="S98" s="5">
        <f t="shared" si="15"/>
        <v>13.045450676053294</v>
      </c>
      <c r="T98" s="4">
        <f t="shared" si="16"/>
        <v>4178.5843154081704</v>
      </c>
      <c r="U98" s="4">
        <f t="shared" si="17"/>
        <v>992.0605717083946</v>
      </c>
      <c r="V98" s="4">
        <f t="shared" si="18"/>
        <v>1007.1030343065985</v>
      </c>
      <c r="W98" s="2">
        <f t="shared" si="19"/>
        <v>1.177418532901864</v>
      </c>
      <c r="AA98" s="6">
        <v>-144.24372570197801</v>
      </c>
      <c r="AB98" s="7">
        <v>10.528700058400901</v>
      </c>
      <c r="AC98" s="6">
        <v>-3.1256926142924198E-2</v>
      </c>
      <c r="AD98" s="6">
        <v>2.9456116190551199E-5</v>
      </c>
      <c r="AE98" s="8">
        <v>17554.453889016499</v>
      </c>
      <c r="AF98" s="8">
        <v>-125.692345063977</v>
      </c>
      <c r="AG98" s="8">
        <v>0.39362054142913999</v>
      </c>
      <c r="AH98" s="8">
        <v>-4.1079636190540202E-4</v>
      </c>
      <c r="AI98" s="8">
        <v>2.30640101199999</v>
      </c>
      <c r="AJ98" s="8">
        <v>-3.7612753199999698E-3</v>
      </c>
      <c r="AK98" s="8">
        <v>995.176197</v>
      </c>
      <c r="AL98" s="8">
        <v>3.9734999999999798E-2</v>
      </c>
      <c r="AN98" s="8">
        <v>-1.0649947496932199</v>
      </c>
      <c r="AO98" s="8">
        <v>3.87368155534049</v>
      </c>
      <c r="AP98" s="8">
        <v>0.98806744763430499</v>
      </c>
    </row>
    <row r="99" spans="1:42" x14ac:dyDescent="0.45">
      <c r="A99">
        <v>8.0000000000000002E-3</v>
      </c>
      <c r="B99" s="4">
        <f t="shared" si="14"/>
        <v>28.976011427324458</v>
      </c>
      <c r="C99">
        <v>3000</v>
      </c>
      <c r="D99" s="5">
        <f t="shared" si="8"/>
        <v>3.1858493042601164</v>
      </c>
      <c r="E99" s="4">
        <v>161.08291252199999</v>
      </c>
      <c r="F99" s="4">
        <f t="shared" si="22"/>
        <v>322.16582504399997</v>
      </c>
      <c r="G99" s="5">
        <f t="shared" si="21"/>
        <v>21.304495667217793</v>
      </c>
      <c r="H99" s="1">
        <f t="shared" si="23"/>
        <v>156.34021538461522</v>
      </c>
      <c r="I99">
        <v>315</v>
      </c>
      <c r="J99">
        <v>295</v>
      </c>
      <c r="K99" s="5">
        <f t="shared" si="24"/>
        <v>4.4434429196498817</v>
      </c>
      <c r="L99" s="5">
        <v>299.44344080264517</v>
      </c>
      <c r="M99" s="5">
        <f t="shared" si="10"/>
        <v>299.4434429196499</v>
      </c>
      <c r="N99" s="5">
        <v>300.76767987955458</v>
      </c>
      <c r="O99" s="5">
        <f t="shared" si="20"/>
        <v>300.76767980077614</v>
      </c>
      <c r="P99" s="5">
        <f t="shared" si="7"/>
        <v>14.232320120445422</v>
      </c>
      <c r="Q99" s="1">
        <v>475.89126751262597</v>
      </c>
      <c r="R99" s="4">
        <f>Q99/(Abmessungen!J$17*S99)</f>
        <v>90.975609188032365</v>
      </c>
      <c r="S99" s="5">
        <f t="shared" si="15"/>
        <v>9.8657088812438332</v>
      </c>
      <c r="T99" s="4">
        <f t="shared" si="16"/>
        <v>4179.670468791317</v>
      </c>
      <c r="U99" s="4">
        <f t="shared" si="17"/>
        <v>993.92561575405512</v>
      </c>
      <c r="V99" s="4">
        <f t="shared" si="18"/>
        <v>1006.9863020601465</v>
      </c>
      <c r="W99" s="2">
        <f t="shared" si="19"/>
        <v>1.188468290486564</v>
      </c>
      <c r="AA99" s="6">
        <v>-144.24372570197801</v>
      </c>
      <c r="AB99" s="7">
        <v>10.528700058400901</v>
      </c>
      <c r="AC99" s="6">
        <v>-3.1256926142924198E-2</v>
      </c>
      <c r="AD99" s="6">
        <v>2.9456116190551199E-5</v>
      </c>
      <c r="AE99" s="8">
        <v>17554.453889016499</v>
      </c>
      <c r="AF99" s="8">
        <v>-125.692345063977</v>
      </c>
      <c r="AG99" s="8">
        <v>0.39362054142913999</v>
      </c>
      <c r="AH99" s="8">
        <v>-4.1079636190540202E-4</v>
      </c>
      <c r="AI99" s="8">
        <v>2.30640101199999</v>
      </c>
      <c r="AJ99" s="8">
        <v>-3.7612753199999698E-3</v>
      </c>
      <c r="AK99" s="8">
        <v>995.176197</v>
      </c>
      <c r="AL99" s="8">
        <v>3.9734999999999798E-2</v>
      </c>
      <c r="AN99" s="8">
        <v>-1.0649947496932199</v>
      </c>
      <c r="AO99" s="8">
        <v>3.87368155534049</v>
      </c>
      <c r="AP99" s="8">
        <v>0.98806744763430499</v>
      </c>
    </row>
    <row r="100" spans="1:42" x14ac:dyDescent="0.45">
      <c r="A100">
        <v>1.4E-2</v>
      </c>
      <c r="B100" s="4">
        <f t="shared" si="14"/>
        <v>50.733695335924196</v>
      </c>
      <c r="C100">
        <v>3000</v>
      </c>
      <c r="D100" s="5">
        <f t="shared" si="8"/>
        <v>3.1858493042601164</v>
      </c>
      <c r="E100" s="4">
        <v>161.08291252199999</v>
      </c>
      <c r="F100" s="4">
        <f t="shared" si="22"/>
        <v>322.16582504399997</v>
      </c>
      <c r="G100" s="5">
        <f t="shared" si="21"/>
        <v>21.304495667217793</v>
      </c>
      <c r="H100" s="1">
        <f t="shared" si="23"/>
        <v>326.03512307692239</v>
      </c>
      <c r="I100">
        <v>315</v>
      </c>
      <c r="J100">
        <v>295</v>
      </c>
      <c r="K100" s="5">
        <f t="shared" si="24"/>
        <v>5.9266726542579447</v>
      </c>
      <c r="L100" s="5">
        <v>300.92666584840549</v>
      </c>
      <c r="M100" s="5">
        <f t="shared" si="10"/>
        <v>300.92667265425797</v>
      </c>
      <c r="N100" s="5">
        <v>304.17622275233987</v>
      </c>
      <c r="O100" s="5">
        <f t="shared" si="20"/>
        <v>304.17622273494163</v>
      </c>
      <c r="P100" s="5">
        <f t="shared" si="7"/>
        <v>10.823777247660132</v>
      </c>
      <c r="Q100" s="1">
        <v>633.27342776264595</v>
      </c>
      <c r="R100" s="4">
        <f>Q100/(Abmessungen!J$17*S100)</f>
        <v>104.30417650566226</v>
      </c>
      <c r="S100" s="5">
        <f t="shared" si="15"/>
        <v>11.450780757642226</v>
      </c>
      <c r="T100" s="4">
        <f t="shared" si="16"/>
        <v>4179.1155860889194</v>
      </c>
      <c r="U100" s="4">
        <f t="shared" si="17"/>
        <v>993.42260929911197</v>
      </c>
      <c r="V100" s="4">
        <f t="shared" si="18"/>
        <v>1007.0157700337431</v>
      </c>
      <c r="W100" s="2">
        <f t="shared" si="19"/>
        <v>1.1856788816072519</v>
      </c>
      <c r="AA100" s="6">
        <v>-144.24372570197801</v>
      </c>
      <c r="AB100" s="7">
        <v>10.528700058400901</v>
      </c>
      <c r="AC100" s="6">
        <v>-3.1256926142924198E-2</v>
      </c>
      <c r="AD100" s="6">
        <v>2.9456116190551199E-5</v>
      </c>
      <c r="AE100" s="8">
        <v>17554.453889016499</v>
      </c>
      <c r="AF100" s="8">
        <v>-125.692345063977</v>
      </c>
      <c r="AG100" s="8">
        <v>0.39362054142913999</v>
      </c>
      <c r="AH100" s="8">
        <v>-4.1079636190540202E-4</v>
      </c>
      <c r="AI100" s="8">
        <v>2.30640101199999</v>
      </c>
      <c r="AJ100" s="8">
        <v>-3.7612753199999698E-3</v>
      </c>
      <c r="AK100" s="8">
        <v>995.176197</v>
      </c>
      <c r="AL100" s="8">
        <v>3.9734999999999798E-2</v>
      </c>
      <c r="AN100" s="8">
        <v>-1.0649947496932199</v>
      </c>
      <c r="AO100" s="8">
        <v>3.87368155534049</v>
      </c>
      <c r="AP100" s="8">
        <v>0.98806744763430499</v>
      </c>
    </row>
    <row r="101" spans="1:42" x14ac:dyDescent="0.45">
      <c r="A101">
        <v>0.02</v>
      </c>
      <c r="B101" s="4">
        <f t="shared" si="14"/>
        <v>72.500997032267534</v>
      </c>
      <c r="C101">
        <v>3000</v>
      </c>
      <c r="D101" s="5">
        <f t="shared" si="8"/>
        <v>3.1858493042601164</v>
      </c>
      <c r="E101" s="4">
        <v>161.08291252199999</v>
      </c>
      <c r="F101" s="4">
        <f t="shared" si="22"/>
        <v>322.16582504399997</v>
      </c>
      <c r="G101" s="5">
        <f t="shared" si="21"/>
        <v>21.304495667217793</v>
      </c>
      <c r="H101" s="1">
        <f t="shared" si="23"/>
        <v>540.67838461538327</v>
      </c>
      <c r="I101">
        <v>315</v>
      </c>
      <c r="J101">
        <v>295</v>
      </c>
      <c r="K101" s="5">
        <f t="shared" si="24"/>
        <v>6.8459864398003605</v>
      </c>
      <c r="L101" s="5">
        <v>301.84597424171602</v>
      </c>
      <c r="M101" s="5">
        <f t="shared" si="10"/>
        <v>301.84598643980036</v>
      </c>
      <c r="N101" s="5">
        <v>306.26023189256347</v>
      </c>
      <c r="O101" s="5">
        <f t="shared" si="20"/>
        <v>306.26023188731409</v>
      </c>
      <c r="P101" s="5">
        <f t="shared" si="7"/>
        <v>8.7397681074365323</v>
      </c>
      <c r="Q101" s="1">
        <v>730.450030699222</v>
      </c>
      <c r="R101" s="4">
        <f>Q101/(Abmessungen!J$17*S101)</f>
        <v>113.0826149927377</v>
      </c>
      <c r="S101" s="5">
        <f t="shared" si="15"/>
        <v>12.182606078440266</v>
      </c>
      <c r="T101" s="4">
        <f t="shared" si="16"/>
        <v>4178.8867924250844</v>
      </c>
      <c r="U101" s="4">
        <f t="shared" si="17"/>
        <v>993.08979113701616</v>
      </c>
      <c r="V101" s="4">
        <f t="shared" si="18"/>
        <v>1007.0340343932472</v>
      </c>
      <c r="W101" s="2">
        <f t="shared" si="19"/>
        <v>1.1839499956216379</v>
      </c>
      <c r="AA101" s="6">
        <v>-144.24372570197801</v>
      </c>
      <c r="AB101" s="7">
        <v>10.528700058400901</v>
      </c>
      <c r="AC101" s="6">
        <v>-3.1256926142924198E-2</v>
      </c>
      <c r="AD101" s="6">
        <v>2.9456116190551199E-5</v>
      </c>
      <c r="AE101" s="8">
        <v>17554.453889016499</v>
      </c>
      <c r="AF101" s="8">
        <v>-125.692345063977</v>
      </c>
      <c r="AG101" s="8">
        <v>0.39362054142913999</v>
      </c>
      <c r="AH101" s="8">
        <v>-4.1079636190540202E-4</v>
      </c>
      <c r="AI101" s="8">
        <v>2.30640101199999</v>
      </c>
      <c r="AJ101" s="8">
        <v>-3.7612753199999698E-3</v>
      </c>
      <c r="AK101" s="8">
        <v>995.176197</v>
      </c>
      <c r="AL101" s="8">
        <v>3.9734999999999798E-2</v>
      </c>
      <c r="AN101" s="8">
        <v>-1.0649947496932199</v>
      </c>
      <c r="AO101" s="8">
        <v>3.87368155534049</v>
      </c>
      <c r="AP101" s="8">
        <v>0.98806744763430499</v>
      </c>
    </row>
    <row r="102" spans="1:42" x14ac:dyDescent="0.45">
      <c r="A102">
        <v>2.5999999999999999E-2</v>
      </c>
      <c r="B102" s="4">
        <f t="shared" si="14"/>
        <v>94.273633307109449</v>
      </c>
      <c r="C102">
        <v>3000</v>
      </c>
      <c r="D102" s="5">
        <f t="shared" ref="D102:D110" si="25">F102/(0.02809*3600)</f>
        <v>3.1858493042601164</v>
      </c>
      <c r="E102" s="4">
        <v>161.08291252199999</v>
      </c>
      <c r="F102" s="4">
        <f t="shared" si="22"/>
        <v>322.16582504399997</v>
      </c>
      <c r="G102" s="5">
        <f t="shared" si="21"/>
        <v>21.304495667217793</v>
      </c>
      <c r="H102" s="1">
        <f t="shared" si="23"/>
        <v>800.26999999999816</v>
      </c>
      <c r="I102">
        <v>315</v>
      </c>
      <c r="J102">
        <v>295</v>
      </c>
      <c r="K102" s="5">
        <f t="shared" si="24"/>
        <v>7.4726299935531246</v>
      </c>
      <c r="L102" s="5">
        <v>302.47261619481708</v>
      </c>
      <c r="M102" s="5">
        <f t="shared" ref="M102:M110" si="26">J102+K102</f>
        <v>302.47262999355314</v>
      </c>
      <c r="N102" s="5">
        <v>307.66873823155294</v>
      </c>
      <c r="O102" s="5">
        <f t="shared" si="20"/>
        <v>307.66873822998474</v>
      </c>
      <c r="P102" s="5">
        <f t="shared" ref="P102:P110" si="27">I102-N102</f>
        <v>7.3312617684470638</v>
      </c>
      <c r="Q102" s="1">
        <v>796.52758239664297</v>
      </c>
      <c r="R102" s="4">
        <f>Q102/(Abmessungen!J$17*S102)</f>
        <v>119.24692833983856</v>
      </c>
      <c r="S102" s="5">
        <f t="shared" si="15"/>
        <v>12.597928846959929</v>
      </c>
      <c r="T102" s="4">
        <f t="shared" si="16"/>
        <v>4178.7726597519813</v>
      </c>
      <c r="U102" s="4">
        <f t="shared" si="17"/>
        <v>992.85448875280974</v>
      </c>
      <c r="V102" s="4">
        <f t="shared" si="18"/>
        <v>1007.0464842022504</v>
      </c>
      <c r="W102" s="2">
        <f t="shared" si="19"/>
        <v>1.1827715091653002</v>
      </c>
      <c r="AA102" s="6">
        <v>-144.24372570197801</v>
      </c>
      <c r="AB102" s="7">
        <v>10.528700058400901</v>
      </c>
      <c r="AC102" s="6">
        <v>-3.1256926142924198E-2</v>
      </c>
      <c r="AD102" s="6">
        <v>2.9456116190551199E-5</v>
      </c>
      <c r="AE102" s="8">
        <v>17554.453889016499</v>
      </c>
      <c r="AF102" s="8">
        <v>-125.692345063977</v>
      </c>
      <c r="AG102" s="8">
        <v>0.39362054142913999</v>
      </c>
      <c r="AH102" s="8">
        <v>-4.1079636190540202E-4</v>
      </c>
      <c r="AI102" s="8">
        <v>2.30640101199999</v>
      </c>
      <c r="AJ102" s="8">
        <v>-3.7612753199999698E-3</v>
      </c>
      <c r="AK102" s="8">
        <v>995.176197</v>
      </c>
      <c r="AL102" s="8">
        <v>3.9734999999999798E-2</v>
      </c>
      <c r="AN102" s="8">
        <v>-1.0649947496932199</v>
      </c>
      <c r="AO102" s="8">
        <v>3.87368155534049</v>
      </c>
      <c r="AP102" s="8">
        <v>0.98806744763430499</v>
      </c>
    </row>
    <row r="103" spans="1:42" x14ac:dyDescent="0.45">
      <c r="A103">
        <v>3.2000000000000001E-2</v>
      </c>
      <c r="B103" s="4">
        <f t="shared" si="14"/>
        <v>116.04925627757412</v>
      </c>
      <c r="C103">
        <v>3000</v>
      </c>
      <c r="D103" s="5">
        <f t="shared" si="25"/>
        <v>3.1858493042601164</v>
      </c>
      <c r="E103" s="4">
        <v>161.08291252199999</v>
      </c>
      <c r="F103" s="4">
        <f t="shared" si="22"/>
        <v>322.16582504399997</v>
      </c>
      <c r="G103" s="5">
        <f t="shared" si="21"/>
        <v>21.304495667217793</v>
      </c>
      <c r="H103" s="1">
        <f t="shared" si="23"/>
        <v>1104.8099692307667</v>
      </c>
      <c r="I103">
        <v>315</v>
      </c>
      <c r="J103">
        <v>295</v>
      </c>
      <c r="K103" s="5">
        <f t="shared" si="24"/>
        <v>7.9441329277899495</v>
      </c>
      <c r="L103" s="5">
        <v>302.94411895754854</v>
      </c>
      <c r="M103" s="5">
        <f t="shared" si="26"/>
        <v>302.94413292778995</v>
      </c>
      <c r="N103" s="5">
        <v>308.67209343698835</v>
      </c>
      <c r="O103" s="5">
        <f t="shared" si="20"/>
        <v>308.67209343644168</v>
      </c>
      <c r="P103" s="5">
        <f t="shared" si="27"/>
        <v>6.327906563011652</v>
      </c>
      <c r="Q103" s="1">
        <v>846.15937277883199</v>
      </c>
      <c r="R103" s="4">
        <f>Q103/(Abmessungen!J$17*S103)</f>
        <v>124.2208110601216</v>
      </c>
      <c r="S103" s="5">
        <f t="shared" si="15"/>
        <v>12.847047850427908</v>
      </c>
      <c r="T103" s="4">
        <f t="shared" si="16"/>
        <v>4178.709045992814</v>
      </c>
      <c r="U103" s="4">
        <f t="shared" si="17"/>
        <v>992.68193261365832</v>
      </c>
      <c r="V103" s="4">
        <f t="shared" si="18"/>
        <v>1007.055851783389</v>
      </c>
      <c r="W103" s="2">
        <f t="shared" si="19"/>
        <v>1.1818847833129134</v>
      </c>
      <c r="AA103" s="6">
        <v>-144.24372570197801</v>
      </c>
      <c r="AB103" s="7">
        <v>10.528700058400901</v>
      </c>
      <c r="AC103" s="6">
        <v>-3.1256926142924198E-2</v>
      </c>
      <c r="AD103" s="6">
        <v>2.9456116190551199E-5</v>
      </c>
      <c r="AE103" s="8">
        <v>17554.453889016499</v>
      </c>
      <c r="AF103" s="8">
        <v>-125.692345063977</v>
      </c>
      <c r="AG103" s="8">
        <v>0.39362054142913999</v>
      </c>
      <c r="AH103" s="8">
        <v>-4.1079636190540202E-4</v>
      </c>
      <c r="AI103" s="8">
        <v>2.30640101199999</v>
      </c>
      <c r="AJ103" s="8">
        <v>-3.7612753199999698E-3</v>
      </c>
      <c r="AK103" s="8">
        <v>995.176197</v>
      </c>
      <c r="AL103" s="8">
        <v>3.9734999999999798E-2</v>
      </c>
      <c r="AN103" s="8">
        <v>-1.0649947496932199</v>
      </c>
      <c r="AO103" s="8">
        <v>3.87368155534049</v>
      </c>
      <c r="AP103" s="8">
        <v>0.98806744763430499</v>
      </c>
    </row>
    <row r="104" spans="1:42" x14ac:dyDescent="0.45">
      <c r="A104">
        <v>3.7999999999999999E-2</v>
      </c>
      <c r="B104" s="4">
        <f t="shared" si="14"/>
        <v>137.82686637847172</v>
      </c>
      <c r="C104">
        <v>3000</v>
      </c>
      <c r="D104" s="5">
        <f t="shared" si="25"/>
        <v>3.1858493042601164</v>
      </c>
      <c r="E104" s="4">
        <v>161.08291252199999</v>
      </c>
      <c r="F104" s="4">
        <f t="shared" si="22"/>
        <v>322.16582504399997</v>
      </c>
      <c r="G104" s="5">
        <f t="shared" si="21"/>
        <v>21.304495667217793</v>
      </c>
      <c r="H104" s="1">
        <f t="shared" si="23"/>
        <v>1454.2982923076893</v>
      </c>
      <c r="I104">
        <v>315</v>
      </c>
      <c r="J104">
        <v>295</v>
      </c>
      <c r="K104" s="5">
        <f t="shared" si="24"/>
        <v>8.3141260886962556</v>
      </c>
      <c r="L104" s="5">
        <v>303.31411331608376</v>
      </c>
      <c r="M104" s="5">
        <f t="shared" si="26"/>
        <v>303.31412608869624</v>
      </c>
      <c r="N104" s="5">
        <v>309.42624335820511</v>
      </c>
      <c r="O104" s="5">
        <f t="shared" si="20"/>
        <v>309.4262433579994</v>
      </c>
      <c r="P104" s="5">
        <f t="shared" si="27"/>
        <v>5.5737566417948869</v>
      </c>
      <c r="Q104" s="1">
        <v>885.05381977080003</v>
      </c>
      <c r="R104" s="4">
        <f>Q104/(Abmessungen!J$17*S104)</f>
        <v>128.32313269981208</v>
      </c>
      <c r="S104" s="5">
        <f t="shared" si="15"/>
        <v>13.00799197276147</v>
      </c>
      <c r="T104" s="4">
        <f t="shared" si="16"/>
        <v>4178.6700586210854</v>
      </c>
      <c r="U104" s="4">
        <f t="shared" si="17"/>
        <v>992.54959206826959</v>
      </c>
      <c r="V104" s="4">
        <f t="shared" si="18"/>
        <v>1007.0632026463072</v>
      </c>
      <c r="W104" s="2">
        <f t="shared" si="19"/>
        <v>1.1811889579882644</v>
      </c>
      <c r="AA104" s="6">
        <v>-144.24372570197801</v>
      </c>
      <c r="AB104" s="7">
        <v>10.528700058400901</v>
      </c>
      <c r="AC104" s="6">
        <v>-3.1256926142924198E-2</v>
      </c>
      <c r="AD104" s="6">
        <v>2.9456116190551199E-5</v>
      </c>
      <c r="AE104" s="8">
        <v>17554.453889016499</v>
      </c>
      <c r="AF104" s="8">
        <v>-125.692345063977</v>
      </c>
      <c r="AG104" s="8">
        <v>0.39362054142913999</v>
      </c>
      <c r="AH104" s="8">
        <v>-4.1079636190540202E-4</v>
      </c>
      <c r="AI104" s="8">
        <v>2.30640101199999</v>
      </c>
      <c r="AJ104" s="8">
        <v>-3.7612753199999698E-3</v>
      </c>
      <c r="AK104" s="8">
        <v>995.176197</v>
      </c>
      <c r="AL104" s="8">
        <v>3.9734999999999798E-2</v>
      </c>
      <c r="AN104" s="8">
        <v>-1.0649947496932199</v>
      </c>
      <c r="AO104" s="8">
        <v>3.87368155534049</v>
      </c>
      <c r="AP104" s="8">
        <v>0.98806744763430499</v>
      </c>
    </row>
    <row r="105" spans="1:42" x14ac:dyDescent="0.45">
      <c r="A105">
        <v>4.3999999999999997E-2</v>
      </c>
      <c r="B105" s="4">
        <f t="shared" si="14"/>
        <v>159.60578922051241</v>
      </c>
      <c r="C105">
        <v>3000</v>
      </c>
      <c r="D105" s="5">
        <f t="shared" si="25"/>
        <v>3.1858493042601164</v>
      </c>
      <c r="E105" s="4">
        <v>161.08291252199999</v>
      </c>
      <c r="F105" s="4">
        <f t="shared" si="22"/>
        <v>322.16582504399997</v>
      </c>
      <c r="G105" s="5">
        <f t="shared" si="21"/>
        <v>21.304495667217793</v>
      </c>
      <c r="H105" s="1">
        <f t="shared" si="23"/>
        <v>1848.7349692307653</v>
      </c>
      <c r="I105">
        <v>315</v>
      </c>
      <c r="J105">
        <v>295</v>
      </c>
      <c r="K105" s="5">
        <f t="shared" si="24"/>
        <v>8.6186696317866112</v>
      </c>
      <c r="L105" s="5">
        <v>303.61865823510959</v>
      </c>
      <c r="M105" s="5">
        <f t="shared" si="26"/>
        <v>303.61866963178659</v>
      </c>
      <c r="N105" s="5">
        <v>310.01233620631382</v>
      </c>
      <c r="O105" s="5">
        <f t="shared" si="20"/>
        <v>310.01233620622799</v>
      </c>
      <c r="P105" s="5">
        <f t="shared" si="27"/>
        <v>4.9876637936861812</v>
      </c>
      <c r="Q105" s="1">
        <v>917.03367532874995</v>
      </c>
      <c r="R105" s="4">
        <f>Q105/(Abmessungen!J$17*S105)</f>
        <v>131.8935033915869</v>
      </c>
      <c r="S105" s="5">
        <f t="shared" si="15"/>
        <v>13.113161581813719</v>
      </c>
      <c r="T105" s="4">
        <f t="shared" si="16"/>
        <v>4178.644612195837</v>
      </c>
      <c r="U105" s="4">
        <f t="shared" si="17"/>
        <v>992.44520373351565</v>
      </c>
      <c r="V105" s="4">
        <f t="shared" si="18"/>
        <v>1007.069253192486</v>
      </c>
      <c r="W105" s="2">
        <f t="shared" si="19"/>
        <v>1.1806162193443828</v>
      </c>
      <c r="AA105" s="6">
        <v>-144.24372570197801</v>
      </c>
      <c r="AB105" s="7">
        <v>10.528700058400901</v>
      </c>
      <c r="AC105" s="6">
        <v>-3.1256926142924198E-2</v>
      </c>
      <c r="AD105" s="6">
        <v>2.9456116190551199E-5</v>
      </c>
      <c r="AE105" s="8">
        <v>17554.453889016499</v>
      </c>
      <c r="AF105" s="8">
        <v>-125.692345063977</v>
      </c>
      <c r="AG105" s="8">
        <v>0.39362054142913999</v>
      </c>
      <c r="AH105" s="8">
        <v>-4.1079636190540202E-4</v>
      </c>
      <c r="AI105" s="8">
        <v>2.30640101199999</v>
      </c>
      <c r="AJ105" s="8">
        <v>-3.7612753199999698E-3</v>
      </c>
      <c r="AK105" s="8">
        <v>995.176197</v>
      </c>
      <c r="AL105" s="8">
        <v>3.9734999999999798E-2</v>
      </c>
      <c r="AN105" s="8">
        <v>-1.0649947496932199</v>
      </c>
      <c r="AO105" s="8">
        <v>3.87368155534049</v>
      </c>
      <c r="AP105" s="8">
        <v>0.98806744763430499</v>
      </c>
    </row>
    <row r="106" spans="1:42" x14ac:dyDescent="0.45">
      <c r="A106">
        <v>0.05</v>
      </c>
      <c r="B106" s="4">
        <f t="shared" si="14"/>
        <v>181.38563443199311</v>
      </c>
      <c r="C106">
        <v>3000</v>
      </c>
      <c r="D106" s="5">
        <f t="shared" si="25"/>
        <v>3.1858493042601164</v>
      </c>
      <c r="E106" s="4">
        <v>161.08291252199999</v>
      </c>
      <c r="F106" s="4">
        <f t="shared" si="22"/>
        <v>322.16582504399997</v>
      </c>
      <c r="G106" s="5">
        <f t="shared" si="21"/>
        <v>21.304495667217793</v>
      </c>
      <c r="H106" s="1">
        <f t="shared" si="23"/>
        <v>2288.1199999999958</v>
      </c>
      <c r="I106">
        <v>315</v>
      </c>
      <c r="J106">
        <v>295</v>
      </c>
      <c r="K106" s="5">
        <f t="shared" si="24"/>
        <v>8.8779121803467724</v>
      </c>
      <c r="L106" s="5">
        <v>303.87790174058563</v>
      </c>
      <c r="M106" s="5">
        <f t="shared" si="26"/>
        <v>303.87791218034675</v>
      </c>
      <c r="N106" s="5">
        <v>310.48065902941033</v>
      </c>
      <c r="O106" s="5">
        <f t="shared" si="20"/>
        <v>310.48065902936997</v>
      </c>
      <c r="P106" s="5">
        <f t="shared" si="27"/>
        <v>4.519340970589667</v>
      </c>
      <c r="Q106" s="1">
        <v>944.23204316598901</v>
      </c>
      <c r="R106" s="4">
        <f>Q106/(Abmessungen!J$17*S106)</f>
        <v>135.10129409273779</v>
      </c>
      <c r="S106" s="5">
        <f t="shared" si="15"/>
        <v>13.181497700246114</v>
      </c>
      <c r="T106" s="4">
        <f t="shared" si="16"/>
        <v>4178.6271463131352</v>
      </c>
      <c r="U106" s="4">
        <f t="shared" si="17"/>
        <v>992.36083697404047</v>
      </c>
      <c r="V106" s="4">
        <f t="shared" si="18"/>
        <v>1007.0744037128311</v>
      </c>
      <c r="W106" s="2">
        <f t="shared" si="19"/>
        <v>1.1801286762448742</v>
      </c>
      <c r="AA106" s="6">
        <v>-144.24372570197801</v>
      </c>
      <c r="AB106" s="7">
        <v>10.528700058400901</v>
      </c>
      <c r="AC106" s="6">
        <v>-3.1256926142924198E-2</v>
      </c>
      <c r="AD106" s="6">
        <v>2.9456116190551199E-5</v>
      </c>
      <c r="AE106" s="8">
        <v>17554.453889016499</v>
      </c>
      <c r="AF106" s="8">
        <v>-125.692345063977</v>
      </c>
      <c r="AG106" s="8">
        <v>0.39362054142913999</v>
      </c>
      <c r="AH106" s="8">
        <v>-4.1079636190540202E-4</v>
      </c>
      <c r="AI106" s="8">
        <v>2.30640101199999</v>
      </c>
      <c r="AJ106" s="8">
        <v>-3.7612753199999698E-3</v>
      </c>
      <c r="AK106" s="8">
        <v>995.176197</v>
      </c>
      <c r="AL106" s="8">
        <v>3.9734999999999798E-2</v>
      </c>
      <c r="AN106" s="8">
        <v>-1.0649947496932199</v>
      </c>
      <c r="AO106" s="8">
        <v>3.87368155534049</v>
      </c>
      <c r="AP106" s="8">
        <v>0.98806744763430499</v>
      </c>
    </row>
    <row r="107" spans="1:42" x14ac:dyDescent="0.45">
      <c r="A107">
        <v>5.6000000000000001E-2</v>
      </c>
      <c r="B107" s="4">
        <f t="shared" si="14"/>
        <v>203.16615013455095</v>
      </c>
      <c r="C107">
        <v>3000</v>
      </c>
      <c r="D107" s="5">
        <f t="shared" si="25"/>
        <v>3.1858493042601164</v>
      </c>
      <c r="E107" s="4">
        <v>161.08291252199999</v>
      </c>
      <c r="F107" s="4">
        <f t="shared" si="22"/>
        <v>322.16582504399997</v>
      </c>
      <c r="G107" s="5">
        <f t="shared" si="21"/>
        <v>21.304495667217793</v>
      </c>
      <c r="H107" s="1">
        <f t="shared" si="23"/>
        <v>2772.4533846153799</v>
      </c>
      <c r="I107">
        <v>315</v>
      </c>
      <c r="J107">
        <v>295</v>
      </c>
      <c r="K107" s="5">
        <f t="shared" si="24"/>
        <v>9.1046242630769818</v>
      </c>
      <c r="L107" s="5">
        <v>304.10461396856522</v>
      </c>
      <c r="M107" s="5">
        <f t="shared" si="26"/>
        <v>304.10462426307697</v>
      </c>
      <c r="N107" s="5">
        <v>310.86329476984491</v>
      </c>
      <c r="O107" s="5">
        <f t="shared" si="20"/>
        <v>310.86329476982303</v>
      </c>
      <c r="P107" s="5">
        <f t="shared" si="27"/>
        <v>4.1367052301550871</v>
      </c>
      <c r="Q107" s="1">
        <v>967.99904112324998</v>
      </c>
      <c r="R107" s="4">
        <f>Q107/(Abmessungen!J$17*S107)</f>
        <v>138.05485139651196</v>
      </c>
      <c r="S107" s="5">
        <f t="shared" si="15"/>
        <v>13.224181069001672</v>
      </c>
      <c r="T107" s="4">
        <f t="shared" si="16"/>
        <v>4178.6146706362297</v>
      </c>
      <c r="U107" s="4">
        <f t="shared" si="17"/>
        <v>992.29128408687313</v>
      </c>
      <c r="V107" s="4">
        <f t="shared" si="18"/>
        <v>1007.0789079180204</v>
      </c>
      <c r="W107" s="2">
        <f t="shared" si="19"/>
        <v>1.1797023126909534</v>
      </c>
      <c r="AA107" s="6">
        <v>-144.24372570197801</v>
      </c>
      <c r="AB107" s="7">
        <v>10.528700058400901</v>
      </c>
      <c r="AC107" s="6">
        <v>-3.1256926142924198E-2</v>
      </c>
      <c r="AD107" s="6">
        <v>2.9456116190551199E-5</v>
      </c>
      <c r="AE107" s="8">
        <v>17554.453889016499</v>
      </c>
      <c r="AF107" s="8">
        <v>-125.692345063977</v>
      </c>
      <c r="AG107" s="8">
        <v>0.39362054142913999</v>
      </c>
      <c r="AH107" s="8">
        <v>-4.1079636190540202E-4</v>
      </c>
      <c r="AI107" s="8">
        <v>2.30640101199999</v>
      </c>
      <c r="AJ107" s="8">
        <v>-3.7612753199999698E-3</v>
      </c>
      <c r="AK107" s="8">
        <v>995.176197</v>
      </c>
      <c r="AL107" s="8">
        <v>3.9734999999999798E-2</v>
      </c>
      <c r="AN107" s="8">
        <v>-1.0649947496932199</v>
      </c>
      <c r="AO107" s="8">
        <v>3.87368155534049</v>
      </c>
      <c r="AP107" s="8">
        <v>0.98806744763430499</v>
      </c>
    </row>
    <row r="108" spans="1:42" x14ac:dyDescent="0.45">
      <c r="A108">
        <v>6.2E-2</v>
      </c>
      <c r="B108" s="4">
        <f t="shared" si="14"/>
        <v>224.94716659118623</v>
      </c>
      <c r="C108">
        <v>3000</v>
      </c>
      <c r="D108" s="5">
        <f t="shared" si="25"/>
        <v>3.1858493042601164</v>
      </c>
      <c r="E108" s="4">
        <v>161.08291252199999</v>
      </c>
      <c r="F108" s="4">
        <f t="shared" si="22"/>
        <v>322.16582504399997</v>
      </c>
      <c r="G108" s="5">
        <f t="shared" si="21"/>
        <v>21.304495667217793</v>
      </c>
      <c r="H108" s="1">
        <f t="shared" si="23"/>
        <v>3301.7351230769173</v>
      </c>
      <c r="I108">
        <v>315</v>
      </c>
      <c r="J108">
        <v>295</v>
      </c>
      <c r="K108" s="5">
        <f t="shared" si="24"/>
        <v>9.3072952982613284</v>
      </c>
      <c r="L108" s="5">
        <v>304.30728408283954</v>
      </c>
      <c r="M108" s="5">
        <f t="shared" si="26"/>
        <v>304.30729529826135</v>
      </c>
      <c r="N108" s="5">
        <v>311.18165880530273</v>
      </c>
      <c r="O108" s="5">
        <f t="shared" si="20"/>
        <v>311.18165880528886</v>
      </c>
      <c r="P108" s="5">
        <f t="shared" si="27"/>
        <v>3.8183411946972683</v>
      </c>
      <c r="Q108" s="1">
        <v>989.23116622462203</v>
      </c>
      <c r="R108" s="4">
        <f>Q108/(Abmessungen!J$17*S108)</f>
        <v>140.82701528785444</v>
      </c>
      <c r="S108" s="5">
        <f t="shared" si="15"/>
        <v>13.248214420507113</v>
      </c>
      <c r="T108" s="4">
        <f t="shared" si="16"/>
        <v>4178.6054669026662</v>
      </c>
      <c r="U108" s="4">
        <f t="shared" si="17"/>
        <v>992.23299133897751</v>
      </c>
      <c r="V108" s="4">
        <f t="shared" si="18"/>
        <v>1007.0829344665158</v>
      </c>
      <c r="W108" s="2">
        <f t="shared" si="19"/>
        <v>1.1793211636414924</v>
      </c>
      <c r="AA108" s="6">
        <v>-144.24372570197801</v>
      </c>
      <c r="AB108" s="7">
        <v>10.528700058400901</v>
      </c>
      <c r="AC108" s="6">
        <v>-3.1256926142924198E-2</v>
      </c>
      <c r="AD108" s="6">
        <v>2.9456116190551199E-5</v>
      </c>
      <c r="AE108" s="8">
        <v>17554.453889016499</v>
      </c>
      <c r="AF108" s="8">
        <v>-125.692345063977</v>
      </c>
      <c r="AG108" s="8">
        <v>0.39362054142913999</v>
      </c>
      <c r="AH108" s="8">
        <v>-4.1079636190540202E-4</v>
      </c>
      <c r="AI108" s="8">
        <v>2.30640101199999</v>
      </c>
      <c r="AJ108" s="8">
        <v>-3.7612753199999698E-3</v>
      </c>
      <c r="AK108" s="8">
        <v>995.176197</v>
      </c>
      <c r="AL108" s="8">
        <v>3.9734999999999798E-2</v>
      </c>
      <c r="AN108" s="8">
        <v>-1.0649947496932199</v>
      </c>
      <c r="AO108" s="8">
        <v>3.87368155534049</v>
      </c>
      <c r="AP108" s="8">
        <v>0.98806744763430499</v>
      </c>
    </row>
    <row r="109" spans="1:42" x14ac:dyDescent="0.45">
      <c r="A109">
        <v>6.8000000000000005E-2</v>
      </c>
      <c r="B109" s="4">
        <f t="shared" si="14"/>
        <v>246.72856524764646</v>
      </c>
      <c r="C109">
        <v>3000</v>
      </c>
      <c r="D109" s="5">
        <f t="shared" si="25"/>
        <v>3.1858493042601164</v>
      </c>
      <c r="E109" s="4">
        <v>161.08291252199999</v>
      </c>
      <c r="F109" s="4">
        <f t="shared" si="22"/>
        <v>322.16582504399997</v>
      </c>
      <c r="G109" s="5">
        <f t="shared" si="21"/>
        <v>21.304495667217793</v>
      </c>
      <c r="H109" s="1">
        <f t="shared" si="23"/>
        <v>3875.9652153846091</v>
      </c>
      <c r="I109">
        <v>315</v>
      </c>
      <c r="J109">
        <v>295</v>
      </c>
      <c r="K109" s="5">
        <f t="shared" si="24"/>
        <v>9.4917917371744718</v>
      </c>
      <c r="L109" s="5">
        <v>304.49177836982585</v>
      </c>
      <c r="M109" s="5">
        <f t="shared" si="26"/>
        <v>304.49179173717448</v>
      </c>
      <c r="N109" s="5">
        <v>311.45058540774261</v>
      </c>
      <c r="O109" s="5">
        <f t="shared" si="20"/>
        <v>311.45058540773249</v>
      </c>
      <c r="P109" s="5">
        <f t="shared" si="27"/>
        <v>3.5494145922573921</v>
      </c>
      <c r="Q109" s="1">
        <v>1008.54733581292</v>
      </c>
      <c r="R109" s="4">
        <f>Q109/(Abmessungen!J$17*S109)</f>
        <v>143.4687918104128</v>
      </c>
      <c r="S109" s="5">
        <f t="shared" si="15"/>
        <v>13.258194266907022</v>
      </c>
      <c r="T109" s="4">
        <f t="shared" si="16"/>
        <v>4178.5984934383496</v>
      </c>
      <c r="U109" s="4">
        <f t="shared" si="17"/>
        <v>992.1834537249033</v>
      </c>
      <c r="V109" s="4">
        <f t="shared" si="18"/>
        <v>1007.0865999067624</v>
      </c>
      <c r="W109" s="2">
        <f t="shared" si="19"/>
        <v>1.1789741967373311</v>
      </c>
      <c r="AA109" s="6">
        <v>-144.24372570197801</v>
      </c>
      <c r="AB109" s="7">
        <v>10.528700058400901</v>
      </c>
      <c r="AC109" s="6">
        <v>-3.1256926142924198E-2</v>
      </c>
      <c r="AD109" s="6">
        <v>2.9456116190551199E-5</v>
      </c>
      <c r="AE109" s="8">
        <v>17554.453889016499</v>
      </c>
      <c r="AF109" s="8">
        <v>-125.692345063977</v>
      </c>
      <c r="AG109" s="8">
        <v>0.39362054142913999</v>
      </c>
      <c r="AH109" s="8">
        <v>-4.1079636190540202E-4</v>
      </c>
      <c r="AI109" s="8">
        <v>2.30640101199999</v>
      </c>
      <c r="AJ109" s="8">
        <v>-3.7612753199999698E-3</v>
      </c>
      <c r="AK109" s="8">
        <v>995.176197</v>
      </c>
      <c r="AL109" s="8">
        <v>3.9734999999999798E-2</v>
      </c>
      <c r="AN109" s="8">
        <v>-1.0649947496932199</v>
      </c>
      <c r="AO109" s="8">
        <v>3.87368155534049</v>
      </c>
      <c r="AP109" s="8">
        <v>0.98806744763430499</v>
      </c>
    </row>
    <row r="110" spans="1:42" x14ac:dyDescent="0.45">
      <c r="A110">
        <v>7.3999999999999996E-2</v>
      </c>
      <c r="B110" s="4">
        <f t="shared" si="14"/>
        <v>268.51026077209542</v>
      </c>
      <c r="C110">
        <v>3000</v>
      </c>
      <c r="D110" s="5">
        <f t="shared" si="25"/>
        <v>3.1858493042601164</v>
      </c>
      <c r="E110" s="4">
        <v>161.08291252199999</v>
      </c>
      <c r="F110" s="4">
        <f t="shared" si="22"/>
        <v>322.16582504399997</v>
      </c>
      <c r="G110" s="5">
        <f t="shared" si="21"/>
        <v>21.304495667217793</v>
      </c>
      <c r="H110" s="1">
        <f t="shared" si="23"/>
        <v>4495.1436615384537</v>
      </c>
      <c r="I110">
        <v>315</v>
      </c>
      <c r="J110">
        <v>295</v>
      </c>
      <c r="K110" s="5">
        <f t="shared" si="24"/>
        <v>9.662300139852853</v>
      </c>
      <c r="L110" s="5">
        <v>304.66228403539782</v>
      </c>
      <c r="M110" s="5">
        <f t="shared" si="26"/>
        <v>304.66230013985285</v>
      </c>
      <c r="N110" s="5">
        <v>311.68067227981481</v>
      </c>
      <c r="O110" s="5">
        <f t="shared" si="20"/>
        <v>311.68067227980674</v>
      </c>
      <c r="P110" s="5">
        <f t="shared" si="27"/>
        <v>3.3193277201851856</v>
      </c>
      <c r="Q110" s="1">
        <v>1026.3888707994599</v>
      </c>
      <c r="R110" s="4">
        <f>Q110/(Abmessungen!J$17*S110)</f>
        <v>146.01715869644505</v>
      </c>
      <c r="S110" s="5">
        <f t="shared" si="15"/>
        <v>13.25725389530823</v>
      </c>
      <c r="T110" s="4">
        <f t="shared" si="16"/>
        <v>4178.5930901877973</v>
      </c>
      <c r="U110" s="4">
        <f t="shared" si="17"/>
        <v>992.14085612211818</v>
      </c>
      <c r="V110" s="4">
        <f t="shared" si="18"/>
        <v>1007.0899874280733</v>
      </c>
      <c r="W110" s="2">
        <f t="shared" si="19"/>
        <v>1.1786535373614131</v>
      </c>
      <c r="AA110" s="6">
        <v>-144.24372570197801</v>
      </c>
      <c r="AB110" s="7">
        <v>10.528700058400901</v>
      </c>
      <c r="AC110" s="6">
        <v>-3.1256926142924198E-2</v>
      </c>
      <c r="AD110" s="6">
        <v>2.9456116190551199E-5</v>
      </c>
      <c r="AE110" s="8">
        <v>17554.453889016499</v>
      </c>
      <c r="AF110" s="8">
        <v>-125.692345063977</v>
      </c>
      <c r="AG110" s="8">
        <v>0.39362054142913999</v>
      </c>
      <c r="AH110" s="8">
        <v>-4.1079636190540202E-4</v>
      </c>
      <c r="AI110" s="8">
        <v>2.30640101199999</v>
      </c>
      <c r="AJ110" s="8">
        <v>-3.7612753199999698E-3</v>
      </c>
      <c r="AK110" s="8">
        <v>995.176197</v>
      </c>
      <c r="AL110" s="8">
        <v>3.9734999999999798E-2</v>
      </c>
      <c r="AN110" s="8">
        <v>-1.0649947496932199</v>
      </c>
      <c r="AO110" s="8">
        <v>3.87368155534049</v>
      </c>
      <c r="AP110" s="8">
        <v>0.98806744763430499</v>
      </c>
    </row>
    <row r="114" spans="1:39" x14ac:dyDescent="0.45">
      <c r="A114" s="4">
        <v>29</v>
      </c>
      <c r="B114" s="4"/>
      <c r="C114" s="4"/>
      <c r="D114" s="4">
        <v>50.8</v>
      </c>
      <c r="E114" s="4"/>
      <c r="F114" s="4"/>
      <c r="G114" s="4">
        <v>72.5</v>
      </c>
      <c r="H114" s="4"/>
      <c r="I114" s="4"/>
      <c r="J114" s="4">
        <v>94.4</v>
      </c>
      <c r="K114" s="4"/>
      <c r="L114" s="4"/>
      <c r="M114" s="4">
        <v>116.2</v>
      </c>
      <c r="N114" s="4"/>
      <c r="O114" s="4">
        <v>137.9</v>
      </c>
      <c r="P114" s="4"/>
      <c r="Q114" s="4">
        <v>159.69999999999999</v>
      </c>
      <c r="R114" s="4"/>
      <c r="S114" s="4">
        <v>181.5</v>
      </c>
      <c r="V114" s="4"/>
      <c r="AK114" s="8"/>
      <c r="AL114" s="8"/>
      <c r="AM114" s="8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V115" s="4"/>
      <c r="AK115" s="8"/>
      <c r="AL115" s="8"/>
      <c r="AM115" s="8"/>
    </row>
    <row r="116" spans="1:39" x14ac:dyDescent="0.45">
      <c r="V116" s="4"/>
      <c r="AK116" s="8"/>
      <c r="AL116" s="8"/>
      <c r="AM116" s="8"/>
    </row>
    <row r="117" spans="1:39" x14ac:dyDescent="0.45">
      <c r="V117" s="4"/>
      <c r="AK117" s="8"/>
      <c r="AL117" s="8"/>
      <c r="AM117" s="8"/>
    </row>
    <row r="118" spans="1:39" x14ac:dyDescent="0.45">
      <c r="A118" t="s">
        <v>43</v>
      </c>
      <c r="B118" t="s">
        <v>44</v>
      </c>
      <c r="C118" t="s">
        <v>45</v>
      </c>
      <c r="D118" t="s">
        <v>43</v>
      </c>
      <c r="E118" t="s">
        <v>44</v>
      </c>
      <c r="F118" t="s">
        <v>45</v>
      </c>
      <c r="G118" t="s">
        <v>43</v>
      </c>
      <c r="H118" t="s">
        <v>44</v>
      </c>
      <c r="I118" t="s">
        <v>45</v>
      </c>
      <c r="J118" t="s">
        <v>43</v>
      </c>
      <c r="K118" t="s">
        <v>44</v>
      </c>
      <c r="L118" t="s">
        <v>45</v>
      </c>
      <c r="M118" t="s">
        <v>44</v>
      </c>
      <c r="N118" t="s">
        <v>45</v>
      </c>
      <c r="O118" t="s">
        <v>44</v>
      </c>
      <c r="P118" t="s">
        <v>45</v>
      </c>
      <c r="Q118" t="s">
        <v>44</v>
      </c>
      <c r="R118" t="s">
        <v>45</v>
      </c>
      <c r="S118" t="s">
        <v>44</v>
      </c>
      <c r="T118" t="s">
        <v>45</v>
      </c>
      <c r="AK118" s="8"/>
      <c r="AL118" s="8"/>
      <c r="AM118" s="8"/>
    </row>
    <row r="119" spans="1:39" x14ac:dyDescent="0.45">
      <c r="AK119" s="8"/>
      <c r="AL119" s="8"/>
      <c r="AM119" s="8"/>
    </row>
    <row r="120" spans="1:39" x14ac:dyDescent="0.45">
      <c r="AK120" s="8"/>
      <c r="AL120" s="8"/>
      <c r="AM120" s="8"/>
    </row>
    <row r="121" spans="1:39" x14ac:dyDescent="0.45">
      <c r="A121">
        <v>0</v>
      </c>
      <c r="B121" s="1">
        <f>$Y$195 - $Z$195*EXP(-$AA$195*A121^$AB$195)</f>
        <v>33.569989361512</v>
      </c>
      <c r="C121" s="10">
        <f>20/B121</f>
        <v>0.59577022156968584</v>
      </c>
      <c r="AK121" s="8"/>
      <c r="AL121" s="8"/>
      <c r="AM121" s="8"/>
    </row>
    <row r="122" spans="1:39" x14ac:dyDescent="0.45">
      <c r="A122">
        <v>5</v>
      </c>
      <c r="B122" s="1">
        <f t="shared" ref="B122:B185" si="28">$Y$195 - $Z$195*EXP(-$AA$195*A122^$AB$195)</f>
        <v>33.921702069452124</v>
      </c>
      <c r="C122" s="10">
        <f t="shared" ref="C122:C185" si="29">20/B122</f>
        <v>0.5895930563581836</v>
      </c>
      <c r="AK122" s="8"/>
      <c r="AL122" s="8"/>
      <c r="AM122" s="8"/>
    </row>
    <row r="123" spans="1:39" x14ac:dyDescent="0.45">
      <c r="A123">
        <v>10</v>
      </c>
      <c r="B123" s="1">
        <f t="shared" si="28"/>
        <v>34.43401005281504</v>
      </c>
      <c r="C123" s="10">
        <f t="shared" si="29"/>
        <v>0.58082111172424911</v>
      </c>
      <c r="AK123" s="8"/>
      <c r="AL123" s="8"/>
      <c r="AM123" s="8"/>
    </row>
    <row r="124" spans="1:39" x14ac:dyDescent="0.45">
      <c r="A124">
        <v>15</v>
      </c>
      <c r="B124" s="1">
        <f t="shared" si="28"/>
        <v>35.031214880427228</v>
      </c>
      <c r="C124" s="10">
        <f t="shared" si="29"/>
        <v>0.57091939483875775</v>
      </c>
    </row>
    <row r="125" spans="1:39" x14ac:dyDescent="0.45">
      <c r="A125">
        <v>20</v>
      </c>
      <c r="B125" s="1">
        <f t="shared" si="28"/>
        <v>35.690851731659791</v>
      </c>
      <c r="C125" s="10">
        <f t="shared" si="29"/>
        <v>0.56036768610536902</v>
      </c>
    </row>
    <row r="126" spans="1:39" x14ac:dyDescent="0.45">
      <c r="A126">
        <v>25</v>
      </c>
      <c r="B126" s="1">
        <f t="shared" si="28"/>
        <v>36.400844409187016</v>
      </c>
      <c r="C126" s="10">
        <f t="shared" si="29"/>
        <v>0.54943780356238947</v>
      </c>
      <c r="D126">
        <v>0</v>
      </c>
      <c r="E126" s="1">
        <f>$AC$195 - $AD$195*EXP(-$AE$195*D126^$AF$195)</f>
        <v>44.528643561906961</v>
      </c>
      <c r="F126" s="10">
        <f>20/E126</f>
        <v>0.44914909595650593</v>
      </c>
    </row>
    <row r="127" spans="1:39" x14ac:dyDescent="0.45">
      <c r="A127">
        <v>30</v>
      </c>
      <c r="B127" s="1">
        <f t="shared" si="28"/>
        <v>37.153428420965497</v>
      </c>
      <c r="C127" s="10">
        <f t="shared" si="29"/>
        <v>0.53830832980985677</v>
      </c>
      <c r="D127">
        <v>5</v>
      </c>
      <c r="E127" s="1">
        <f t="shared" ref="E127:E190" si="30">$AC$195 - $AD$195*EXP(-$AE$195*D127^$AF$195)</f>
        <v>44.764275654343578</v>
      </c>
      <c r="F127" s="10">
        <f t="shared" ref="F127:F190" si="31">20/E127</f>
        <v>0.44678484589886031</v>
      </c>
    </row>
    <row r="128" spans="1:39" x14ac:dyDescent="0.45">
      <c r="A128">
        <v>35</v>
      </c>
      <c r="B128" s="1">
        <f t="shared" si="28"/>
        <v>37.943103487496785</v>
      </c>
      <c r="C128" s="10">
        <f t="shared" si="29"/>
        <v>0.5271050114967667</v>
      </c>
      <c r="D128">
        <v>10</v>
      </c>
      <c r="E128" s="1">
        <f t="shared" si="30"/>
        <v>45.137999207581061</v>
      </c>
      <c r="F128" s="10">
        <f t="shared" si="31"/>
        <v>0.44308565623442481</v>
      </c>
      <c r="G128">
        <v>0</v>
      </c>
      <c r="H128" s="1">
        <f>$AG$195 - $AH$195*EXP(-$AI$195*G128^$AJ$195)</f>
        <v>51.119819719550947</v>
      </c>
      <c r="I128" s="10">
        <f>20/H128</f>
        <v>0.39123768647311824</v>
      </c>
    </row>
    <row r="129" spans="1:20" x14ac:dyDescent="0.45">
      <c r="A129">
        <v>40</v>
      </c>
      <c r="B129" s="1">
        <f t="shared" si="28"/>
        <v>38.765724916991246</v>
      </c>
      <c r="C129" s="10">
        <f t="shared" si="29"/>
        <v>0.51591966983271564</v>
      </c>
      <c r="D129">
        <v>15</v>
      </c>
      <c r="E129" s="1">
        <f t="shared" si="30"/>
        <v>45.590754600013497</v>
      </c>
      <c r="F129" s="10">
        <f t="shared" si="31"/>
        <v>0.43868543469982574</v>
      </c>
      <c r="G129">
        <v>5</v>
      </c>
      <c r="H129" s="1">
        <f t="shared" ref="H129:H192" si="32">$AG$195 - $AH$195*EXP(-$AI$195*G129^$AJ$195)</f>
        <v>51.307873861593635</v>
      </c>
      <c r="I129" s="10">
        <f t="shared" ref="I129:I192" si="33">20/H129</f>
        <v>0.38980371811841813</v>
      </c>
    </row>
    <row r="130" spans="1:20" x14ac:dyDescent="0.45">
      <c r="A130">
        <v>45</v>
      </c>
      <c r="B130" s="1">
        <f t="shared" si="28"/>
        <v>39.618031965937064</v>
      </c>
      <c r="C130" s="10">
        <f t="shared" si="29"/>
        <v>0.50482063362449892</v>
      </c>
      <c r="D130">
        <v>20</v>
      </c>
      <c r="E130" s="1">
        <f t="shared" si="30"/>
        <v>46.103752535860963</v>
      </c>
      <c r="F130" s="10">
        <f t="shared" si="31"/>
        <v>0.43380416777231667</v>
      </c>
      <c r="G130">
        <v>10</v>
      </c>
      <c r="H130" s="1">
        <f t="shared" si="32"/>
        <v>51.620161379811407</v>
      </c>
      <c r="I130" s="10">
        <f t="shared" si="33"/>
        <v>0.38744551480271</v>
      </c>
    </row>
    <row r="131" spans="1:20" x14ac:dyDescent="0.45">
      <c r="A131">
        <v>50</v>
      </c>
      <c r="B131" s="1">
        <f t="shared" si="28"/>
        <v>40.497376271507733</v>
      </c>
      <c r="C131" s="10">
        <f t="shared" si="29"/>
        <v>0.49385915437862987</v>
      </c>
      <c r="D131">
        <v>25</v>
      </c>
      <c r="E131" s="1">
        <f t="shared" si="30"/>
        <v>46.666619098763704</v>
      </c>
      <c r="F131" s="10">
        <f t="shared" si="31"/>
        <v>0.42857186541996228</v>
      </c>
      <c r="G131">
        <v>15</v>
      </c>
      <c r="H131" s="1">
        <f t="shared" si="32"/>
        <v>52.006587737512064</v>
      </c>
      <c r="I131" s="10">
        <f t="shared" si="33"/>
        <v>0.38456666491837749</v>
      </c>
      <c r="J131">
        <v>0</v>
      </c>
      <c r="K131" s="1">
        <f>$AK$195 - $AL$195*EXP(-$AM$195*J131^$AN$195)</f>
        <v>55.544591450930056</v>
      </c>
      <c r="L131" s="10">
        <f>20/K131</f>
        <v>0.36007106142222084</v>
      </c>
      <c r="M131" s="1">
        <f>$AO$195 - $AP$195*EXP(-$AQ$195*J131^$AR$195)</f>
        <v>58.747367308189041</v>
      </c>
      <c r="N131" s="10">
        <f>20/M131</f>
        <v>0.34044078767104369</v>
      </c>
      <c r="O131" s="1">
        <f>$AS$195 - $AT$195*EXP(-$AU$195*J131^$AV$195)</f>
        <v>61.121862303740045</v>
      </c>
      <c r="P131" s="10">
        <f>20/O131</f>
        <v>0.32721516076541735</v>
      </c>
      <c r="Q131" s="1">
        <f>$AW$195 - $AX$195*EXP(-$AY$195*J131^$AZ$195)</f>
        <v>62.950924132240061</v>
      </c>
      <c r="R131" s="10">
        <f>20/Q131</f>
        <v>0.31770780613142868</v>
      </c>
      <c r="S131" s="1">
        <f>$BA$195 - $BB$195*EXP(-$BC$195*J131^$BD$195)</f>
        <v>64.395543019069919</v>
      </c>
      <c r="T131" s="10">
        <f>20/S131</f>
        <v>0.31058050079766009</v>
      </c>
    </row>
    <row r="132" spans="1:20" x14ac:dyDescent="0.45">
      <c r="A132">
        <v>100</v>
      </c>
      <c r="B132" s="1">
        <f t="shared" si="28"/>
        <v>50.413392279680977</v>
      </c>
      <c r="C132" s="10">
        <f t="shared" si="29"/>
        <v>0.39671998045767221</v>
      </c>
      <c r="D132">
        <v>75</v>
      </c>
      <c r="E132" s="1">
        <f t="shared" si="30"/>
        <v>54.116559513213133</v>
      </c>
      <c r="F132" s="10">
        <f t="shared" si="31"/>
        <v>0.36957264430523873</v>
      </c>
      <c r="G132">
        <v>65</v>
      </c>
      <c r="H132" s="1">
        <f t="shared" si="32"/>
        <v>58.123765978268352</v>
      </c>
      <c r="I132" s="10">
        <f t="shared" si="33"/>
        <v>0.34409332677235188</v>
      </c>
      <c r="J132">
        <v>50</v>
      </c>
      <c r="K132" s="1">
        <f t="shared" ref="K132:K195" si="34">$AK$195 - $AL$195*EXP(-$AM$195*J132^$AN$195)</f>
        <v>60.020859008972479</v>
      </c>
      <c r="L132" s="10">
        <f t="shared" ref="L132:L195" si="35">20/K132</f>
        <v>0.33321749022302749</v>
      </c>
      <c r="M132" s="1">
        <f t="shared" ref="M132:M195" si="36">$AO$195 - $AP$195*EXP(-$AQ$195*J132^$AR$195)</f>
        <v>63.046314642394123</v>
      </c>
      <c r="N132" s="10">
        <f t="shared" ref="N132:N195" si="37">20/M132</f>
        <v>0.31722710698384637</v>
      </c>
      <c r="O132" s="1">
        <f t="shared" ref="O132:O195" si="38">$AS$195 - $AT$195*EXP(-$AU$195*J132^$AV$195)</f>
        <v>65.36374164501467</v>
      </c>
      <c r="P132" s="10">
        <f t="shared" ref="P132:P195" si="39">20/O132</f>
        <v>0.30598003566898641</v>
      </c>
      <c r="Q132" s="1">
        <f t="shared" ref="Q132:Q195" si="40">$AW$195 - $AX$195*EXP(-$AY$195*J132^$AZ$195)</f>
        <v>67.205706303964234</v>
      </c>
      <c r="R132" s="10">
        <f t="shared" ref="R132:R195" si="41">20/Q132</f>
        <v>0.29759377737274473</v>
      </c>
      <c r="S132" s="1">
        <f t="shared" ref="S132:S195" si="42">$BA$195 - $BB$195*EXP(-$BC$195*J132^$BD$195)</f>
        <v>68.710325464790913</v>
      </c>
      <c r="T132" s="10">
        <f t="shared" ref="T132:T195" si="43">20/S132</f>
        <v>0.29107706687037244</v>
      </c>
    </row>
    <row r="133" spans="1:20" x14ac:dyDescent="0.45">
      <c r="A133">
        <v>150</v>
      </c>
      <c r="B133" s="1">
        <f t="shared" si="28"/>
        <v>61.716272453446095</v>
      </c>
      <c r="C133" s="10">
        <f t="shared" si="29"/>
        <v>0.32406364164469637</v>
      </c>
      <c r="D133">
        <v>125</v>
      </c>
      <c r="E133" s="1">
        <f t="shared" si="30"/>
        <v>63.701103769296537</v>
      </c>
      <c r="F133" s="10">
        <f t="shared" si="31"/>
        <v>0.31396630225487321</v>
      </c>
      <c r="G133">
        <v>115</v>
      </c>
      <c r="H133" s="1">
        <f t="shared" si="32"/>
        <v>66.709336192351998</v>
      </c>
      <c r="I133" s="10">
        <f t="shared" si="33"/>
        <v>0.2998081099522758</v>
      </c>
      <c r="J133">
        <v>100</v>
      </c>
      <c r="K133" s="1">
        <f t="shared" si="34"/>
        <v>67.605181844138997</v>
      </c>
      <c r="L133" s="10">
        <f t="shared" si="35"/>
        <v>0.29583531105809596</v>
      </c>
      <c r="M133" s="1">
        <f t="shared" si="36"/>
        <v>70.421851693718963</v>
      </c>
      <c r="N133" s="10">
        <f t="shared" si="37"/>
        <v>0.28400275651632478</v>
      </c>
      <c r="O133" s="1">
        <f t="shared" si="38"/>
        <v>72.658155792314119</v>
      </c>
      <c r="P133" s="10">
        <f t="shared" si="39"/>
        <v>0.27526159702109626</v>
      </c>
      <c r="Q133" s="1">
        <f t="shared" si="40"/>
        <v>74.494034639975098</v>
      </c>
      <c r="R133" s="10">
        <f t="shared" si="41"/>
        <v>0.26847787338487866</v>
      </c>
      <c r="S133" s="1">
        <f t="shared" si="42"/>
        <v>76.042695684932823</v>
      </c>
      <c r="T133" s="10">
        <f t="shared" si="43"/>
        <v>0.26301013949933943</v>
      </c>
    </row>
    <row r="134" spans="1:20" x14ac:dyDescent="0.45">
      <c r="A134">
        <v>200</v>
      </c>
      <c r="B134" s="1">
        <f t="shared" si="28"/>
        <v>73.887159854864876</v>
      </c>
      <c r="C134" s="10">
        <f t="shared" si="29"/>
        <v>0.27068302583677073</v>
      </c>
      <c r="D134">
        <v>175</v>
      </c>
      <c r="E134" s="1">
        <f t="shared" si="30"/>
        <v>74.678525083071236</v>
      </c>
      <c r="F134" s="10">
        <f t="shared" si="31"/>
        <v>0.26781460905598109</v>
      </c>
      <c r="G134">
        <v>165</v>
      </c>
      <c r="H134" s="1">
        <f t="shared" si="32"/>
        <v>76.903825289812062</v>
      </c>
      <c r="I134" s="10">
        <f t="shared" si="33"/>
        <v>0.26006508680979135</v>
      </c>
      <c r="J134">
        <v>150</v>
      </c>
      <c r="K134" s="1">
        <f t="shared" si="34"/>
        <v>77.019074364359199</v>
      </c>
      <c r="L134" s="10">
        <f t="shared" si="35"/>
        <v>0.25967593307321102</v>
      </c>
      <c r="M134" s="1">
        <f t="shared" si="36"/>
        <v>79.636870324849724</v>
      </c>
      <c r="N134" s="10">
        <f t="shared" si="37"/>
        <v>0.25113995462676086</v>
      </c>
      <c r="O134" s="1">
        <f t="shared" si="38"/>
        <v>81.786341115364166</v>
      </c>
      <c r="P134" s="10">
        <f t="shared" si="39"/>
        <v>0.24453961049301487</v>
      </c>
      <c r="Q134" s="1">
        <f t="shared" si="40"/>
        <v>83.601794624649528</v>
      </c>
      <c r="R134" s="10">
        <f t="shared" si="41"/>
        <v>0.23922931427243679</v>
      </c>
      <c r="S134" s="1">
        <f t="shared" si="42"/>
        <v>85.174573550752712</v>
      </c>
      <c r="T134" s="10">
        <f t="shared" si="43"/>
        <v>0.23481185952850894</v>
      </c>
    </row>
    <row r="135" spans="1:20" x14ac:dyDescent="0.45">
      <c r="A135">
        <v>250</v>
      </c>
      <c r="B135" s="1">
        <f t="shared" si="28"/>
        <v>86.628460686195353</v>
      </c>
      <c r="C135" s="10">
        <f t="shared" si="29"/>
        <v>0.23087100753698481</v>
      </c>
      <c r="D135">
        <v>225</v>
      </c>
      <c r="E135" s="1">
        <f t="shared" si="30"/>
        <v>86.676016653750366</v>
      </c>
      <c r="F135" s="10">
        <f t="shared" si="31"/>
        <v>0.23074433703956587</v>
      </c>
      <c r="G135">
        <v>215</v>
      </c>
      <c r="H135" s="1">
        <f t="shared" si="32"/>
        <v>88.309326135107199</v>
      </c>
      <c r="I135" s="10">
        <f t="shared" si="33"/>
        <v>0.22647664607248136</v>
      </c>
      <c r="J135">
        <v>200</v>
      </c>
      <c r="K135" s="1">
        <f t="shared" si="34"/>
        <v>87.803418059149749</v>
      </c>
      <c r="L135" s="10">
        <f t="shared" si="35"/>
        <v>0.22778156525212695</v>
      </c>
      <c r="M135" s="1">
        <f t="shared" si="36"/>
        <v>90.244972889032283</v>
      </c>
      <c r="N135" s="10">
        <f t="shared" si="37"/>
        <v>0.2216189928340114</v>
      </c>
      <c r="O135" s="1">
        <f t="shared" si="38"/>
        <v>92.309861301145702</v>
      </c>
      <c r="P135" s="10">
        <f t="shared" si="39"/>
        <v>0.21666157567665817</v>
      </c>
      <c r="Q135" s="1">
        <f t="shared" si="40"/>
        <v>94.095622405513268</v>
      </c>
      <c r="R135" s="10">
        <f t="shared" si="41"/>
        <v>0.21254973917711348</v>
      </c>
      <c r="S135" s="1">
        <f t="shared" si="42"/>
        <v>95.675924283475979</v>
      </c>
      <c r="T135" s="10">
        <f t="shared" si="43"/>
        <v>0.2090390048466369</v>
      </c>
    </row>
    <row r="136" spans="1:20" x14ac:dyDescent="0.45">
      <c r="A136">
        <v>300</v>
      </c>
      <c r="B136" s="1">
        <f t="shared" si="28"/>
        <v>99.738960021545495</v>
      </c>
      <c r="C136" s="10">
        <f t="shared" si="29"/>
        <v>0.20052344636117744</v>
      </c>
      <c r="D136">
        <v>275</v>
      </c>
      <c r="E136" s="1">
        <f t="shared" si="30"/>
        <v>99.451369910754352</v>
      </c>
      <c r="F136" s="10">
        <f t="shared" si="31"/>
        <v>0.20110331328716333</v>
      </c>
      <c r="G136">
        <v>265</v>
      </c>
      <c r="H136" s="1">
        <f t="shared" si="32"/>
        <v>100.67322445111517</v>
      </c>
      <c r="I136" s="10">
        <f t="shared" si="33"/>
        <v>0.19866255510383085</v>
      </c>
      <c r="J136">
        <v>250</v>
      </c>
      <c r="K136" s="1">
        <f t="shared" si="34"/>
        <v>99.682718288224351</v>
      </c>
      <c r="L136" s="10">
        <f t="shared" si="35"/>
        <v>0.20063658318557939</v>
      </c>
      <c r="M136" s="1">
        <f t="shared" si="36"/>
        <v>101.97820194810799</v>
      </c>
      <c r="N136" s="10">
        <f t="shared" si="37"/>
        <v>0.19612034354338859</v>
      </c>
      <c r="O136" s="1">
        <f t="shared" si="38"/>
        <v>103.96640869390706</v>
      </c>
      <c r="P136" s="10">
        <f t="shared" si="39"/>
        <v>0.19236982647811801</v>
      </c>
      <c r="Q136" s="1">
        <f t="shared" si="40"/>
        <v>105.7176635532312</v>
      </c>
      <c r="R136" s="10">
        <f t="shared" si="41"/>
        <v>0.18918314430898819</v>
      </c>
      <c r="S136" s="1">
        <f t="shared" si="42"/>
        <v>107.29262658567745</v>
      </c>
      <c r="T136" s="10">
        <f t="shared" si="43"/>
        <v>0.18640609924885379</v>
      </c>
    </row>
    <row r="137" spans="1:20" x14ac:dyDescent="0.45">
      <c r="A137">
        <v>350</v>
      </c>
      <c r="B137" s="1">
        <f t="shared" si="28"/>
        <v>113.07086344404911</v>
      </c>
      <c r="C137" s="10">
        <f t="shared" si="29"/>
        <v>0.17688022706129422</v>
      </c>
      <c r="D137">
        <v>325</v>
      </c>
      <c r="E137" s="1">
        <f>$AC$195 - $AD$195*EXP(-$AE$195*D137^$AF$195)</f>
        <v>112.82797842155117</v>
      </c>
      <c r="F137" s="10">
        <f t="shared" si="31"/>
        <v>0.17726099749191127</v>
      </c>
      <c r="G137">
        <v>315</v>
      </c>
      <c r="H137" s="1">
        <f t="shared" si="32"/>
        <v>113.8126776571994</v>
      </c>
      <c r="I137" s="10">
        <f t="shared" si="33"/>
        <v>0.1757273478815729</v>
      </c>
      <c r="J137">
        <v>300</v>
      </c>
      <c r="K137" s="1">
        <f t="shared" si="34"/>
        <v>112.46269810952242</v>
      </c>
      <c r="L137" s="10">
        <f t="shared" si="35"/>
        <v>0.17783674352648812</v>
      </c>
      <c r="M137" s="1">
        <f t="shared" si="36"/>
        <v>114.64758960463121</v>
      </c>
      <c r="N137" s="10">
        <f t="shared" si="37"/>
        <v>0.17444762745532766</v>
      </c>
      <c r="O137" s="1">
        <f t="shared" si="38"/>
        <v>116.57155154674138</v>
      </c>
      <c r="P137" s="10">
        <f t="shared" si="39"/>
        <v>0.17156844645737304</v>
      </c>
      <c r="Q137" s="1">
        <f t="shared" si="40"/>
        <v>118.28747550652497</v>
      </c>
      <c r="R137" s="10">
        <f t="shared" si="41"/>
        <v>0.16907960808493847</v>
      </c>
      <c r="S137" s="1">
        <f t="shared" si="42"/>
        <v>119.8478862657098</v>
      </c>
      <c r="T137" s="10">
        <f t="shared" si="43"/>
        <v>0.16687820388971086</v>
      </c>
    </row>
    <row r="138" spans="1:20" x14ac:dyDescent="0.45">
      <c r="A138">
        <v>400</v>
      </c>
      <c r="B138" s="1">
        <f t="shared" si="28"/>
        <v>126.510274271046</v>
      </c>
      <c r="C138" s="10">
        <f t="shared" si="29"/>
        <v>0.15808992680823977</v>
      </c>
      <c r="D138">
        <v>375</v>
      </c>
      <c r="E138" s="1">
        <f t="shared" si="30"/>
        <v>126.66836095865528</v>
      </c>
      <c r="F138" s="10">
        <f t="shared" si="31"/>
        <v>0.15789262487203118</v>
      </c>
      <c r="G138">
        <v>365</v>
      </c>
      <c r="H138" s="1">
        <f t="shared" si="32"/>
        <v>127.58530758542327</v>
      </c>
      <c r="I138" s="10">
        <f t="shared" si="33"/>
        <v>0.15675786168880951</v>
      </c>
      <c r="J138">
        <v>350</v>
      </c>
      <c r="K138" s="1">
        <f t="shared" si="34"/>
        <v>125.99409073027448</v>
      </c>
      <c r="L138" s="10">
        <f t="shared" si="35"/>
        <v>0.15873760335963361</v>
      </c>
      <c r="M138" s="1">
        <f t="shared" si="36"/>
        <v>128.10790013670066</v>
      </c>
      <c r="N138" s="10">
        <f t="shared" si="37"/>
        <v>0.15611839690337997</v>
      </c>
      <c r="O138" s="1">
        <f t="shared" si="38"/>
        <v>129.98388979869901</v>
      </c>
      <c r="P138" s="10">
        <f t="shared" si="39"/>
        <v>0.15386522153609361</v>
      </c>
      <c r="Q138" s="1">
        <f t="shared" si="40"/>
        <v>131.66728035097731</v>
      </c>
      <c r="R138" s="10">
        <f t="shared" si="41"/>
        <v>0.15189802619669246</v>
      </c>
      <c r="S138" s="1">
        <f t="shared" si="42"/>
        <v>133.20739612199804</v>
      </c>
      <c r="T138" s="10">
        <f t="shared" si="43"/>
        <v>0.15014181330954771</v>
      </c>
    </row>
    <row r="139" spans="1:20" x14ac:dyDescent="0.45">
      <c r="A139">
        <v>450</v>
      </c>
      <c r="B139" s="1">
        <f t="shared" si="28"/>
        <v>139.96677523663232</v>
      </c>
      <c r="C139" s="10">
        <f t="shared" si="29"/>
        <v>0.14289105372462399</v>
      </c>
      <c r="D139">
        <v>425</v>
      </c>
      <c r="E139" s="1">
        <f t="shared" si="30"/>
        <v>140.86100336549896</v>
      </c>
      <c r="F139" s="10">
        <f t="shared" si="31"/>
        <v>0.14198393822387462</v>
      </c>
      <c r="G139">
        <v>415</v>
      </c>
      <c r="H139" s="1">
        <f t="shared" si="32"/>
        <v>141.87504697752411</v>
      </c>
      <c r="I139" s="10">
        <f t="shared" si="33"/>
        <v>0.140969116318026</v>
      </c>
      <c r="J139">
        <v>400</v>
      </c>
      <c r="K139" s="1">
        <f t="shared" si="34"/>
        <v>140.15600609810883</v>
      </c>
      <c r="L139" s="10">
        <f t="shared" si="35"/>
        <v>0.14269813015362362</v>
      </c>
      <c r="M139" s="1">
        <f t="shared" si="36"/>
        <v>142.24140896108838</v>
      </c>
      <c r="N139" s="10">
        <f t="shared" si="37"/>
        <v>0.14060603129621141</v>
      </c>
      <c r="O139" s="1">
        <f t="shared" si="38"/>
        <v>144.08902193921938</v>
      </c>
      <c r="P139" s="10">
        <f t="shared" si="39"/>
        <v>0.13880307972689646</v>
      </c>
      <c r="Q139" s="1">
        <f t="shared" si="40"/>
        <v>145.74598923770418</v>
      </c>
      <c r="R139" s="10">
        <f t="shared" si="41"/>
        <v>0.13722504546853109</v>
      </c>
      <c r="S139" s="1">
        <f t="shared" si="42"/>
        <v>147.26334202622866</v>
      </c>
      <c r="T139" s="10">
        <f t="shared" si="43"/>
        <v>0.1358111239689091</v>
      </c>
    </row>
    <row r="140" spans="1:20" x14ac:dyDescent="0.45">
      <c r="A140">
        <v>500</v>
      </c>
      <c r="B140" s="1">
        <f t="shared" si="28"/>
        <v>153.3672340958023</v>
      </c>
      <c r="C140" s="10">
        <f t="shared" si="29"/>
        <v>0.13040595090543791</v>
      </c>
      <c r="D140">
        <v>475</v>
      </c>
      <c r="E140" s="1">
        <f t="shared" si="30"/>
        <v>155.31294790727998</v>
      </c>
      <c r="F140" s="10">
        <f t="shared" si="31"/>
        <v>0.12877226444726145</v>
      </c>
      <c r="G140">
        <v>465</v>
      </c>
      <c r="H140" s="1">
        <f t="shared" si="32"/>
        <v>156.58433202158835</v>
      </c>
      <c r="I140" s="10">
        <f t="shared" si="33"/>
        <v>0.12772669999475164</v>
      </c>
      <c r="J140">
        <v>450</v>
      </c>
      <c r="K140" s="1">
        <f t="shared" si="34"/>
        <v>154.84705174738815</v>
      </c>
      <c r="L140" s="10">
        <f t="shared" si="35"/>
        <v>0.12915970807521265</v>
      </c>
      <c r="M140" s="1">
        <f t="shared" si="36"/>
        <v>156.94923740839351</v>
      </c>
      <c r="N140" s="10">
        <f t="shared" si="37"/>
        <v>0.12742973671135796</v>
      </c>
      <c r="O140" s="1">
        <f t="shared" si="38"/>
        <v>158.79098044329135</v>
      </c>
      <c r="P140" s="10">
        <f t="shared" si="39"/>
        <v>0.12595173821691058</v>
      </c>
      <c r="Q140" s="1">
        <f t="shared" si="40"/>
        <v>160.43067392792454</v>
      </c>
      <c r="R140" s="10">
        <f t="shared" si="41"/>
        <v>0.12466443922678556</v>
      </c>
      <c r="S140" s="1">
        <f t="shared" si="42"/>
        <v>161.92587431409584</v>
      </c>
      <c r="T140" s="10">
        <f t="shared" si="43"/>
        <v>0.12351330560800299</v>
      </c>
    </row>
    <row r="141" spans="1:20" x14ac:dyDescent="0.45">
      <c r="A141">
        <v>550</v>
      </c>
      <c r="B141" s="1">
        <f t="shared" si="28"/>
        <v>166.65181775027781</v>
      </c>
      <c r="C141" s="10">
        <f t="shared" si="29"/>
        <v>0.12001069217240302</v>
      </c>
      <c r="D141">
        <v>525</v>
      </c>
      <c r="E141" s="1">
        <f t="shared" si="30"/>
        <v>169.94523591534494</v>
      </c>
      <c r="F141" s="10">
        <f t="shared" si="31"/>
        <v>0.11768497005684013</v>
      </c>
      <c r="G141">
        <v>515</v>
      </c>
      <c r="H141" s="1">
        <f t="shared" si="32"/>
        <v>171.62938286344206</v>
      </c>
      <c r="I141" s="10">
        <f t="shared" si="33"/>
        <v>0.11653016322917807</v>
      </c>
      <c r="J141">
        <v>500</v>
      </c>
      <c r="K141" s="1">
        <f t="shared" si="34"/>
        <v>169.98009414538592</v>
      </c>
      <c r="L141" s="10">
        <f t="shared" si="35"/>
        <v>0.117660836114691</v>
      </c>
      <c r="M141" s="1">
        <f t="shared" si="36"/>
        <v>172.14623999166429</v>
      </c>
      <c r="N141" s="10">
        <f t="shared" si="37"/>
        <v>0.11618028950831831</v>
      </c>
      <c r="O141" s="1">
        <f t="shared" si="38"/>
        <v>174.00717960863778</v>
      </c>
      <c r="P141" s="10">
        <f t="shared" si="39"/>
        <v>0.11493778615906715</v>
      </c>
      <c r="Q141" s="1">
        <f t="shared" si="40"/>
        <v>175.64153877732315</v>
      </c>
      <c r="R141" s="10">
        <f t="shared" si="41"/>
        <v>0.11386828047182979</v>
      </c>
      <c r="S141" s="1">
        <f t="shared" si="42"/>
        <v>177.11808424456285</v>
      </c>
      <c r="T141" s="10">
        <f t="shared" si="43"/>
        <v>0.11291901719298297</v>
      </c>
    </row>
    <row r="142" spans="1:20" x14ac:dyDescent="0.45">
      <c r="A142">
        <v>600</v>
      </c>
      <c r="B142" s="1">
        <f t="shared" si="28"/>
        <v>179.77126656722265</v>
      </c>
      <c r="C142" s="10">
        <f t="shared" si="29"/>
        <v>0.11125248423680273</v>
      </c>
      <c r="D142">
        <v>575</v>
      </c>
      <c r="E142" s="1">
        <f t="shared" si="30"/>
        <v>184.68991330062124</v>
      </c>
      <c r="F142" s="10">
        <f t="shared" si="31"/>
        <v>0.10828961713488836</v>
      </c>
      <c r="G142">
        <v>565</v>
      </c>
      <c r="H142" s="1">
        <f t="shared" si="32"/>
        <v>186.93715062190108</v>
      </c>
      <c r="I142" s="10">
        <f t="shared" si="33"/>
        <v>0.10698782951095677</v>
      </c>
      <c r="J142">
        <v>550</v>
      </c>
      <c r="K142" s="1">
        <f t="shared" si="34"/>
        <v>185.4789354768501</v>
      </c>
      <c r="L142" s="10">
        <f t="shared" si="35"/>
        <v>0.10782895614847988</v>
      </c>
      <c r="M142" s="1">
        <f t="shared" si="36"/>
        <v>187.75776296838319</v>
      </c>
      <c r="N142" s="10">
        <f t="shared" si="37"/>
        <v>0.10652022949041969</v>
      </c>
      <c r="O142" s="1">
        <f t="shared" si="38"/>
        <v>189.66521407852861</v>
      </c>
      <c r="P142" s="10">
        <f t="shared" si="39"/>
        <v>0.10544896225261022</v>
      </c>
      <c r="Q142" s="1">
        <f t="shared" si="40"/>
        <v>191.30873645590452</v>
      </c>
      <c r="R142" s="10">
        <f t="shared" si="41"/>
        <v>0.10454305626868157</v>
      </c>
      <c r="S142" s="1">
        <f t="shared" si="42"/>
        <v>192.77282510505847</v>
      </c>
      <c r="T142" s="10">
        <f t="shared" si="43"/>
        <v>0.10374906312183931</v>
      </c>
    </row>
    <row r="143" spans="1:20" x14ac:dyDescent="0.45">
      <c r="A143">
        <v>650</v>
      </c>
      <c r="B143" s="1">
        <f t="shared" si="28"/>
        <v>192.68493791177491</v>
      </c>
      <c r="C143" s="10">
        <f t="shared" si="29"/>
        <v>0.10379638500419501</v>
      </c>
      <c r="D143">
        <v>625</v>
      </c>
      <c r="E143" s="1">
        <f t="shared" si="30"/>
        <v>199.48795739671721</v>
      </c>
      <c r="F143" s="10">
        <f t="shared" si="31"/>
        <v>0.10025667845315821</v>
      </c>
      <c r="G143">
        <v>615</v>
      </c>
      <c r="H143" s="1">
        <f t="shared" si="32"/>
        <v>202.44323516310385</v>
      </c>
      <c r="I143" s="10">
        <f t="shared" si="33"/>
        <v>9.8793125805791734E-2</v>
      </c>
      <c r="J143">
        <v>600</v>
      </c>
      <c r="K143" s="1">
        <f t="shared" si="34"/>
        <v>201.27608500006647</v>
      </c>
      <c r="L143" s="10">
        <f t="shared" si="35"/>
        <v>9.9366002672366144E-2</v>
      </c>
      <c r="M143" s="1">
        <f t="shared" si="36"/>
        <v>203.71747325537535</v>
      </c>
      <c r="N143" s="10">
        <f t="shared" si="37"/>
        <v>9.8175181934092012E-2</v>
      </c>
      <c r="O143" s="1">
        <f t="shared" si="38"/>
        <v>205.70071625727246</v>
      </c>
      <c r="P143" s="10">
        <f t="shared" si="39"/>
        <v>9.7228635679545955E-2</v>
      </c>
      <c r="Q143" s="1">
        <f t="shared" si="40"/>
        <v>207.37023838424636</v>
      </c>
      <c r="R143" s="10">
        <f t="shared" si="41"/>
        <v>9.6445855277173531E-2</v>
      </c>
      <c r="S143" s="1">
        <f t="shared" si="42"/>
        <v>208.83058792715701</v>
      </c>
      <c r="T143" s="10">
        <f t="shared" si="43"/>
        <v>9.5771410685183134E-2</v>
      </c>
    </row>
    <row r="144" spans="1:20" x14ac:dyDescent="0.45">
      <c r="A144">
        <v>700</v>
      </c>
      <c r="B144" s="1">
        <f t="shared" si="28"/>
        <v>205.35934530141935</v>
      </c>
      <c r="C144" s="10">
        <f t="shared" si="29"/>
        <v>9.739025984254425E-2</v>
      </c>
      <c r="D144">
        <v>675</v>
      </c>
      <c r="E144" s="1">
        <f t="shared" si="30"/>
        <v>214.28777901229608</v>
      </c>
      <c r="F144" s="10">
        <f t="shared" si="31"/>
        <v>9.3332434038864986E-2</v>
      </c>
      <c r="G144">
        <v>665</v>
      </c>
      <c r="H144" s="1">
        <f t="shared" si="32"/>
        <v>218.09040270049991</v>
      </c>
      <c r="I144" s="10">
        <f t="shared" si="33"/>
        <v>9.1705089964301101E-2</v>
      </c>
      <c r="J144">
        <v>650</v>
      </c>
      <c r="K144" s="1">
        <f t="shared" si="34"/>
        <v>217.3111965138072</v>
      </c>
      <c r="L144" s="10">
        <f t="shared" si="35"/>
        <v>9.2033914132580233E-2</v>
      </c>
      <c r="M144" s="1">
        <f t="shared" si="36"/>
        <v>219.96583921762135</v>
      </c>
      <c r="N144" s="10">
        <f t="shared" si="37"/>
        <v>9.0923209127091634E-2</v>
      </c>
      <c r="O144" s="1">
        <f t="shared" si="38"/>
        <v>222.0558588472702</v>
      </c>
      <c r="P144" s="10">
        <f t="shared" si="39"/>
        <v>9.0067427645563636E-2</v>
      </c>
      <c r="Q144" s="1">
        <f t="shared" si="40"/>
        <v>223.77034772156185</v>
      </c>
      <c r="R144" s="10">
        <f t="shared" si="41"/>
        <v>8.9377346925724327E-2</v>
      </c>
      <c r="S144" s="1">
        <f t="shared" si="42"/>
        <v>225.23801943889225</v>
      </c>
      <c r="T144" s="10">
        <f t="shared" si="43"/>
        <v>8.8794955886326549E-2</v>
      </c>
    </row>
    <row r="145" spans="1:20" x14ac:dyDescent="0.45">
      <c r="A145">
        <v>750</v>
      </c>
      <c r="B145" s="1">
        <f t="shared" si="28"/>
        <v>217.76703151866008</v>
      </c>
      <c r="C145" s="10">
        <f t="shared" si="29"/>
        <v>9.1841266607366301E-2</v>
      </c>
      <c r="D145">
        <v>725</v>
      </c>
      <c r="E145" s="1">
        <f t="shared" si="30"/>
        <v>229.04410062441292</v>
      </c>
      <c r="F145" s="10">
        <f t="shared" si="31"/>
        <v>8.7319428640495966E-2</v>
      </c>
      <c r="G145">
        <v>715</v>
      </c>
      <c r="H145" s="1">
        <f t="shared" si="32"/>
        <v>233.8274918846206</v>
      </c>
      <c r="I145" s="10">
        <f t="shared" si="33"/>
        <v>8.5533141714015229E-2</v>
      </c>
      <c r="J145">
        <v>700</v>
      </c>
      <c r="K145" s="1">
        <f t="shared" si="34"/>
        <v>233.52993183456147</v>
      </c>
      <c r="L145" s="10">
        <f t="shared" si="35"/>
        <v>8.5642126655389547E-2</v>
      </c>
      <c r="M145" s="1">
        <f t="shared" si="36"/>
        <v>236.44902861548428</v>
      </c>
      <c r="N145" s="10">
        <f t="shared" si="37"/>
        <v>8.4584826239756716E-2</v>
      </c>
      <c r="O145" s="1">
        <f t="shared" si="38"/>
        <v>238.67827038739949</v>
      </c>
      <c r="P145" s="10">
        <f t="shared" si="39"/>
        <v>8.3794808666653786E-2</v>
      </c>
      <c r="Q145" s="1">
        <f t="shared" si="40"/>
        <v>240.45862375185447</v>
      </c>
      <c r="R145" s="10">
        <f t="shared" si="41"/>
        <v>8.3174392699840755E-2</v>
      </c>
      <c r="S145" s="1">
        <f t="shared" si="42"/>
        <v>241.94685112930824</v>
      </c>
      <c r="T145" s="10">
        <f t="shared" si="43"/>
        <v>8.2662782783277558E-2</v>
      </c>
    </row>
    <row r="146" spans="1:20" x14ac:dyDescent="0.45">
      <c r="A146">
        <v>800</v>
      </c>
      <c r="B146" s="1">
        <f t="shared" si="28"/>
        <v>229.88567545131929</v>
      </c>
      <c r="C146" s="10">
        <f t="shared" si="29"/>
        <v>8.6999766126076919E-2</v>
      </c>
      <c r="D146">
        <v>775</v>
      </c>
      <c r="E146" s="1">
        <f t="shared" si="30"/>
        <v>243.71709016972682</v>
      </c>
      <c r="F146" s="10">
        <f t="shared" si="31"/>
        <v>8.2062361675464851E-2</v>
      </c>
      <c r="G146">
        <v>765</v>
      </c>
      <c r="H146" s="1">
        <f t="shared" si="32"/>
        <v>249.60858140259882</v>
      </c>
      <c r="I146" s="10">
        <f t="shared" si="33"/>
        <v>8.012545036559296E-2</v>
      </c>
      <c r="J146">
        <v>750</v>
      </c>
      <c r="K146" s="1">
        <f t="shared" si="34"/>
        <v>249.88310792902973</v>
      </c>
      <c r="L146" s="10">
        <f t="shared" si="35"/>
        <v>8.0037422960499899E-2</v>
      </c>
      <c r="M146" s="1">
        <f t="shared" si="36"/>
        <v>253.11808443398263</v>
      </c>
      <c r="N146" s="10">
        <f t="shared" si="37"/>
        <v>7.9014504414900197E-2</v>
      </c>
      <c r="O146" s="1">
        <f t="shared" si="38"/>
        <v>255.52022602387922</v>
      </c>
      <c r="P146" s="10">
        <f t="shared" si="39"/>
        <v>7.8271690312808867E-2</v>
      </c>
      <c r="Q146" s="1">
        <f t="shared" si="40"/>
        <v>257.38908049831002</v>
      </c>
      <c r="R146" s="10">
        <f t="shared" si="41"/>
        <v>7.7703374056427063E-2</v>
      </c>
      <c r="S146" s="1">
        <f t="shared" si="42"/>
        <v>258.91310234189291</v>
      </c>
      <c r="T146" s="10">
        <f t="shared" si="43"/>
        <v>7.7245994193025205E-2</v>
      </c>
    </row>
    <row r="147" spans="1:20" x14ac:dyDescent="0.45">
      <c r="A147">
        <v>850</v>
      </c>
      <c r="B147" s="1">
        <f t="shared" si="28"/>
        <v>241.6973679612617</v>
      </c>
      <c r="C147" s="10">
        <f t="shared" si="29"/>
        <v>8.2748108383230393E-2</v>
      </c>
      <c r="D147">
        <v>825</v>
      </c>
      <c r="E147" s="1">
        <f t="shared" si="30"/>
        <v>258.27167427708974</v>
      </c>
      <c r="F147" s="10">
        <f t="shared" si="31"/>
        <v>7.743783771867592E-2</v>
      </c>
      <c r="G147">
        <v>815</v>
      </c>
      <c r="H147" s="1">
        <f t="shared" si="32"/>
        <v>265.39233939527037</v>
      </c>
      <c r="I147" s="10">
        <f t="shared" si="33"/>
        <v>7.5360125486562651E-2</v>
      </c>
      <c r="J147">
        <v>800</v>
      </c>
      <c r="K147" s="1">
        <f t="shared" si="34"/>
        <v>266.32603933243706</v>
      </c>
      <c r="L147" s="10">
        <f t="shared" si="35"/>
        <v>7.5095923966470773E-2</v>
      </c>
      <c r="M147" s="1">
        <f t="shared" si="36"/>
        <v>269.92829206771353</v>
      </c>
      <c r="N147" s="10">
        <f t="shared" si="37"/>
        <v>7.4093752258406656E-2</v>
      </c>
      <c r="O147" s="1">
        <f t="shared" si="38"/>
        <v>272.53802789856604</v>
      </c>
      <c r="P147" s="10">
        <f t="shared" si="39"/>
        <v>7.3384254499132343E-2</v>
      </c>
      <c r="Q147" s="1">
        <f t="shared" si="40"/>
        <v>274.51957433016992</v>
      </c>
      <c r="R147" s="10">
        <f t="shared" si="41"/>
        <v>7.2854549803234137E-2</v>
      </c>
      <c r="S147" s="1">
        <f t="shared" si="42"/>
        <v>276.09647224721812</v>
      </c>
      <c r="T147" s="10">
        <f t="shared" si="43"/>
        <v>7.2438448188834173E-2</v>
      </c>
    </row>
    <row r="148" spans="1:20" x14ac:dyDescent="0.45">
      <c r="A148">
        <v>900</v>
      </c>
      <c r="B148" s="1">
        <f t="shared" si="28"/>
        <v>253.18801355331212</v>
      </c>
      <c r="C148" s="10">
        <f t="shared" si="29"/>
        <v>7.8992681048815655E-2</v>
      </c>
      <c r="D148">
        <v>875</v>
      </c>
      <c r="E148" s="1">
        <f t="shared" si="30"/>
        <v>272.67698108425247</v>
      </c>
      <c r="F148" s="10">
        <f t="shared" si="31"/>
        <v>7.3346858691457878E-2</v>
      </c>
      <c r="G148">
        <v>865</v>
      </c>
      <c r="H148" s="1">
        <f t="shared" si="32"/>
        <v>281.14150282586172</v>
      </c>
      <c r="I148" s="10">
        <f t="shared" si="33"/>
        <v>7.113855406964921E-2</v>
      </c>
      <c r="J148">
        <v>850</v>
      </c>
      <c r="K148" s="1">
        <f t="shared" si="34"/>
        <v>282.81801886321659</v>
      </c>
      <c r="L148" s="10">
        <f t="shared" si="35"/>
        <v>7.0716852060521973E-2</v>
      </c>
      <c r="M148" s="1">
        <f t="shared" si="36"/>
        <v>286.83868201690461</v>
      </c>
      <c r="N148" s="10">
        <f t="shared" si="37"/>
        <v>6.9725602765185329E-2</v>
      </c>
      <c r="O148" s="1">
        <f t="shared" si="38"/>
        <v>289.69151987784562</v>
      </c>
      <c r="P148" s="10">
        <f t="shared" si="39"/>
        <v>6.9038955674068092E-2</v>
      </c>
      <c r="Q148" s="1">
        <f t="shared" si="40"/>
        <v>291.81132552862653</v>
      </c>
      <c r="R148" s="10">
        <f t="shared" si="41"/>
        <v>6.8537435837246183E-2</v>
      </c>
      <c r="S148" s="1">
        <f t="shared" si="42"/>
        <v>293.4598657309275</v>
      </c>
      <c r="T148" s="10">
        <f t="shared" si="43"/>
        <v>6.8152419923540555E-2</v>
      </c>
    </row>
    <row r="149" spans="1:20" x14ac:dyDescent="0.45">
      <c r="A149">
        <v>950</v>
      </c>
      <c r="B149" s="1">
        <f t="shared" si="28"/>
        <v>264.34682808281889</v>
      </c>
      <c r="C149" s="10">
        <f t="shared" si="29"/>
        <v>7.5658180372544792E-2</v>
      </c>
      <c r="D149">
        <v>925</v>
      </c>
      <c r="E149" s="1">
        <f t="shared" si="30"/>
        <v>286.90587899391221</v>
      </c>
      <c r="F149" s="10">
        <f t="shared" si="31"/>
        <v>6.9709272149227647E-2</v>
      </c>
      <c r="G149">
        <v>915</v>
      </c>
      <c r="H149" s="1">
        <f t="shared" si="32"/>
        <v>296.82245198909823</v>
      </c>
      <c r="I149" s="10">
        <f t="shared" si="33"/>
        <v>6.7380347631972815E-2</v>
      </c>
      <c r="J149">
        <v>900</v>
      </c>
      <c r="K149" s="1">
        <f t="shared" si="34"/>
        <v>299.32189868074363</v>
      </c>
      <c r="L149" s="10">
        <f t="shared" si="35"/>
        <v>6.6817697228801751E-2</v>
      </c>
      <c r="M149" s="1">
        <f t="shared" si="36"/>
        <v>303.81163087405127</v>
      </c>
      <c r="N149" s="10">
        <f t="shared" si="37"/>
        <v>6.5830264438727956E-2</v>
      </c>
      <c r="O149" s="1">
        <f t="shared" si="38"/>
        <v>306.94369976278369</v>
      </c>
      <c r="P149" s="10">
        <f t="shared" si="39"/>
        <v>6.5158529122626291E-2</v>
      </c>
      <c r="Q149" s="1">
        <f t="shared" si="40"/>
        <v>309.22853710921515</v>
      </c>
      <c r="R149" s="10">
        <f t="shared" si="41"/>
        <v>6.4677083774245206E-2</v>
      </c>
      <c r="S149" s="1">
        <f t="shared" si="42"/>
        <v>310.96901654563919</v>
      </c>
      <c r="T149" s="10">
        <f t="shared" si="43"/>
        <v>6.4315089079187121E-2</v>
      </c>
    </row>
    <row r="150" spans="1:20" x14ac:dyDescent="0.45">
      <c r="A150">
        <v>1000</v>
      </c>
      <c r="B150" s="1">
        <f t="shared" si="28"/>
        <v>275.16591146203126</v>
      </c>
      <c r="C150" s="10">
        <f t="shared" si="29"/>
        <v>7.2683421771739698E-2</v>
      </c>
      <c r="D150">
        <v>975</v>
      </c>
      <c r="E150" s="1">
        <f t="shared" si="30"/>
        <v>300.93458806274288</v>
      </c>
      <c r="F150" s="10">
        <f t="shared" si="31"/>
        <v>6.6459625424745566E-2</v>
      </c>
      <c r="G150">
        <v>965</v>
      </c>
      <c r="H150" s="1">
        <f t="shared" si="32"/>
        <v>312.40485617163552</v>
      </c>
      <c r="I150" s="10">
        <f t="shared" si="33"/>
        <v>6.4019491390402652E-2</v>
      </c>
      <c r="J150">
        <v>950</v>
      </c>
      <c r="K150" s="1">
        <f t="shared" si="34"/>
        <v>315.80374570710615</v>
      </c>
      <c r="L150" s="10">
        <f t="shared" si="35"/>
        <v>6.333047112920917E-2</v>
      </c>
      <c r="M150" s="1">
        <f t="shared" si="36"/>
        <v>320.8125351025584</v>
      </c>
      <c r="N150" s="10">
        <f t="shared" si="37"/>
        <v>6.2341703679397488E-2</v>
      </c>
      <c r="O150" s="1">
        <f t="shared" si="38"/>
        <v>324.26040371482975</v>
      </c>
      <c r="P150" s="10">
        <f t="shared" si="39"/>
        <v>6.1678822856178782E-2</v>
      </c>
      <c r="Q150" s="1">
        <f t="shared" si="40"/>
        <v>326.73808573537315</v>
      </c>
      <c r="R150" s="10">
        <f t="shared" si="41"/>
        <v>6.12111072236559E-2</v>
      </c>
      <c r="S150" s="1">
        <f t="shared" si="42"/>
        <v>328.5921825962098</v>
      </c>
      <c r="T150" s="10">
        <f t="shared" si="43"/>
        <v>6.0865720669249702E-2</v>
      </c>
    </row>
    <row r="151" spans="1:20" x14ac:dyDescent="0.45">
      <c r="A151">
        <v>1050</v>
      </c>
      <c r="B151" s="1">
        <f t="shared" si="28"/>
        <v>285.63988013439979</v>
      </c>
      <c r="C151" s="10">
        <f t="shared" si="29"/>
        <v>7.0018234115591854E-2</v>
      </c>
      <c r="D151">
        <v>1025</v>
      </c>
      <c r="E151" s="1">
        <f t="shared" si="30"/>
        <v>314.74234750509623</v>
      </c>
      <c r="F151" s="10">
        <f t="shared" si="31"/>
        <v>6.354403898470054E-2</v>
      </c>
      <c r="G151">
        <v>1015</v>
      </c>
      <c r="H151" s="1">
        <f t="shared" si="32"/>
        <v>327.86137355025789</v>
      </c>
      <c r="I151" s="10">
        <f t="shared" si="33"/>
        <v>6.1001391482715175E-2</v>
      </c>
      <c r="J151">
        <v>1000</v>
      </c>
      <c r="K151" s="1">
        <f t="shared" si="34"/>
        <v>332.23255320453825</v>
      </c>
      <c r="L151" s="10">
        <f t="shared" si="35"/>
        <v>6.0198796918275024E-2</v>
      </c>
      <c r="M151" s="1">
        <f t="shared" si="36"/>
        <v>337.80953972010832</v>
      </c>
      <c r="N151" s="10">
        <f t="shared" si="37"/>
        <v>5.9204959151156526E-2</v>
      </c>
      <c r="O151" s="1">
        <f t="shared" si="38"/>
        <v>341.61004516065623</v>
      </c>
      <c r="P151" s="10">
        <f t="shared" si="39"/>
        <v>5.8546287743365899E-2</v>
      </c>
      <c r="Q151" s="1">
        <f t="shared" si="40"/>
        <v>344.30926704958097</v>
      </c>
      <c r="R151" s="10">
        <f t="shared" si="41"/>
        <v>5.8087312523946603E-2</v>
      </c>
      <c r="S151" s="1">
        <f t="shared" si="42"/>
        <v>346.29989570652742</v>
      </c>
      <c r="T151" s="10">
        <f t="shared" si="43"/>
        <v>5.7753410405150807E-2</v>
      </c>
    </row>
    <row r="152" spans="1:20" x14ac:dyDescent="0.45">
      <c r="A152">
        <v>1100</v>
      </c>
      <c r="B152" s="1">
        <f t="shared" si="28"/>
        <v>295.76554805145804</v>
      </c>
      <c r="C152" s="10">
        <f t="shared" si="29"/>
        <v>6.7621128058229243E-2</v>
      </c>
      <c r="D152">
        <v>1075</v>
      </c>
      <c r="E152" s="1">
        <f t="shared" si="30"/>
        <v>328.31112736491355</v>
      </c>
      <c r="F152" s="10">
        <f t="shared" si="31"/>
        <v>6.0917825601964015E-2</v>
      </c>
      <c r="G152">
        <v>1065</v>
      </c>
      <c r="H152" s="1">
        <f t="shared" si="32"/>
        <v>343.16739316224812</v>
      </c>
      <c r="I152" s="10">
        <f t="shared" si="33"/>
        <v>5.8280595413516115E-2</v>
      </c>
      <c r="J152">
        <v>1050</v>
      </c>
      <c r="K152" s="1">
        <f t="shared" si="34"/>
        <v>348.57999548113128</v>
      </c>
      <c r="L152" s="10">
        <f t="shared" si="35"/>
        <v>5.737563904777377E-2</v>
      </c>
      <c r="M152" s="1">
        <f t="shared" si="36"/>
        <v>354.77330907737564</v>
      </c>
      <c r="N152" s="10">
        <f t="shared" si="37"/>
        <v>5.6374026704579465E-2</v>
      </c>
      <c r="O152" s="1">
        <f t="shared" si="38"/>
        <v>358.96339546402942</v>
      </c>
      <c r="P152" s="10">
        <f t="shared" si="39"/>
        <v>5.5715987347807826E-2</v>
      </c>
      <c r="Q152" s="1">
        <f t="shared" si="40"/>
        <v>361.91358274748939</v>
      </c>
      <c r="R152" s="10">
        <f t="shared" si="41"/>
        <v>5.5261810977550944E-2</v>
      </c>
      <c r="S152" s="1">
        <f t="shared" si="42"/>
        <v>364.06475320487516</v>
      </c>
      <c r="T152" s="10">
        <f t="shared" si="43"/>
        <v>5.4935282319805143E-2</v>
      </c>
    </row>
    <row r="153" spans="1:20" x14ac:dyDescent="0.45">
      <c r="A153">
        <v>1150</v>
      </c>
      <c r="B153" s="1">
        <f t="shared" si="28"/>
        <v>305.54164765424497</v>
      </c>
      <c r="C153" s="10">
        <f t="shared" si="29"/>
        <v>6.5457524869513922E-2</v>
      </c>
      <c r="D153">
        <v>1125</v>
      </c>
      <c r="E153" s="1">
        <f t="shared" si="30"/>
        <v>341.62537555827112</v>
      </c>
      <c r="F153" s="10">
        <f t="shared" si="31"/>
        <v>5.8543660485749237E-2</v>
      </c>
      <c r="G153">
        <v>1115</v>
      </c>
      <c r="H153" s="1">
        <f t="shared" si="32"/>
        <v>358.30081004191288</v>
      </c>
      <c r="I153" s="10">
        <f t="shared" si="33"/>
        <v>5.5819019771851656E-2</v>
      </c>
      <c r="J153">
        <v>1100</v>
      </c>
      <c r="K153" s="1">
        <f t="shared" si="34"/>
        <v>364.82021623465937</v>
      </c>
      <c r="L153" s="10">
        <f t="shared" si="35"/>
        <v>5.4821523342159346E-2</v>
      </c>
      <c r="M153" s="1">
        <f t="shared" si="36"/>
        <v>371.6768303917687</v>
      </c>
      <c r="N153" s="10">
        <f t="shared" si="37"/>
        <v>5.3810187680837819E-2</v>
      </c>
      <c r="O153" s="1">
        <f t="shared" si="38"/>
        <v>376.29339708601537</v>
      </c>
      <c r="P153" s="10">
        <f t="shared" si="39"/>
        <v>5.3150015798518732E-2</v>
      </c>
      <c r="Q153" s="1">
        <f t="shared" si="40"/>
        <v>379.52456013656808</v>
      </c>
      <c r="R153" s="10">
        <f t="shared" si="41"/>
        <v>5.2697511836396572E-2</v>
      </c>
      <c r="S153" s="1">
        <f t="shared" si="42"/>
        <v>381.86124207352339</v>
      </c>
      <c r="T153" s="10">
        <f t="shared" si="43"/>
        <v>5.2375045687797793E-2</v>
      </c>
    </row>
    <row r="154" spans="1:20" x14ac:dyDescent="0.45">
      <c r="A154">
        <v>1200</v>
      </c>
      <c r="B154" s="1">
        <f t="shared" si="28"/>
        <v>314.96858433090551</v>
      </c>
      <c r="C154" s="10">
        <f t="shared" si="29"/>
        <v>6.3498396332086343E-2</v>
      </c>
      <c r="D154">
        <v>1175</v>
      </c>
      <c r="E154" s="1">
        <f t="shared" si="30"/>
        <v>354.67179370107522</v>
      </c>
      <c r="F154" s="10">
        <f t="shared" si="31"/>
        <v>5.6390162271704125E-2</v>
      </c>
      <c r="G154">
        <v>1165</v>
      </c>
      <c r="H154" s="1">
        <f t="shared" si="32"/>
        <v>373.24182690055551</v>
      </c>
      <c r="I154" s="10">
        <f t="shared" si="33"/>
        <v>5.3584562496873343E-2</v>
      </c>
      <c r="J154">
        <v>1150</v>
      </c>
      <c r="K154" s="1">
        <f t="shared" si="34"/>
        <v>380.9296435103256</v>
      </c>
      <c r="L154" s="10">
        <f t="shared" si="35"/>
        <v>5.2503133690770046E-2</v>
      </c>
      <c r="M154" s="1">
        <f t="shared" si="36"/>
        <v>388.49524311606558</v>
      </c>
      <c r="N154" s="10">
        <f t="shared" si="37"/>
        <v>5.1480681821437037E-2</v>
      </c>
      <c r="O154" s="1">
        <f t="shared" si="38"/>
        <v>393.57500235105863</v>
      </c>
      <c r="P154" s="10">
        <f t="shared" si="39"/>
        <v>5.0816235483778317E-2</v>
      </c>
      <c r="Q154" s="1">
        <f t="shared" si="40"/>
        <v>397.11759730520384</v>
      </c>
      <c r="R154" s="10">
        <f t="shared" si="41"/>
        <v>5.0362915508448354E-2</v>
      </c>
      <c r="S154" s="1">
        <f t="shared" si="42"/>
        <v>399.66558878699379</v>
      </c>
      <c r="T154" s="10">
        <f t="shared" si="43"/>
        <v>5.0041836378010573E-2</v>
      </c>
    </row>
    <row r="155" spans="1:20" x14ac:dyDescent="0.45">
      <c r="A155">
        <v>1250</v>
      </c>
      <c r="B155" s="1">
        <f t="shared" si="28"/>
        <v>324.0482192494826</v>
      </c>
      <c r="C155" s="10">
        <f t="shared" si="29"/>
        <v>6.1719209709966437E-2</v>
      </c>
      <c r="D155">
        <v>1225</v>
      </c>
      <c r="E155" s="1">
        <f t="shared" si="30"/>
        <v>367.43913671806149</v>
      </c>
      <c r="F155" s="10">
        <f t="shared" si="31"/>
        <v>5.443078322749853E-2</v>
      </c>
      <c r="G155">
        <v>1215</v>
      </c>
      <c r="H155" s="1">
        <f t="shared" si="32"/>
        <v>387.97277735546675</v>
      </c>
      <c r="I155" s="10">
        <f t="shared" si="33"/>
        <v>5.1550008576183394E-2</v>
      </c>
      <c r="J155">
        <v>1200</v>
      </c>
      <c r="K155" s="1">
        <f t="shared" si="34"/>
        <v>396.88682599951551</v>
      </c>
      <c r="L155" s="10">
        <f t="shared" si="35"/>
        <v>5.0392199211027514E-2</v>
      </c>
      <c r="M155" s="1">
        <f t="shared" si="36"/>
        <v>405.20568894198198</v>
      </c>
      <c r="N155" s="10">
        <f t="shared" si="37"/>
        <v>4.9357648586379137E-2</v>
      </c>
      <c r="O155" s="1">
        <f t="shared" si="38"/>
        <v>410.7850326403543</v>
      </c>
      <c r="P155" s="10">
        <f t="shared" si="39"/>
        <v>4.8687265627592048E-2</v>
      </c>
      <c r="Q155" s="1">
        <f t="shared" si="40"/>
        <v>414.6698287239434</v>
      </c>
      <c r="R155" s="10">
        <f t="shared" si="41"/>
        <v>4.8231143465502828E-2</v>
      </c>
      <c r="S155" s="1">
        <f t="shared" si="42"/>
        <v>417.45562965517445</v>
      </c>
      <c r="T155" s="10">
        <f t="shared" si="43"/>
        <v>4.7909283236928307E-2</v>
      </c>
    </row>
    <row r="156" spans="1:20" x14ac:dyDescent="0.45">
      <c r="A156">
        <v>1300</v>
      </c>
      <c r="B156" s="1">
        <f t="shared" si="28"/>
        <v>332.78367651645891</v>
      </c>
      <c r="C156" s="10">
        <f t="shared" si="29"/>
        <v>6.0099101642717846E-2</v>
      </c>
      <c r="D156">
        <v>1275</v>
      </c>
      <c r="E156" s="1">
        <f t="shared" si="30"/>
        <v>379.91803237805448</v>
      </c>
      <c r="F156" s="10">
        <f t="shared" si="31"/>
        <v>5.2642934252981451E-2</v>
      </c>
      <c r="G156">
        <v>1265</v>
      </c>
      <c r="H156" s="1">
        <f t="shared" si="32"/>
        <v>402.47796689328368</v>
      </c>
      <c r="I156" s="10">
        <f t="shared" si="33"/>
        <v>4.9692161174385394E-2</v>
      </c>
      <c r="J156">
        <v>1250</v>
      </c>
      <c r="K156" s="1">
        <f t="shared" si="34"/>
        <v>412.67228667111431</v>
      </c>
      <c r="L156" s="10">
        <f t="shared" si="35"/>
        <v>4.8464606531572876E-2</v>
      </c>
      <c r="M156" s="1">
        <f t="shared" si="36"/>
        <v>421.78717848182453</v>
      </c>
      <c r="N156" s="10">
        <f t="shared" si="37"/>
        <v>4.7417278239674683E-2</v>
      </c>
      <c r="O156" s="1">
        <f t="shared" si="38"/>
        <v>427.90205406603366</v>
      </c>
      <c r="P156" s="10">
        <f t="shared" si="39"/>
        <v>4.6739668131888915E-2</v>
      </c>
      <c r="Q156" s="1">
        <f t="shared" si="40"/>
        <v>432.16000732715236</v>
      </c>
      <c r="R156" s="10">
        <f t="shared" si="41"/>
        <v>4.627915508354679E-2</v>
      </c>
      <c r="S156" s="1">
        <f t="shared" si="42"/>
        <v>435.21069771119676</v>
      </c>
      <c r="T156" s="10">
        <f t="shared" si="43"/>
        <v>4.5954752732828917E-2</v>
      </c>
    </row>
    <row r="157" spans="1:20" x14ac:dyDescent="0.45">
      <c r="A157">
        <v>1350</v>
      </c>
      <c r="B157" s="1">
        <f t="shared" si="28"/>
        <v>341.17917139823066</v>
      </c>
      <c r="C157" s="10">
        <f t="shared" si="29"/>
        <v>5.862022560766357E-2</v>
      </c>
      <c r="D157">
        <v>1325</v>
      </c>
      <c r="E157" s="1">
        <f t="shared" si="30"/>
        <v>392.10081774675689</v>
      </c>
      <c r="F157" s="10">
        <f t="shared" si="31"/>
        <v>5.1007289693839011E-2</v>
      </c>
      <c r="G157">
        <v>1315</v>
      </c>
      <c r="H157" s="1">
        <f t="shared" si="32"/>
        <v>416.74352862018998</v>
      </c>
      <c r="I157" s="10">
        <f t="shared" si="33"/>
        <v>4.7991147136030317E-2</v>
      </c>
      <c r="J157">
        <v>1300</v>
      </c>
      <c r="K157" s="1">
        <f t="shared" si="34"/>
        <v>428.26839065345405</v>
      </c>
      <c r="L157" s="10">
        <f t="shared" si="35"/>
        <v>4.6699687477480885E-2</v>
      </c>
      <c r="M157" s="1">
        <f t="shared" si="36"/>
        <v>438.22047158322368</v>
      </c>
      <c r="N157" s="10">
        <f t="shared" si="37"/>
        <v>4.5639127555458674E-2</v>
      </c>
      <c r="O157" s="1">
        <f t="shared" si="38"/>
        <v>444.9062665840728</v>
      </c>
      <c r="P157" s="10">
        <f t="shared" si="39"/>
        <v>4.4953289045706557E-2</v>
      </c>
      <c r="Q157" s="1">
        <f t="shared" si="40"/>
        <v>449.5684000240733</v>
      </c>
      <c r="R157" s="10">
        <f t="shared" si="41"/>
        <v>4.4487112525989476E-2</v>
      </c>
      <c r="S157" s="1">
        <f t="shared" si="42"/>
        <v>452.91152308269579</v>
      </c>
      <c r="T157" s="10">
        <f t="shared" si="43"/>
        <v>4.4158735162823974E-2</v>
      </c>
    </row>
    <row r="158" spans="1:20" x14ac:dyDescent="0.45">
      <c r="A158">
        <v>1400</v>
      </c>
      <c r="B158" s="1">
        <f t="shared" si="28"/>
        <v>349.23985693955467</v>
      </c>
      <c r="C158" s="10">
        <f t="shared" si="29"/>
        <v>5.7267232254826911E-2</v>
      </c>
      <c r="D158">
        <v>1375</v>
      </c>
      <c r="E158" s="1">
        <f t="shared" si="30"/>
        <v>403.98139017988939</v>
      </c>
      <c r="F158" s="10">
        <f t="shared" si="31"/>
        <v>4.9507230991739926E-2</v>
      </c>
      <c r="G158">
        <v>1365</v>
      </c>
      <c r="H158" s="1">
        <f t="shared" si="32"/>
        <v>430.75729149691608</v>
      </c>
      <c r="I158" s="10">
        <f t="shared" si="33"/>
        <v>4.6429858286318029E-2</v>
      </c>
      <c r="J158">
        <v>1350</v>
      </c>
      <c r="K158" s="1">
        <f t="shared" si="34"/>
        <v>443.65922497294366</v>
      </c>
      <c r="L158" s="10">
        <f t="shared" si="35"/>
        <v>4.5079644182355702E-2</v>
      </c>
      <c r="M158" s="1">
        <f t="shared" si="36"/>
        <v>454.4879689098226</v>
      </c>
      <c r="N158" s="10">
        <f t="shared" si="37"/>
        <v>4.4005565313365441E-2</v>
      </c>
      <c r="O158" s="1">
        <f t="shared" si="38"/>
        <v>461.77940417677996</v>
      </c>
      <c r="P158" s="10">
        <f t="shared" si="39"/>
        <v>4.3310723300131269E-2</v>
      </c>
      <c r="Q158" s="1">
        <f t="shared" si="40"/>
        <v>466.87669425884314</v>
      </c>
      <c r="R158" s="10">
        <f t="shared" si="41"/>
        <v>4.2837863285828767E-2</v>
      </c>
      <c r="S158" s="1">
        <f t="shared" si="42"/>
        <v>470.54014445439873</v>
      </c>
      <c r="T158" s="10">
        <f t="shared" si="43"/>
        <v>4.2504343647852667E-2</v>
      </c>
    </row>
    <row r="159" spans="1:20" x14ac:dyDescent="0.45">
      <c r="A159">
        <v>1450</v>
      </c>
      <c r="B159" s="1">
        <f t="shared" si="28"/>
        <v>356.97168677205093</v>
      </c>
      <c r="C159" s="10">
        <f t="shared" si="29"/>
        <v>5.6026852383873428E-2</v>
      </c>
      <c r="D159">
        <v>1425</v>
      </c>
      <c r="E159" s="1">
        <f t="shared" si="30"/>
        <v>415.55507095626893</v>
      </c>
      <c r="F159" s="10">
        <f t="shared" si="31"/>
        <v>4.8128398370825574E-2</v>
      </c>
      <c r="G159">
        <v>1415</v>
      </c>
      <c r="H159" s="1">
        <f t="shared" si="32"/>
        <v>444.50865924259028</v>
      </c>
      <c r="I159" s="10">
        <f t="shared" si="33"/>
        <v>4.499349919094605E-2</v>
      </c>
      <c r="J159">
        <v>1400</v>
      </c>
      <c r="K159" s="1">
        <f t="shared" si="34"/>
        <v>458.83048827234529</v>
      </c>
      <c r="L159" s="10">
        <f t="shared" si="35"/>
        <v>4.3589082485139305E-2</v>
      </c>
      <c r="M159" s="1">
        <f t="shared" si="36"/>
        <v>470.5736129308458</v>
      </c>
      <c r="N159" s="10">
        <f t="shared" si="37"/>
        <v>4.2501320623218083E-2</v>
      </c>
      <c r="O159" s="1">
        <f t="shared" si="38"/>
        <v>478.50464424260167</v>
      </c>
      <c r="P159" s="10">
        <f t="shared" si="39"/>
        <v>4.1796877502948554E-2</v>
      </c>
      <c r="Q159" s="1">
        <f t="shared" si="40"/>
        <v>484.06791374446675</v>
      </c>
      <c r="R159" s="10">
        <f t="shared" si="41"/>
        <v>4.1316516612910116E-2</v>
      </c>
      <c r="S159" s="1">
        <f t="shared" si="42"/>
        <v>488.0798297346297</v>
      </c>
      <c r="T159" s="10">
        <f t="shared" si="43"/>
        <v>4.0976903329264916E-2</v>
      </c>
    </row>
    <row r="160" spans="1:20" x14ac:dyDescent="0.45">
      <c r="A160">
        <v>1500</v>
      </c>
      <c r="B160" s="1">
        <f t="shared" si="28"/>
        <v>364.38129226342676</v>
      </c>
      <c r="C160" s="10">
        <f t="shared" si="29"/>
        <v>5.4887559884773528E-2</v>
      </c>
      <c r="D160">
        <v>1475</v>
      </c>
      <c r="E160" s="1">
        <f t="shared" si="30"/>
        <v>426.81848001421957</v>
      </c>
      <c r="F160" s="10">
        <f t="shared" si="31"/>
        <v>4.6858327219884421E-2</v>
      </c>
      <c r="G160">
        <v>1465</v>
      </c>
      <c r="H160" s="1">
        <f t="shared" si="32"/>
        <v>457.98849846131213</v>
      </c>
      <c r="I160" s="10">
        <f t="shared" si="33"/>
        <v>4.3669218915307471E-2</v>
      </c>
      <c r="J160">
        <v>1450</v>
      </c>
      <c r="K160" s="1">
        <f t="shared" si="34"/>
        <v>473.76938902428861</v>
      </c>
      <c r="L160" s="10">
        <f t="shared" si="35"/>
        <v>4.221463113349154E-2</v>
      </c>
      <c r="M160" s="1">
        <f t="shared" si="36"/>
        <v>486.46279685045715</v>
      </c>
      <c r="N160" s="10">
        <f t="shared" si="37"/>
        <v>4.1113113129076902E-2</v>
      </c>
      <c r="O160" s="1">
        <f t="shared" si="38"/>
        <v>495.06652471704194</v>
      </c>
      <c r="P160" s="10">
        <f t="shared" si="39"/>
        <v>4.0398611098641971E-2</v>
      </c>
      <c r="Q160" s="1">
        <f t="shared" si="40"/>
        <v>501.12634188109382</v>
      </c>
      <c r="R160" s="10">
        <f t="shared" si="41"/>
        <v>3.9910095176648203E-2</v>
      </c>
      <c r="S160" s="1">
        <f t="shared" si="42"/>
        <v>505.51500442331815</v>
      </c>
      <c r="T160" s="10">
        <f t="shared" si="43"/>
        <v>3.9563612998620323E-2</v>
      </c>
    </row>
    <row r="161" spans="1:20" x14ac:dyDescent="0.45">
      <c r="A161">
        <v>1550</v>
      </c>
      <c r="B161" s="1">
        <f t="shared" si="28"/>
        <v>371.47587244007781</v>
      </c>
      <c r="C161" s="10">
        <f t="shared" si="29"/>
        <v>5.3839297472075172E-2</v>
      </c>
      <c r="D161">
        <v>1525</v>
      </c>
      <c r="E161" s="1">
        <f t="shared" si="30"/>
        <v>437.76942053504172</v>
      </c>
      <c r="F161" s="10">
        <f t="shared" si="31"/>
        <v>4.5686151343225401E-2</v>
      </c>
      <c r="G161">
        <v>1515</v>
      </c>
      <c r="H161" s="1">
        <f t="shared" si="32"/>
        <v>471.18903482938572</v>
      </c>
      <c r="I161" s="10">
        <f t="shared" si="33"/>
        <v>4.2445809476958356E-2</v>
      </c>
      <c r="J161">
        <v>1500</v>
      </c>
      <c r="K161" s="1">
        <f t="shared" si="34"/>
        <v>488.4645510566445</v>
      </c>
      <c r="L161" s="10">
        <f t="shared" si="35"/>
        <v>4.0944629363044015E-2</v>
      </c>
      <c r="M161" s="1">
        <f t="shared" si="36"/>
        <v>502.1422803058673</v>
      </c>
      <c r="N161" s="10">
        <f t="shared" si="37"/>
        <v>3.9829348741192448E-2</v>
      </c>
      <c r="O161" s="1">
        <f t="shared" si="38"/>
        <v>511.45086774553647</v>
      </c>
      <c r="P161" s="10">
        <f t="shared" si="39"/>
        <v>3.9104440448326026E-2</v>
      </c>
      <c r="Q161" s="1">
        <f t="shared" si="40"/>
        <v>518.0374516657148</v>
      </c>
      <c r="R161" s="10">
        <f t="shared" si="41"/>
        <v>3.8607247286255725E-2</v>
      </c>
      <c r="S161" s="1">
        <f t="shared" si="42"/>
        <v>522.83118647576123</v>
      </c>
      <c r="T161" s="10">
        <f t="shared" si="43"/>
        <v>3.8253265140539228E-2</v>
      </c>
    </row>
    <row r="162" spans="1:20" x14ac:dyDescent="0.45">
      <c r="A162">
        <v>1600</v>
      </c>
      <c r="B162" s="1">
        <f t="shared" si="28"/>
        <v>378.26309534073641</v>
      </c>
      <c r="C162" s="10">
        <f t="shared" si="29"/>
        <v>5.2873252099796195E-2</v>
      </c>
      <c r="D162">
        <v>1575</v>
      </c>
      <c r="E162" s="1">
        <f t="shared" si="30"/>
        <v>448.40677233524355</v>
      </c>
      <c r="F162" s="10">
        <f t="shared" si="31"/>
        <v>4.4602359361886147E-2</v>
      </c>
      <c r="G162">
        <v>1565</v>
      </c>
      <c r="H162" s="1">
        <f t="shared" si="32"/>
        <v>484.10375640113227</v>
      </c>
      <c r="I162" s="10">
        <f t="shared" si="33"/>
        <v>4.1313457570917582E-2</v>
      </c>
      <c r="J162">
        <v>1550</v>
      </c>
      <c r="K162" s="1">
        <f t="shared" si="34"/>
        <v>502.90592543926948</v>
      </c>
      <c r="L162" s="10">
        <f t="shared" si="35"/>
        <v>3.9768869262239749E-2</v>
      </c>
      <c r="M162" s="1">
        <f t="shared" si="36"/>
        <v>517.6001108941374</v>
      </c>
      <c r="N162" s="10">
        <f t="shared" si="37"/>
        <v>3.8639868073928052E-2</v>
      </c>
      <c r="O162" s="1">
        <f t="shared" si="38"/>
        <v>527.64470895974898</v>
      </c>
      <c r="P162" s="10">
        <f t="shared" si="39"/>
        <v>3.7904293666527956E-2</v>
      </c>
      <c r="Q162" s="1">
        <f t="shared" si="40"/>
        <v>534.78784113116103</v>
      </c>
      <c r="R162" s="10">
        <f t="shared" si="41"/>
        <v>3.7398008073064697E-2</v>
      </c>
      <c r="S162" s="1">
        <f t="shared" si="42"/>
        <v>540.0149266873384</v>
      </c>
      <c r="T162" s="10">
        <f t="shared" si="43"/>
        <v>3.7036013287054449E-2</v>
      </c>
    </row>
    <row r="163" spans="1:20" x14ac:dyDescent="0.45">
      <c r="A163">
        <v>1650</v>
      </c>
      <c r="B163" s="1">
        <f t="shared" si="28"/>
        <v>384.75100964048102</v>
      </c>
      <c r="C163" s="10">
        <f t="shared" si="29"/>
        <v>5.1981669960238432E-2</v>
      </c>
      <c r="D163">
        <v>1625</v>
      </c>
      <c r="E163" s="1">
        <f t="shared" si="30"/>
        <v>458.73039320022434</v>
      </c>
      <c r="F163" s="10">
        <f t="shared" si="31"/>
        <v>4.3598593632470525E-2</v>
      </c>
      <c r="G163">
        <v>1615</v>
      </c>
      <c r="H163" s="1">
        <f t="shared" si="32"/>
        <v>496.72732326292675</v>
      </c>
      <c r="I163" s="10">
        <f t="shared" si="33"/>
        <v>4.0263539095500164E-2</v>
      </c>
      <c r="J163">
        <v>1600</v>
      </c>
      <c r="K163" s="1">
        <f t="shared" si="34"/>
        <v>517.08470796313372</v>
      </c>
      <c r="L163" s="10">
        <f t="shared" si="35"/>
        <v>3.8678382268898831E-2</v>
      </c>
      <c r="M163" s="1">
        <f t="shared" si="36"/>
        <v>532.82555076811298</v>
      </c>
      <c r="N163" s="10">
        <f t="shared" si="37"/>
        <v>3.7535737487003604E-2</v>
      </c>
      <c r="O163" s="1">
        <f t="shared" si="38"/>
        <v>543.63623158930091</v>
      </c>
      <c r="P163" s="10">
        <f t="shared" si="39"/>
        <v>3.678930659483589E-2</v>
      </c>
      <c r="Q163" s="1">
        <f t="shared" si="40"/>
        <v>551.36517353324246</v>
      </c>
      <c r="R163" s="10">
        <f t="shared" si="41"/>
        <v>3.6273600437685564E-2</v>
      </c>
      <c r="S163" s="1">
        <f t="shared" si="42"/>
        <v>557.05375380561463</v>
      </c>
      <c r="T163" s="10">
        <f t="shared" si="43"/>
        <v>3.5903177859167704E-2</v>
      </c>
    </row>
    <row r="164" spans="1:20" x14ac:dyDescent="0.45">
      <c r="A164">
        <v>1700</v>
      </c>
      <c r="B164" s="1">
        <f t="shared" si="28"/>
        <v>390.94796553264962</v>
      </c>
      <c r="C164" s="10">
        <f t="shared" si="29"/>
        <v>5.1157703232323687E-2</v>
      </c>
      <c r="D164">
        <v>1675</v>
      </c>
      <c r="E164" s="1">
        <f t="shared" si="30"/>
        <v>468.74102742721834</v>
      </c>
      <c r="F164" s="10">
        <f t="shared" si="31"/>
        <v>4.2667483385813526E-2</v>
      </c>
      <c r="G164">
        <v>1665</v>
      </c>
      <c r="H164" s="1">
        <f t="shared" si="32"/>
        <v>509.0554829000373</v>
      </c>
      <c r="I164" s="10">
        <f t="shared" si="33"/>
        <v>3.9288448257274504E-2</v>
      </c>
      <c r="J164">
        <v>1650</v>
      </c>
      <c r="K164" s="1">
        <f t="shared" si="34"/>
        <v>530.99326158536735</v>
      </c>
      <c r="L164" s="10">
        <f t="shared" si="35"/>
        <v>3.7665261401409737E-2</v>
      </c>
      <c r="M164" s="1">
        <f t="shared" si="36"/>
        <v>547.80900768393099</v>
      </c>
      <c r="N164" s="10">
        <f t="shared" si="37"/>
        <v>3.6509074731278221E-2</v>
      </c>
      <c r="O164" s="1">
        <f t="shared" si="38"/>
        <v>559.41470478341591</v>
      </c>
      <c r="P164" s="10">
        <f t="shared" si="39"/>
        <v>3.5751652269747254E-2</v>
      </c>
      <c r="Q164" s="1">
        <f t="shared" si="40"/>
        <v>567.75812164786703</v>
      </c>
      <c r="R164" s="10">
        <f t="shared" si="41"/>
        <v>3.5226268436199193E-2</v>
      </c>
      <c r="S164" s="1">
        <f t="shared" si="42"/>
        <v>573.93612371975075</v>
      </c>
      <c r="T164" s="10">
        <f t="shared" si="43"/>
        <v>3.4847083453081039E-2</v>
      </c>
    </row>
    <row r="165" spans="1:20" x14ac:dyDescent="0.45">
      <c r="A165">
        <v>1750</v>
      </c>
      <c r="B165" s="1">
        <f t="shared" si="28"/>
        <v>396.86254397851133</v>
      </c>
      <c r="C165" s="10">
        <f t="shared" si="29"/>
        <v>5.0395282455990426E-2</v>
      </c>
      <c r="D165">
        <v>1725</v>
      </c>
      <c r="E165" s="1">
        <f t="shared" si="30"/>
        <v>478.44022095303285</v>
      </c>
      <c r="F165" s="10">
        <f t="shared" si="31"/>
        <v>4.1802505567280358E-2</v>
      </c>
      <c r="G165">
        <v>1715</v>
      </c>
      <c r="H165" s="1">
        <f t="shared" si="32"/>
        <v>521.08499074760016</v>
      </c>
      <c r="I165" s="10">
        <f t="shared" si="33"/>
        <v>3.8381454762890059E-2</v>
      </c>
      <c r="J165">
        <v>1700</v>
      </c>
      <c r="K165" s="1">
        <f t="shared" si="34"/>
        <v>544.62504332628532</v>
      </c>
      <c r="L165" s="10">
        <f t="shared" si="35"/>
        <v>3.6722512570943201E-2</v>
      </c>
      <c r="M165" s="1">
        <f t="shared" si="36"/>
        <v>562.54196999504279</v>
      </c>
      <c r="N165" s="10">
        <f t="shared" si="37"/>
        <v>3.5552902835278663E-2</v>
      </c>
      <c r="O165" s="1">
        <f t="shared" si="38"/>
        <v>574.97042563008222</v>
      </c>
      <c r="P165" s="10">
        <f t="shared" si="39"/>
        <v>3.4784397785473868E-2</v>
      </c>
      <c r="Q165" s="1">
        <f t="shared" si="40"/>
        <v>583.95631565385906</v>
      </c>
      <c r="R165" s="10">
        <f t="shared" si="41"/>
        <v>3.4249137245148026E-2</v>
      </c>
      <c r="S165" s="1">
        <f t="shared" si="42"/>
        <v>590.65137219152734</v>
      </c>
      <c r="T165" s="10">
        <f t="shared" si="43"/>
        <v>3.3860921927249342E-2</v>
      </c>
    </row>
    <row r="166" spans="1:20" x14ac:dyDescent="0.45">
      <c r="A166">
        <v>1800</v>
      </c>
      <c r="B166" s="1">
        <f t="shared" si="28"/>
        <v>402.50349353651558</v>
      </c>
      <c r="C166" s="10">
        <f t="shared" si="29"/>
        <v>4.9689009713366816E-2</v>
      </c>
      <c r="D166">
        <v>1775</v>
      </c>
      <c r="E166" s="1">
        <f t="shared" si="30"/>
        <v>487.83024252851476</v>
      </c>
      <c r="F166" s="10">
        <f t="shared" si="31"/>
        <v>4.0997868226324563E-2</v>
      </c>
      <c r="G166">
        <v>1765</v>
      </c>
      <c r="H166" s="1">
        <f t="shared" si="32"/>
        <v>532.81353548195329</v>
      </c>
      <c r="I166" s="10">
        <f t="shared" si="33"/>
        <v>3.7536583941902152E-2</v>
      </c>
      <c r="J166">
        <v>1750</v>
      </c>
      <c r="K166" s="1">
        <f t="shared" si="34"/>
        <v>557.97453519389728</v>
      </c>
      <c r="L166" s="10">
        <f t="shared" si="35"/>
        <v>3.5843929675123898E-2</v>
      </c>
      <c r="M166" s="1">
        <f t="shared" si="36"/>
        <v>577.01694517730493</v>
      </c>
      <c r="N166" s="10">
        <f t="shared" si="37"/>
        <v>3.4661027145146371E-2</v>
      </c>
      <c r="O166" s="1">
        <f t="shared" si="38"/>
        <v>590.29466445075525</v>
      </c>
      <c r="P166" s="10">
        <f t="shared" si="39"/>
        <v>3.3881383662190429E-2</v>
      </c>
      <c r="Q166" s="1">
        <f t="shared" si="40"/>
        <v>599.95029416841203</v>
      </c>
      <c r="R166" s="10">
        <f t="shared" si="41"/>
        <v>3.3336094997206217E-2</v>
      </c>
      <c r="S166" s="1">
        <f t="shared" si="42"/>
        <v>607.18967068413224</v>
      </c>
      <c r="T166" s="10">
        <f t="shared" si="43"/>
        <v>3.2938636748325471E-2</v>
      </c>
    </row>
    <row r="167" spans="1:20" x14ac:dyDescent="0.45">
      <c r="A167">
        <v>1850</v>
      </c>
      <c r="B167" s="1">
        <f t="shared" si="28"/>
        <v>407.87967406880989</v>
      </c>
      <c r="C167" s="10">
        <f t="shared" si="29"/>
        <v>4.9034068798990881E-2</v>
      </c>
      <c r="D167">
        <v>1825</v>
      </c>
      <c r="E167" s="1">
        <f t="shared" si="30"/>
        <v>496.91401047158774</v>
      </c>
      <c r="F167" s="10">
        <f t="shared" si="31"/>
        <v>4.0248412358144907E-2</v>
      </c>
      <c r="G167">
        <v>1815</v>
      </c>
      <c r="H167" s="1">
        <f t="shared" si="32"/>
        <v>544.23966867647198</v>
      </c>
      <c r="I167" s="10">
        <f t="shared" si="33"/>
        <v>3.6748515683609928E-2</v>
      </c>
      <c r="J167">
        <v>1800</v>
      </c>
      <c r="K167" s="1">
        <f t="shared" si="34"/>
        <v>571.03717878274176</v>
      </c>
      <c r="L167" s="10">
        <f t="shared" si="35"/>
        <v>3.5023989230671876E-2</v>
      </c>
      <c r="M167" s="1">
        <f t="shared" si="36"/>
        <v>591.22740154147277</v>
      </c>
      <c r="N167" s="10">
        <f t="shared" si="37"/>
        <v>3.3827931431890952E-2</v>
      </c>
      <c r="O167" s="1">
        <f t="shared" si="38"/>
        <v>605.37961302131419</v>
      </c>
      <c r="P167" s="10">
        <f t="shared" si="39"/>
        <v>3.3037121782453945E-2</v>
      </c>
      <c r="Q167" s="1">
        <f t="shared" si="40"/>
        <v>615.73145807567221</v>
      </c>
      <c r="R167" s="10">
        <f t="shared" si="41"/>
        <v>3.2481692688733861E-2</v>
      </c>
      <c r="S167" s="1">
        <f t="shared" si="42"/>
        <v>623.5419849190547</v>
      </c>
      <c r="T167" s="10">
        <f t="shared" si="43"/>
        <v>3.2074824925536177E-2</v>
      </c>
    </row>
    <row r="168" spans="1:20" x14ac:dyDescent="0.45">
      <c r="A168">
        <v>1900</v>
      </c>
      <c r="B168" s="1">
        <f t="shared" si="28"/>
        <v>413.000006695737</v>
      </c>
      <c r="C168" s="10">
        <f t="shared" si="29"/>
        <v>4.8426149335959422E-2</v>
      </c>
      <c r="D168">
        <v>1875</v>
      </c>
      <c r="E168" s="1">
        <f t="shared" si="30"/>
        <v>505.69502458760826</v>
      </c>
      <c r="F168" s="10">
        <f t="shared" si="31"/>
        <v>3.9549528920736168E-2</v>
      </c>
      <c r="G168">
        <v>1865</v>
      </c>
      <c r="H168" s="1">
        <f t="shared" si="32"/>
        <v>555.36273850062287</v>
      </c>
      <c r="I168" s="10">
        <f t="shared" si="33"/>
        <v>3.6012498883155747E-2</v>
      </c>
      <c r="J168">
        <v>1850</v>
      </c>
      <c r="K168" s="1">
        <f t="shared" si="34"/>
        <v>583.80931325114227</v>
      </c>
      <c r="L168" s="10">
        <f t="shared" si="35"/>
        <v>3.4257761132009262E-2</v>
      </c>
      <c r="M168" s="1">
        <f t="shared" si="36"/>
        <v>605.16771284714412</v>
      </c>
      <c r="N168" s="10">
        <f t="shared" si="37"/>
        <v>3.3048689768833864E-2</v>
      </c>
      <c r="O168" s="1">
        <f t="shared" si="38"/>
        <v>620.21833542868364</v>
      </c>
      <c r="P168" s="10">
        <f t="shared" si="39"/>
        <v>3.2246708711338508E-2</v>
      </c>
      <c r="Q168" s="1">
        <f t="shared" si="40"/>
        <v>631.29202684853976</v>
      </c>
      <c r="R168" s="10">
        <f t="shared" si="41"/>
        <v>3.1681059081074728E-2</v>
      </c>
      <c r="S168" s="1">
        <f t="shared" si="42"/>
        <v>639.70003585172685</v>
      </c>
      <c r="T168" s="10">
        <f t="shared" si="43"/>
        <v>3.1264653554960421E-2</v>
      </c>
    </row>
    <row r="169" spans="1:20" x14ac:dyDescent="0.45">
      <c r="A169">
        <v>1950</v>
      </c>
      <c r="B169" s="1">
        <f t="shared" si="28"/>
        <v>417.87342943170404</v>
      </c>
      <c r="C169" s="10">
        <f t="shared" si="29"/>
        <v>4.7861382398013269E-2</v>
      </c>
      <c r="D169">
        <v>1925</v>
      </c>
      <c r="E169" s="1">
        <f t="shared" si="30"/>
        <v>514.17730289248254</v>
      </c>
      <c r="F169" s="10">
        <f t="shared" si="31"/>
        <v>3.889708839244916E-2</v>
      </c>
      <c r="G169">
        <v>1915</v>
      </c>
      <c r="H169" s="1">
        <f t="shared" si="32"/>
        <v>566.18282718502155</v>
      </c>
      <c r="I169" s="10">
        <f t="shared" si="33"/>
        <v>3.5324278730665647E-2</v>
      </c>
      <c r="J169">
        <v>1900</v>
      </c>
      <c r="K169" s="1">
        <f t="shared" si="34"/>
        <v>596.28811642702954</v>
      </c>
      <c r="L169" s="10">
        <f t="shared" si="35"/>
        <v>3.3540832777014584E-2</v>
      </c>
      <c r="M169" s="1">
        <f t="shared" si="36"/>
        <v>618.83310557887921</v>
      </c>
      <c r="N169" s="10">
        <f t="shared" si="37"/>
        <v>3.2318891506767831E-2</v>
      </c>
      <c r="O169" s="1">
        <f t="shared" si="38"/>
        <v>634.80472132016462</v>
      </c>
      <c r="P169" s="10">
        <f t="shared" si="39"/>
        <v>3.1505751813576968E-2</v>
      </c>
      <c r="Q169" s="1">
        <f t="shared" si="40"/>
        <v>646.62499711237683</v>
      </c>
      <c r="R169" s="10">
        <f t="shared" si="41"/>
        <v>3.0929828090954861E-2</v>
      </c>
      <c r="S169" s="1">
        <f t="shared" si="42"/>
        <v>655.65626280581512</v>
      </c>
      <c r="T169" s="10">
        <f t="shared" si="43"/>
        <v>3.0503788546779084E-2</v>
      </c>
    </row>
    <row r="170" spans="1:20" x14ac:dyDescent="0.45">
      <c r="A170">
        <v>2000</v>
      </c>
      <c r="B170" s="1">
        <f t="shared" si="28"/>
        <v>422.50885799009598</v>
      </c>
      <c r="C170" s="10">
        <f t="shared" si="29"/>
        <v>4.7336285670178349E-2</v>
      </c>
      <c r="D170">
        <v>1975</v>
      </c>
      <c r="E170" s="1">
        <f t="shared" si="30"/>
        <v>522.36532281259156</v>
      </c>
      <c r="F170" s="10">
        <f t="shared" si="31"/>
        <v>3.8287380740193923E-2</v>
      </c>
      <c r="G170">
        <v>1965</v>
      </c>
      <c r="H170" s="1">
        <f t="shared" si="32"/>
        <v>576.70069201102615</v>
      </c>
      <c r="I170" s="10">
        <f t="shared" si="33"/>
        <v>3.4680034681868588E-2</v>
      </c>
      <c r="J170">
        <v>1950</v>
      </c>
      <c r="K170" s="1">
        <f t="shared" si="34"/>
        <v>608.47154882966174</v>
      </c>
      <c r="L170" s="10">
        <f t="shared" si="35"/>
        <v>3.2869244319587557E-2</v>
      </c>
      <c r="M170" s="1">
        <f t="shared" si="36"/>
        <v>632.21960868297151</v>
      </c>
      <c r="N170" s="10">
        <f t="shared" si="37"/>
        <v>3.1634577171156773E-2</v>
      </c>
      <c r="O170" s="1">
        <f t="shared" si="38"/>
        <v>649.13344134133558</v>
      </c>
      <c r="P170" s="10">
        <f t="shared" si="39"/>
        <v>3.0810306057677511E-2</v>
      </c>
      <c r="Q170" s="1">
        <f t="shared" si="40"/>
        <v>661.72410323899476</v>
      </c>
      <c r="R170" s="10">
        <f t="shared" si="41"/>
        <v>3.0224076623632679E-2</v>
      </c>
      <c r="S170" s="1">
        <f t="shared" si="42"/>
        <v>671.40378854651738</v>
      </c>
      <c r="T170" s="10">
        <f t="shared" si="43"/>
        <v>2.9788333550063554E-2</v>
      </c>
    </row>
    <row r="171" spans="1:20" x14ac:dyDescent="0.45">
      <c r="A171">
        <v>2050</v>
      </c>
      <c r="B171" s="1">
        <f t="shared" si="28"/>
        <v>426.91515129228355</v>
      </c>
      <c r="C171" s="10">
        <f t="shared" si="29"/>
        <v>4.6847716553182678E-2</v>
      </c>
      <c r="D171">
        <v>2025</v>
      </c>
      <c r="E171" s="1">
        <f t="shared" si="30"/>
        <v>530.2639665677018</v>
      </c>
      <c r="F171" s="10">
        <f t="shared" si="31"/>
        <v>3.7717064068026745E-2</v>
      </c>
      <c r="G171">
        <v>2015</v>
      </c>
      <c r="H171" s="1">
        <f t="shared" si="32"/>
        <v>586.91770961251154</v>
      </c>
      <c r="I171" s="10">
        <f t="shared" si="33"/>
        <v>3.4076327349543065E-2</v>
      </c>
      <c r="J171">
        <v>2000</v>
      </c>
      <c r="K171" s="1">
        <f t="shared" si="34"/>
        <v>620.35830042475595</v>
      </c>
      <c r="L171" s="10">
        <f t="shared" si="35"/>
        <v>3.2239433221585186E-2</v>
      </c>
      <c r="M171" s="1">
        <f t="shared" si="36"/>
        <v>645.324005594151</v>
      </c>
      <c r="N171" s="10">
        <f t="shared" si="37"/>
        <v>3.0992183502589466E-2</v>
      </c>
      <c r="O171" s="1">
        <f t="shared" si="38"/>
        <v>663.19990459011422</v>
      </c>
      <c r="P171" s="10">
        <f t="shared" si="39"/>
        <v>3.0156819778737531E-2</v>
      </c>
      <c r="Q171" s="1">
        <f t="shared" si="40"/>
        <v>676.58377979200452</v>
      </c>
      <c r="R171" s="10">
        <f t="shared" si="41"/>
        <v>2.9560271170184428E-2</v>
      </c>
      <c r="S171" s="1">
        <f t="shared" si="42"/>
        <v>686.93638610656478</v>
      </c>
      <c r="T171" s="10">
        <f t="shared" si="43"/>
        <v>2.9114777444468328E-2</v>
      </c>
    </row>
    <row r="172" spans="1:20" x14ac:dyDescent="0.45">
      <c r="A172">
        <v>2100</v>
      </c>
      <c r="B172" s="1">
        <f t="shared" si="28"/>
        <v>431.10108125748923</v>
      </c>
      <c r="C172" s="10">
        <f t="shared" si="29"/>
        <v>4.6392831912324399E-2</v>
      </c>
      <c r="D172">
        <v>2075</v>
      </c>
      <c r="E172" s="1">
        <f t="shared" si="30"/>
        <v>537.87847047002936</v>
      </c>
      <c r="F172" s="10">
        <f t="shared" si="31"/>
        <v>3.718312053375708E-2</v>
      </c>
      <c r="G172">
        <v>2065</v>
      </c>
      <c r="H172" s="1">
        <f t="shared" si="32"/>
        <v>596.83582340128203</v>
      </c>
      <c r="I172" s="10">
        <f t="shared" si="33"/>
        <v>3.3510052875215933E-2</v>
      </c>
      <c r="J172">
        <v>2050</v>
      </c>
      <c r="K172" s="1">
        <f t="shared" si="34"/>
        <v>631.94773995496075</v>
      </c>
      <c r="L172" s="10">
        <f t="shared" si="35"/>
        <v>3.1648186607053E-2</v>
      </c>
      <c r="M172" s="1">
        <f t="shared" si="36"/>
        <v>658.14378840649806</v>
      </c>
      <c r="N172" s="10">
        <f t="shared" si="37"/>
        <v>3.0388496180179907E-2</v>
      </c>
      <c r="O172" s="1">
        <f t="shared" si="38"/>
        <v>677.00021794059683</v>
      </c>
      <c r="P172" s="10">
        <f t="shared" si="39"/>
        <v>2.9542087978699727E-2</v>
      </c>
      <c r="Q172" s="1">
        <f t="shared" si="40"/>
        <v>691.19912567149424</v>
      </c>
      <c r="R172" s="10">
        <f t="shared" si="41"/>
        <v>2.8935221786587424E-2</v>
      </c>
      <c r="S172" s="1">
        <f t="shared" si="42"/>
        <v>702.2484472062705</v>
      </c>
      <c r="T172" s="10">
        <f t="shared" si="43"/>
        <v>2.8479949054448284E-2</v>
      </c>
    </row>
    <row r="173" spans="1:20" x14ac:dyDescent="0.45">
      <c r="A173">
        <v>2150</v>
      </c>
      <c r="B173" s="1">
        <f t="shared" si="28"/>
        <v>435.07530648722775</v>
      </c>
      <c r="C173" s="10">
        <f t="shared" si="29"/>
        <v>4.5969053407049952E-2</v>
      </c>
      <c r="D173">
        <v>2125</v>
      </c>
      <c r="E173" s="1">
        <f t="shared" si="30"/>
        <v>545.2143778954453</v>
      </c>
      <c r="F173" s="10">
        <f t="shared" si="31"/>
        <v>3.6682818375408585E-2</v>
      </c>
      <c r="G173">
        <v>2015</v>
      </c>
      <c r="H173" s="1">
        <f t="shared" si="32"/>
        <v>586.91770961251154</v>
      </c>
      <c r="I173" s="10">
        <f t="shared" si="33"/>
        <v>3.4076327349543065E-2</v>
      </c>
      <c r="J173">
        <v>2100</v>
      </c>
      <c r="K173" s="1">
        <f t="shared" si="34"/>
        <v>643.23986670758825</v>
      </c>
      <c r="L173" s="10">
        <f t="shared" si="35"/>
        <v>3.1092600187189331E-2</v>
      </c>
      <c r="M173" s="1">
        <f t="shared" si="36"/>
        <v>670.67711406335479</v>
      </c>
      <c r="N173" s="10">
        <f t="shared" si="37"/>
        <v>2.9820609024256525E-2</v>
      </c>
      <c r="O173" s="1">
        <f t="shared" si="38"/>
        <v>690.53114711168701</v>
      </c>
      <c r="P173" s="10">
        <f t="shared" si="39"/>
        <v>2.8963211990733252E-2</v>
      </c>
      <c r="Q173" s="1">
        <f t="shared" si="40"/>
        <v>705.56586982831095</v>
      </c>
      <c r="R173" s="10">
        <f t="shared" si="41"/>
        <v>2.8346042311920082E-2</v>
      </c>
      <c r="S173" s="1">
        <f t="shared" si="42"/>
        <v>717.33495213193873</v>
      </c>
      <c r="T173" s="10">
        <f t="shared" si="43"/>
        <v>2.7880977973482907E-2</v>
      </c>
    </row>
    <row r="174" spans="1:20" x14ac:dyDescent="0.45">
      <c r="A174">
        <v>2200</v>
      </c>
      <c r="B174" s="1">
        <f t="shared" si="28"/>
        <v>438.84634949100558</v>
      </c>
      <c r="C174" s="10">
        <f t="shared" si="29"/>
        <v>4.5574037526339074E-2</v>
      </c>
      <c r="D174">
        <v>2175</v>
      </c>
      <c r="E174" s="1">
        <f t="shared" si="30"/>
        <v>552.27749570231026</v>
      </c>
      <c r="F174" s="10">
        <f t="shared" si="31"/>
        <v>3.6213679093635279E-2</v>
      </c>
      <c r="G174">
        <v>2165</v>
      </c>
      <c r="H174" s="1">
        <f t="shared" si="32"/>
        <v>615.78565215989511</v>
      </c>
      <c r="I174" s="10">
        <f t="shared" si="33"/>
        <v>3.2478834038839853E-2</v>
      </c>
      <c r="J174">
        <v>2150</v>
      </c>
      <c r="K174" s="1">
        <f t="shared" si="34"/>
        <v>654.23526459773063</v>
      </c>
      <c r="L174" s="10">
        <f t="shared" si="35"/>
        <v>3.0570042738826363E-2</v>
      </c>
      <c r="M174" s="1">
        <f t="shared" si="36"/>
        <v>682.92276245776191</v>
      </c>
      <c r="N174" s="10">
        <f t="shared" si="37"/>
        <v>2.9285888682377869E-2</v>
      </c>
      <c r="O174" s="1">
        <f t="shared" si="38"/>
        <v>703.79007937318715</v>
      </c>
      <c r="P174" s="10">
        <f t="shared" si="39"/>
        <v>2.8417564535454229E-2</v>
      </c>
      <c r="Q174" s="1">
        <f t="shared" si="40"/>
        <v>719.68033843669946</v>
      </c>
      <c r="R174" s="10">
        <f t="shared" si="41"/>
        <v>2.7790115877619086E-2</v>
      </c>
      <c r="S174" s="1">
        <f t="shared" si="42"/>
        <v>732.1914409560909</v>
      </c>
      <c r="T174" s="10">
        <f t="shared" si="43"/>
        <v>2.731526057431664E-2</v>
      </c>
    </row>
    <row r="175" spans="1:20" x14ac:dyDescent="0.45">
      <c r="A175">
        <v>2250</v>
      </c>
      <c r="B175" s="1">
        <f t="shared" si="28"/>
        <v>442.42257712956439</v>
      </c>
      <c r="C175" s="10">
        <f t="shared" si="29"/>
        <v>4.5205649607124268E-2</v>
      </c>
      <c r="D175">
        <v>2225</v>
      </c>
      <c r="E175" s="1">
        <f t="shared" si="30"/>
        <v>559.07385389018634</v>
      </c>
      <c r="F175" s="10">
        <f t="shared" si="31"/>
        <v>3.5773449001119652E-2</v>
      </c>
      <c r="G175">
        <v>2215</v>
      </c>
      <c r="H175" s="1">
        <f t="shared" si="32"/>
        <v>624.82365513358025</v>
      </c>
      <c r="I175" s="10">
        <f t="shared" si="33"/>
        <v>3.2009031405387856E-2</v>
      </c>
      <c r="J175">
        <v>2200</v>
      </c>
      <c r="K175" s="1">
        <f t="shared" si="34"/>
        <v>664.93505845822051</v>
      </c>
      <c r="L175" s="10">
        <f t="shared" si="35"/>
        <v>3.007812529297799E-2</v>
      </c>
      <c r="M175" s="1">
        <f t="shared" si="36"/>
        <v>694.88009634867649</v>
      </c>
      <c r="N175" s="10">
        <f t="shared" si="37"/>
        <v>2.8781943971473913E-2</v>
      </c>
      <c r="O175" s="1">
        <f t="shared" si="38"/>
        <v>716.77498779657321</v>
      </c>
      <c r="P175" s="10">
        <f t="shared" si="39"/>
        <v>2.79027593603422E-2</v>
      </c>
      <c r="Q175" s="1">
        <f t="shared" si="40"/>
        <v>733.53942342945743</v>
      </c>
      <c r="R175" s="10">
        <f t="shared" si="41"/>
        <v>2.7265064918386553E-2</v>
      </c>
      <c r="S175" s="1">
        <f t="shared" si="42"/>
        <v>746.8139859990456</v>
      </c>
      <c r="T175" s="10">
        <f t="shared" si="43"/>
        <v>2.6780430435090378E-2</v>
      </c>
    </row>
    <row r="176" spans="1:20" x14ac:dyDescent="0.45">
      <c r="A176">
        <v>2300</v>
      </c>
      <c r="B176" s="1">
        <f t="shared" si="28"/>
        <v>445.81218397863779</v>
      </c>
      <c r="C176" s="10">
        <f t="shared" si="29"/>
        <v>4.4861941236129049E-2</v>
      </c>
      <c r="D176">
        <v>2275</v>
      </c>
      <c r="E176" s="1">
        <f t="shared" si="30"/>
        <v>565.6096683052458</v>
      </c>
      <c r="F176" s="10">
        <f t="shared" si="31"/>
        <v>3.5360074483745361E-2</v>
      </c>
      <c r="G176">
        <v>2265</v>
      </c>
      <c r="H176" s="1">
        <f t="shared" si="32"/>
        <v>633.57524452513371</v>
      </c>
      <c r="I176" s="10">
        <f t="shared" si="33"/>
        <v>3.1566889920060008E-2</v>
      </c>
      <c r="J176">
        <v>2250</v>
      </c>
      <c r="K176" s="1">
        <f t="shared" si="34"/>
        <v>675.34087243873194</v>
      </c>
      <c r="L176" s="10">
        <f t="shared" si="35"/>
        <v>2.961467433146427E-2</v>
      </c>
      <c r="M176" s="1">
        <f t="shared" si="36"/>
        <v>706.54902300948754</v>
      </c>
      <c r="N176" s="10">
        <f t="shared" si="37"/>
        <v>2.8306599186581058E-2</v>
      </c>
      <c r="O176" s="1">
        <f t="shared" si="38"/>
        <v>729.48439696975288</v>
      </c>
      <c r="P176" s="10">
        <f t="shared" si="39"/>
        <v>2.7416624787424033E-2</v>
      </c>
      <c r="Q176" s="1">
        <f t="shared" si="40"/>
        <v>747.14055231257316</v>
      </c>
      <c r="R176" s="10">
        <f t="shared" si="41"/>
        <v>2.676872502515807E-2</v>
      </c>
      <c r="S176" s="1">
        <f t="shared" si="42"/>
        <v>761.199165444811</v>
      </c>
      <c r="T176" s="10">
        <f t="shared" si="43"/>
        <v>2.6274332537283968E-2</v>
      </c>
    </row>
    <row r="177" spans="1:20" x14ac:dyDescent="0.45">
      <c r="A177">
        <v>2350</v>
      </c>
      <c r="B177" s="1">
        <f t="shared" si="28"/>
        <v>449.02317834041497</v>
      </c>
      <c r="C177" s="10">
        <f t="shared" si="29"/>
        <v>4.4541130535665871E-2</v>
      </c>
      <c r="D177">
        <v>2325</v>
      </c>
      <c r="E177" s="1">
        <f t="shared" si="30"/>
        <v>571.8913062119683</v>
      </c>
      <c r="F177" s="10">
        <f t="shared" si="31"/>
        <v>3.4971680427306778E-2</v>
      </c>
      <c r="G177">
        <v>2315</v>
      </c>
      <c r="H177" s="1">
        <f t="shared" si="32"/>
        <v>642.04450734814941</v>
      </c>
      <c r="I177" s="10">
        <f t="shared" si="33"/>
        <v>3.1150488433592308E-2</v>
      </c>
      <c r="J177">
        <v>2300</v>
      </c>
      <c r="K177" s="1">
        <f t="shared" si="34"/>
        <v>685.45479042528405</v>
      </c>
      <c r="L177" s="10">
        <f t="shared" si="35"/>
        <v>2.9177708405234409E-2</v>
      </c>
      <c r="M177" s="1">
        <f t="shared" si="36"/>
        <v>717.92995753460173</v>
      </c>
      <c r="N177" s="10">
        <f t="shared" si="37"/>
        <v>2.7857870799375396E-2</v>
      </c>
      <c r="O177" s="1">
        <f t="shared" si="38"/>
        <v>741.91735010505431</v>
      </c>
      <c r="P177" s="10">
        <f t="shared" si="39"/>
        <v>2.6957180603968935E-2</v>
      </c>
      <c r="Q177" s="1">
        <f t="shared" si="40"/>
        <v>760.48165918706025</v>
      </c>
      <c r="R177" s="10">
        <f t="shared" si="41"/>
        <v>2.6299122087151454E-2</v>
      </c>
      <c r="S177" s="1">
        <f t="shared" si="42"/>
        <v>775.34403803561588</v>
      </c>
      <c r="T177" s="10">
        <f t="shared" si="43"/>
        <v>2.5795000695009264E-2</v>
      </c>
    </row>
    <row r="178" spans="1:20" x14ac:dyDescent="0.45">
      <c r="A178">
        <v>2400</v>
      </c>
      <c r="B178" s="1">
        <f t="shared" si="28"/>
        <v>452.06337065192838</v>
      </c>
      <c r="C178" s="10">
        <f t="shared" si="29"/>
        <v>4.4241584915755625E-2</v>
      </c>
      <c r="D178">
        <v>2375</v>
      </c>
      <c r="E178" s="1">
        <f t="shared" si="30"/>
        <v>577.9252545620011</v>
      </c>
      <c r="F178" s="10">
        <f t="shared" si="31"/>
        <v>3.4606551352661739E-2</v>
      </c>
      <c r="G178">
        <v>2365</v>
      </c>
      <c r="H178" s="1">
        <f t="shared" si="32"/>
        <v>650.23583907103</v>
      </c>
      <c r="I178" s="10">
        <f t="shared" si="33"/>
        <v>3.0758070838687274E-2</v>
      </c>
      <c r="J178">
        <v>2350</v>
      </c>
      <c r="K178" s="1">
        <f t="shared" si="34"/>
        <v>695.27931839873179</v>
      </c>
      <c r="L178" s="10">
        <f t="shared" si="35"/>
        <v>2.8765417682869023E-2</v>
      </c>
      <c r="M178" s="1">
        <f t="shared" si="36"/>
        <v>729.0237877374534</v>
      </c>
      <c r="N178" s="10">
        <f t="shared" si="37"/>
        <v>2.7433947062373072E-2</v>
      </c>
      <c r="O178" s="1">
        <f t="shared" si="38"/>
        <v>754.07337747801012</v>
      </c>
      <c r="P178" s="10">
        <f t="shared" si="39"/>
        <v>2.6522617821212274E-2</v>
      </c>
      <c r="Q178" s="1">
        <f t="shared" si="40"/>
        <v>773.56115691468358</v>
      </c>
      <c r="R178" s="10">
        <f t="shared" si="41"/>
        <v>2.5854452257878569E-2</v>
      </c>
      <c r="S178" s="1">
        <f t="shared" si="42"/>
        <v>789.24611877894858</v>
      </c>
      <c r="T178" s="10">
        <f t="shared" si="43"/>
        <v>2.5340637760680053E-2</v>
      </c>
    </row>
    <row r="179" spans="1:20" x14ac:dyDescent="0.45">
      <c r="A179">
        <v>2450</v>
      </c>
      <c r="B179" s="1">
        <f t="shared" si="28"/>
        <v>454.94036405972929</v>
      </c>
      <c r="C179" s="10">
        <f t="shared" si="29"/>
        <v>4.3961805942051325E-2</v>
      </c>
      <c r="D179">
        <v>2425</v>
      </c>
      <c r="E179" s="1">
        <f t="shared" si="30"/>
        <v>583.71809080113906</v>
      </c>
      <c r="F179" s="10">
        <f t="shared" si="31"/>
        <v>3.4263114875453804E-2</v>
      </c>
      <c r="G179">
        <v>2415</v>
      </c>
      <c r="H179" s="1">
        <f t="shared" si="32"/>
        <v>658.15390891519303</v>
      </c>
      <c r="I179" s="10">
        <f t="shared" si="33"/>
        <v>3.0388028892763312E-2</v>
      </c>
      <c r="J179">
        <v>2400</v>
      </c>
      <c r="K179" s="1">
        <f t="shared" si="34"/>
        <v>704.81734865687235</v>
      </c>
      <c r="L179" s="10">
        <f t="shared" si="35"/>
        <v>2.837614601586182E-2</v>
      </c>
      <c r="M179" s="1">
        <f t="shared" si="36"/>
        <v>739.83184057954588</v>
      </c>
      <c r="N179" s="10">
        <f t="shared" si="37"/>
        <v>2.703317011110665E-2</v>
      </c>
      <c r="O179" s="1">
        <f t="shared" si="38"/>
        <v>765.95246614133828</v>
      </c>
      <c r="P179" s="10">
        <f t="shared" si="39"/>
        <v>2.6111280900699491E-2</v>
      </c>
      <c r="Q179" s="1">
        <f t="shared" si="40"/>
        <v>786.37791037177817</v>
      </c>
      <c r="R179" s="10">
        <f t="shared" si="41"/>
        <v>2.5433064352665426E-2</v>
      </c>
      <c r="S179" s="1">
        <f t="shared" si="42"/>
        <v>802.9033556090651</v>
      </c>
      <c r="T179" s="10">
        <f t="shared" si="43"/>
        <v>2.4909598222850163E-2</v>
      </c>
    </row>
    <row r="180" spans="1:20" x14ac:dyDescent="0.45">
      <c r="A180">
        <v>2500</v>
      </c>
      <c r="B180" s="1">
        <f t="shared" si="28"/>
        <v>457.66154694868146</v>
      </c>
      <c r="C180" s="10">
        <f t="shared" si="29"/>
        <v>4.3700416024339141E-2</v>
      </c>
      <c r="D180">
        <v>2475</v>
      </c>
      <c r="E180" s="1">
        <f t="shared" si="30"/>
        <v>589.27645606445196</v>
      </c>
      <c r="F180" s="10">
        <f t="shared" si="31"/>
        <v>3.3939927166906025E-2</v>
      </c>
      <c r="G180">
        <v>2465</v>
      </c>
      <c r="H180" s="1">
        <f t="shared" si="32"/>
        <v>665.80362725486066</v>
      </c>
      <c r="I180" s="10">
        <f t="shared" si="33"/>
        <v>3.0038887115200814E-2</v>
      </c>
      <c r="J180">
        <v>2450</v>
      </c>
      <c r="K180" s="1">
        <f t="shared" si="34"/>
        <v>714.07212582981117</v>
      </c>
      <c r="L180" s="10">
        <f t="shared" si="35"/>
        <v>2.8008375171847434E-2</v>
      </c>
      <c r="M180" s="1">
        <f t="shared" si="36"/>
        <v>750.35585007525469</v>
      </c>
      <c r="N180" s="10">
        <f t="shared" si="37"/>
        <v>2.6654020219865227E-2</v>
      </c>
      <c r="O180" s="1">
        <f t="shared" si="38"/>
        <v>777.55503086421982</v>
      </c>
      <c r="P180" s="10">
        <f t="shared" si="39"/>
        <v>2.5721652109653048E-2</v>
      </c>
      <c r="Q180" s="1">
        <f t="shared" si="40"/>
        <v>798.9312107417029</v>
      </c>
      <c r="R180" s="10">
        <f t="shared" si="41"/>
        <v>2.5033444345518335E-2</v>
      </c>
      <c r="S180" s="1">
        <f t="shared" si="42"/>
        <v>816.31410695177692</v>
      </c>
      <c r="T180" s="10">
        <f t="shared" si="43"/>
        <v>2.450037287078451E-2</v>
      </c>
    </row>
    <row r="181" spans="1:20" x14ac:dyDescent="0.45">
      <c r="A181">
        <v>2550</v>
      </c>
      <c r="B181" s="1">
        <f t="shared" si="28"/>
        <v>460.23408722966792</v>
      </c>
      <c r="C181" s="10">
        <f t="shared" si="29"/>
        <v>4.3456146676114228E-2</v>
      </c>
      <c r="D181">
        <v>2525</v>
      </c>
      <c r="E181" s="1">
        <f t="shared" si="30"/>
        <v>594.60703061781328</v>
      </c>
      <c r="F181" s="10">
        <f t="shared" si="31"/>
        <v>3.3635660142160517E-2</v>
      </c>
      <c r="G181">
        <v>2515</v>
      </c>
      <c r="H181" s="1">
        <f t="shared" si="32"/>
        <v>673.19011502495698</v>
      </c>
      <c r="I181" s="10">
        <f t="shared" si="33"/>
        <v>2.9709289476507757E-2</v>
      </c>
      <c r="J181">
        <v>2500</v>
      </c>
      <c r="K181" s="1">
        <f t="shared" si="34"/>
        <v>723.04721462235636</v>
      </c>
      <c r="L181" s="10">
        <f t="shared" si="35"/>
        <v>2.7660710940496314E-2</v>
      </c>
      <c r="M181" s="1">
        <f t="shared" si="36"/>
        <v>760.5979266213368</v>
      </c>
      <c r="N181" s="10">
        <f t="shared" si="37"/>
        <v>2.6295101919147076E-2</v>
      </c>
      <c r="O181" s="1">
        <f t="shared" si="38"/>
        <v>788.8818862517262</v>
      </c>
      <c r="P181" s="10">
        <f t="shared" si="39"/>
        <v>2.5352337718169068E-2</v>
      </c>
      <c r="Q181" s="1">
        <f t="shared" si="40"/>
        <v>811.22075080177274</v>
      </c>
      <c r="R181" s="10">
        <f t="shared" si="41"/>
        <v>2.4654201683367856E-2</v>
      </c>
      <c r="S181" s="1">
        <f t="shared" si="42"/>
        <v>829.47712014714432</v>
      </c>
      <c r="T181" s="10">
        <f t="shared" si="43"/>
        <v>2.4111575249299366E-2</v>
      </c>
    </row>
    <row r="182" spans="1:20" x14ac:dyDescent="0.45">
      <c r="A182">
        <v>2600</v>
      </c>
      <c r="B182" s="1">
        <f t="shared" si="28"/>
        <v>462.66492820665098</v>
      </c>
      <c r="C182" s="10">
        <f t="shared" si="29"/>
        <v>4.3227828133683234E-2</v>
      </c>
      <c r="D182">
        <v>2575</v>
      </c>
      <c r="E182" s="1">
        <f t="shared" si="30"/>
        <v>599.71651141163795</v>
      </c>
      <c r="F182" s="10">
        <f t="shared" si="31"/>
        <v>3.3349090144146873E-2</v>
      </c>
      <c r="G182">
        <v>2565</v>
      </c>
      <c r="H182" s="1">
        <f t="shared" si="32"/>
        <v>680.31867504798504</v>
      </c>
      <c r="I182" s="10">
        <f t="shared" si="33"/>
        <v>2.9397987639526928E-2</v>
      </c>
      <c r="J182">
        <v>2550</v>
      </c>
      <c r="K182" s="1">
        <f t="shared" si="34"/>
        <v>731.74646922068575</v>
      </c>
      <c r="L182" s="10">
        <f t="shared" si="35"/>
        <v>2.733187086136557E-2</v>
      </c>
      <c r="M182" s="1">
        <f t="shared" si="36"/>
        <v>770.56052770356985</v>
      </c>
      <c r="N182" s="10">
        <f t="shared" si="37"/>
        <v>2.5955131726775764E-2</v>
      </c>
      <c r="O182" s="1">
        <f t="shared" si="38"/>
        <v>799.93422000314081</v>
      </c>
      <c r="P182" s="10">
        <f t="shared" si="39"/>
        <v>2.50020557939395E-2</v>
      </c>
      <c r="Q182" s="1">
        <f t="shared" si="40"/>
        <v>823.24660116498058</v>
      </c>
      <c r="R182" s="10">
        <f t="shared" si="41"/>
        <v>2.4294057177640205E-2</v>
      </c>
      <c r="S182" s="1">
        <f t="shared" si="42"/>
        <v>842.39151068963542</v>
      </c>
      <c r="T182" s="10">
        <f t="shared" si="43"/>
        <v>2.3741929668339989E-2</v>
      </c>
    </row>
    <row r="183" spans="1:20" x14ac:dyDescent="0.45">
      <c r="A183">
        <v>2650</v>
      </c>
      <c r="B183" s="1">
        <f t="shared" si="28"/>
        <v>464.96078585796016</v>
      </c>
      <c r="C183" s="10">
        <f t="shared" si="29"/>
        <v>4.3014380154866985E-2</v>
      </c>
      <c r="D183">
        <v>2625</v>
      </c>
      <c r="E183" s="1">
        <f t="shared" si="30"/>
        <v>604.61159161956743</v>
      </c>
      <c r="F183" s="10">
        <f t="shared" si="31"/>
        <v>3.3079087925565874E-2</v>
      </c>
      <c r="G183">
        <v>2615</v>
      </c>
      <c r="H183" s="1">
        <f t="shared" si="32"/>
        <v>687.19476519462114</v>
      </c>
      <c r="I183" s="10">
        <f t="shared" si="33"/>
        <v>2.9103830548441064E-2</v>
      </c>
      <c r="J183">
        <v>2600</v>
      </c>
      <c r="K183" s="1">
        <f t="shared" si="34"/>
        <v>740.17400430340513</v>
      </c>
      <c r="L183" s="10">
        <f t="shared" si="35"/>
        <v>2.7020673360208674E-2</v>
      </c>
      <c r="M183" s="1">
        <f t="shared" si="36"/>
        <v>780.24642993577515</v>
      </c>
      <c r="N183" s="10">
        <f t="shared" si="37"/>
        <v>2.5632927281251734E-2</v>
      </c>
      <c r="O183" s="1">
        <f t="shared" si="38"/>
        <v>810.71356727121588</v>
      </c>
      <c r="P183" s="10">
        <f t="shared" si="39"/>
        <v>2.4669625386088065E-2</v>
      </c>
      <c r="Q183" s="1">
        <f t="shared" si="40"/>
        <v>835.00918744057708</v>
      </c>
      <c r="R183" s="10">
        <f t="shared" si="41"/>
        <v>2.3951832268220747E-2</v>
      </c>
      <c r="S183" s="1">
        <f t="shared" si="42"/>
        <v>855.05674224952509</v>
      </c>
      <c r="T183" s="10">
        <f t="shared" si="43"/>
        <v>2.339026056608012E-2</v>
      </c>
    </row>
    <row r="184" spans="1:20" x14ac:dyDescent="0.45">
      <c r="A184">
        <v>2700</v>
      </c>
      <c r="B184" s="1">
        <f t="shared" si="28"/>
        <v>467.12814738002925</v>
      </c>
      <c r="C184" s="10">
        <f t="shared" si="29"/>
        <v>4.2814803843813594E-2</v>
      </c>
      <c r="D184">
        <v>2675</v>
      </c>
      <c r="E184" s="1">
        <f t="shared" si="30"/>
        <v>609.2989420413129</v>
      </c>
      <c r="F184" s="10">
        <f t="shared" si="31"/>
        <v>3.2824609760513782E-2</v>
      </c>
      <c r="G184">
        <v>2665</v>
      </c>
      <c r="H184" s="1">
        <f t="shared" si="32"/>
        <v>693.82397329620017</v>
      </c>
      <c r="I184" s="10">
        <f t="shared" si="33"/>
        <v>2.882575519116836E-2</v>
      </c>
      <c r="J184">
        <v>2650</v>
      </c>
      <c r="K184" s="1">
        <f t="shared" si="34"/>
        <v>748.33416759957413</v>
      </c>
      <c r="L184" s="10">
        <f t="shared" si="35"/>
        <v>2.672602811141692E-2</v>
      </c>
      <c r="M184" s="1">
        <f t="shared" si="36"/>
        <v>789.65870238886464</v>
      </c>
      <c r="N184" s="10">
        <f t="shared" si="37"/>
        <v>2.5327397696620419E-2</v>
      </c>
      <c r="O184" s="1">
        <f t="shared" si="38"/>
        <v>821.22178608707463</v>
      </c>
      <c r="P184" s="10">
        <f t="shared" si="39"/>
        <v>2.4353956919841612E-2</v>
      </c>
      <c r="Q184" s="1">
        <f t="shared" si="40"/>
        <v>846.50926828074478</v>
      </c>
      <c r="R184" s="10">
        <f t="shared" si="41"/>
        <v>2.362643948437786E-2</v>
      </c>
      <c r="S184" s="1">
        <f t="shared" si="42"/>
        <v>867.47260744289861</v>
      </c>
      <c r="T184" s="10">
        <f t="shared" si="43"/>
        <v>2.3055483053182748E-2</v>
      </c>
    </row>
    <row r="185" spans="1:20" x14ac:dyDescent="0.45">
      <c r="A185">
        <v>2750</v>
      </c>
      <c r="B185" s="1">
        <f t="shared" si="28"/>
        <v>469.17327085416565</v>
      </c>
      <c r="C185" s="10">
        <f t="shared" si="29"/>
        <v>4.2628174370608278E-2</v>
      </c>
      <c r="D185">
        <v>2725</v>
      </c>
      <c r="E185" s="1">
        <f t="shared" si="30"/>
        <v>613.78519425487877</v>
      </c>
      <c r="F185" s="10">
        <f t="shared" si="31"/>
        <v>3.2584689541557847E-2</v>
      </c>
      <c r="G185">
        <v>2715</v>
      </c>
      <c r="H185" s="1">
        <f t="shared" si="32"/>
        <v>700.21199373038519</v>
      </c>
      <c r="I185" s="10">
        <f t="shared" si="33"/>
        <v>2.8562778385799757E-2</v>
      </c>
      <c r="J185">
        <v>2700</v>
      </c>
      <c r="K185" s="1">
        <f t="shared" si="34"/>
        <v>756.2315139383511</v>
      </c>
      <c r="L185" s="10">
        <f t="shared" si="35"/>
        <v>2.6446927470455066E-2</v>
      </c>
      <c r="M185" s="1">
        <f t="shared" si="36"/>
        <v>798.80068116945131</v>
      </c>
      <c r="N185" s="10">
        <f t="shared" si="37"/>
        <v>2.5037534983970999E-2</v>
      </c>
      <c r="O185" s="1">
        <f t="shared" si="38"/>
        <v>831.46103381774856</v>
      </c>
      <c r="P185" s="10">
        <f t="shared" si="39"/>
        <v>2.4054043649126538E-2</v>
      </c>
      <c r="Q185" s="1">
        <f t="shared" si="40"/>
        <v>857.74791428326728</v>
      </c>
      <c r="R185" s="10">
        <f t="shared" si="41"/>
        <v>2.3316873952077127E-2</v>
      </c>
      <c r="S185" s="1">
        <f t="shared" si="42"/>
        <v>879.63920932066765</v>
      </c>
      <c r="T185" s="10">
        <f t="shared" si="43"/>
        <v>2.2736594490195251E-2</v>
      </c>
    </row>
    <row r="186" spans="1:20" x14ac:dyDescent="0.45">
      <c r="A186">
        <v>2800</v>
      </c>
      <c r="B186" s="1">
        <f t="shared" ref="B186:B249" si="44">$Y$195 - $Z$195*EXP(-$AA$195*A186^$AB$195)</f>
        <v>471.10218590837985</v>
      </c>
      <c r="C186" s="10">
        <f t="shared" ref="C186:C249" si="45">20/B186</f>
        <v>4.2453634473030459E-2</v>
      </c>
      <c r="D186">
        <v>2775</v>
      </c>
      <c r="E186" s="1">
        <f t="shared" si="30"/>
        <v>618.07692540906612</v>
      </c>
      <c r="F186" s="10">
        <f t="shared" si="31"/>
        <v>3.2358431738514201E-2</v>
      </c>
      <c r="G186">
        <v>2765</v>
      </c>
      <c r="H186" s="1">
        <f t="shared" si="32"/>
        <v>706.36460560415708</v>
      </c>
      <c r="I186" s="10">
        <f t="shared" si="33"/>
        <v>2.8313989462841083E-2</v>
      </c>
      <c r="J186">
        <v>2750</v>
      </c>
      <c r="K186" s="1">
        <f t="shared" si="34"/>
        <v>763.87078073670148</v>
      </c>
      <c r="L186" s="10">
        <f t="shared" si="35"/>
        <v>2.6182438842223234E-2</v>
      </c>
      <c r="M186" s="1">
        <f t="shared" si="36"/>
        <v>807.67594520920852</v>
      </c>
      <c r="N186" s="10">
        <f t="shared" si="37"/>
        <v>2.476240640646973E-2</v>
      </c>
      <c r="O186" s="1">
        <f t="shared" si="38"/>
        <v>841.43374462516965</v>
      </c>
      <c r="P186" s="10">
        <f t="shared" si="39"/>
        <v>2.3768954035601846E-2</v>
      </c>
      <c r="Q186" s="1">
        <f t="shared" si="40"/>
        <v>868.72648772233924</v>
      </c>
      <c r="R186" s="10">
        <f t="shared" si="41"/>
        <v>2.3022205818124385E-2</v>
      </c>
      <c r="S186" s="1">
        <f t="shared" si="42"/>
        <v>891.55694354963362</v>
      </c>
      <c r="T186" s="10">
        <f t="shared" si="43"/>
        <v>2.2432666970628092E-2</v>
      </c>
    </row>
    <row r="187" spans="1:20" x14ac:dyDescent="0.45">
      <c r="A187">
        <v>2850</v>
      </c>
      <c r="B187" s="1">
        <f t="shared" si="44"/>
        <v>472.92069525692904</v>
      </c>
      <c r="C187" s="10">
        <f t="shared" si="45"/>
        <v>4.229038864356395E-2</v>
      </c>
      <c r="D187">
        <v>2825</v>
      </c>
      <c r="E187" s="1">
        <f t="shared" si="30"/>
        <v>622.18064455249169</v>
      </c>
      <c r="F187" s="10">
        <f t="shared" si="31"/>
        <v>3.2145005112438299E-2</v>
      </c>
      <c r="G187">
        <v>2815</v>
      </c>
      <c r="H187" s="1">
        <f t="shared" si="32"/>
        <v>712.28765246088301</v>
      </c>
      <c r="I187" s="10">
        <f t="shared" si="33"/>
        <v>2.807854373286128E-2</v>
      </c>
      <c r="J187">
        <v>2800</v>
      </c>
      <c r="K187" s="1">
        <f t="shared" si="34"/>
        <v>771.25686487317171</v>
      </c>
      <c r="L187" s="10">
        <f t="shared" si="35"/>
        <v>2.593169786992933E-2</v>
      </c>
      <c r="M187" s="1">
        <f t="shared" si="36"/>
        <v>816.28829322746628</v>
      </c>
      <c r="N187" s="10">
        <f t="shared" si="37"/>
        <v>2.450114765326766E-2</v>
      </c>
      <c r="O187" s="1">
        <f t="shared" si="38"/>
        <v>851.14260789701689</v>
      </c>
      <c r="P187" s="10">
        <f t="shared" si="39"/>
        <v>2.3497824940776409E-2</v>
      </c>
      <c r="Q187" s="1">
        <f t="shared" si="40"/>
        <v>879.44662308156285</v>
      </c>
      <c r="R187" s="10">
        <f t="shared" si="41"/>
        <v>2.2741573479377761E-2</v>
      </c>
      <c r="S187" s="1">
        <f t="shared" si="42"/>
        <v>903.22648126087938</v>
      </c>
      <c r="T187" s="10">
        <f t="shared" si="43"/>
        <v>2.2142840599713762E-2</v>
      </c>
    </row>
    <row r="188" spans="1:20" x14ac:dyDescent="0.45">
      <c r="A188">
        <v>2900</v>
      </c>
      <c r="B188" s="1">
        <f t="shared" si="44"/>
        <v>474.63437701007427</v>
      </c>
      <c r="C188" s="10">
        <f t="shared" si="45"/>
        <v>4.2137697918108223E-2</v>
      </c>
      <c r="D188">
        <v>2875</v>
      </c>
      <c r="E188" s="1">
        <f t="shared" si="30"/>
        <v>626.10278040043522</v>
      </c>
      <c r="F188" s="10">
        <f t="shared" si="31"/>
        <v>3.1943637092952441E-2</v>
      </c>
      <c r="G188">
        <v>2865</v>
      </c>
      <c r="H188" s="1">
        <f t="shared" si="32"/>
        <v>717.98702344069727</v>
      </c>
      <c r="I188" s="10">
        <f t="shared" si="33"/>
        <v>2.7855656644262341E-2</v>
      </c>
      <c r="J188">
        <v>2850</v>
      </c>
      <c r="K188" s="1">
        <f t="shared" si="34"/>
        <v>778.39480089713038</v>
      </c>
      <c r="L188" s="10">
        <f t="shared" si="35"/>
        <v>2.569390234486307E-2</v>
      </c>
      <c r="M188" s="1">
        <f t="shared" si="36"/>
        <v>824.6417218306849</v>
      </c>
      <c r="N188" s="10">
        <f t="shared" si="37"/>
        <v>2.4252956733259237E-2</v>
      </c>
      <c r="O188" s="1">
        <f t="shared" si="38"/>
        <v>860.59054762108292</v>
      </c>
      <c r="P188" s="10">
        <f t="shared" si="39"/>
        <v>2.3239855533256425E-2</v>
      </c>
      <c r="Q188" s="1">
        <f t="shared" si="40"/>
        <v>889.91020836477162</v>
      </c>
      <c r="R188" s="10">
        <f t="shared" si="41"/>
        <v>2.2474177520393223E-2</v>
      </c>
      <c r="S188" s="1">
        <f t="shared" si="42"/>
        <v>914.64875254265155</v>
      </c>
      <c r="T188" s="10">
        <f t="shared" si="43"/>
        <v>2.1866317473676726E-2</v>
      </c>
    </row>
    <row r="189" spans="1:20" x14ac:dyDescent="0.45">
      <c r="A189">
        <v>2950</v>
      </c>
      <c r="B189" s="1">
        <f t="shared" si="44"/>
        <v>476.24858765569633</v>
      </c>
      <c r="C189" s="10">
        <f t="shared" si="45"/>
        <v>4.1994875194168536E-2</v>
      </c>
      <c r="D189">
        <v>2925</v>
      </c>
      <c r="E189" s="1">
        <f t="shared" si="30"/>
        <v>629.84967044563894</v>
      </c>
      <c r="F189" s="10">
        <f t="shared" si="31"/>
        <v>3.1753608739446278E-2</v>
      </c>
      <c r="G189">
        <v>2915</v>
      </c>
      <c r="H189" s="1">
        <f t="shared" si="32"/>
        <v>723.46863582572894</v>
      </c>
      <c r="I189" s="10">
        <f t="shared" si="33"/>
        <v>2.7644598548730526E-2</v>
      </c>
      <c r="J189">
        <v>2900</v>
      </c>
      <c r="K189" s="1">
        <f t="shared" si="34"/>
        <v>785.28974052409797</v>
      </c>
      <c r="L189" s="10">
        <f t="shared" si="35"/>
        <v>2.5468306750896952E-2</v>
      </c>
      <c r="M189" s="1">
        <f t="shared" si="36"/>
        <v>832.7404047133623</v>
      </c>
      <c r="N189" s="10">
        <f t="shared" si="37"/>
        <v>2.4017088502970147E-2</v>
      </c>
      <c r="O189" s="1">
        <f t="shared" si="38"/>
        <v>869.78070267591363</v>
      </c>
      <c r="P189" s="10">
        <f t="shared" si="39"/>
        <v>2.299430182627556E-2</v>
      </c>
      <c r="Q189" s="1">
        <f t="shared" si="40"/>
        <v>900.11936716167691</v>
      </c>
      <c r="R189" s="10">
        <f t="shared" si="41"/>
        <v>2.2219275275750905E-2</v>
      </c>
      <c r="S189" s="1">
        <f t="shared" si="42"/>
        <v>925.82493055658142</v>
      </c>
      <c r="T189" s="10">
        <f t="shared" si="43"/>
        <v>2.1602356276986978E-2</v>
      </c>
    </row>
    <row r="190" spans="1:20" x14ac:dyDescent="0.45">
      <c r="A190">
        <v>3000</v>
      </c>
      <c r="B190" s="1">
        <f t="shared" si="44"/>
        <v>477.76846562289973</v>
      </c>
      <c r="C190" s="10">
        <f t="shared" si="45"/>
        <v>4.1861281015951143E-2</v>
      </c>
      <c r="D190">
        <v>2975</v>
      </c>
      <c r="E190" s="1">
        <f t="shared" si="30"/>
        <v>633.42755132379739</v>
      </c>
      <c r="F190" s="10">
        <f t="shared" si="31"/>
        <v>3.1574250217253873E-2</v>
      </c>
      <c r="G190">
        <v>2965</v>
      </c>
      <c r="H190" s="1">
        <f t="shared" si="32"/>
        <v>728.73841890393544</v>
      </c>
      <c r="I190" s="10">
        <f t="shared" si="33"/>
        <v>2.7444690002869827E-2</v>
      </c>
      <c r="J190">
        <v>2950</v>
      </c>
      <c r="K190" s="1">
        <f t="shared" si="34"/>
        <v>791.94693336894886</v>
      </c>
      <c r="L190" s="10">
        <f t="shared" si="35"/>
        <v>2.5254217368984349E-2</v>
      </c>
      <c r="M190" s="1">
        <f t="shared" si="36"/>
        <v>840.58867292576042</v>
      </c>
      <c r="N190" s="10">
        <f t="shared" si="37"/>
        <v>2.3792849754194073E-2</v>
      </c>
      <c r="O190" s="1">
        <f t="shared" si="38"/>
        <v>878.71640801135993</v>
      </c>
      <c r="P190" s="10">
        <f t="shared" si="39"/>
        <v>2.2760471771845463E-2</v>
      </c>
      <c r="Q190" s="1">
        <f t="shared" si="40"/>
        <v>910.0764414464594</v>
      </c>
      <c r="R190" s="10">
        <f t="shared" si="41"/>
        <v>2.1976175944311175E-2</v>
      </c>
      <c r="S190" s="1">
        <f t="shared" si="42"/>
        <v>936.75641625745129</v>
      </c>
      <c r="T190" s="10">
        <f t="shared" si="43"/>
        <v>2.1350267425874078E-2</v>
      </c>
    </row>
    <row r="191" spans="1:20" x14ac:dyDescent="0.45">
      <c r="A191">
        <v>3050</v>
      </c>
      <c r="B191" s="1">
        <f t="shared" si="44"/>
        <v>479.19893534560913</v>
      </c>
      <c r="C191" s="10">
        <f t="shared" si="45"/>
        <v>4.1736319772028595E-2</v>
      </c>
      <c r="D191">
        <v>3025</v>
      </c>
      <c r="E191" s="1">
        <f t="shared" ref="E191:E251" si="46">$AC$195 - $AD$195*EXP(-$AE$195*D191^$AF$195)</f>
        <v>636.84255034885871</v>
      </c>
      <c r="F191" s="10">
        <f t="shared" ref="F191:F251" si="47">20/E191</f>
        <v>3.1404936728935767E-2</v>
      </c>
      <c r="G191">
        <v>3015</v>
      </c>
      <c r="H191" s="1">
        <f t="shared" si="32"/>
        <v>733.80229908741217</v>
      </c>
      <c r="I191" s="10">
        <f t="shared" si="33"/>
        <v>2.7255297543865499E-2</v>
      </c>
      <c r="J191">
        <v>3000</v>
      </c>
      <c r="K191" s="1">
        <f t="shared" si="34"/>
        <v>798.37170886980402</v>
      </c>
      <c r="L191" s="10">
        <f t="shared" si="35"/>
        <v>2.5050987876702853E-2</v>
      </c>
      <c r="M191" s="1">
        <f t="shared" si="36"/>
        <v>848.19099617453912</v>
      </c>
      <c r="N191" s="10">
        <f t="shared" si="37"/>
        <v>2.3579594796694161E-2</v>
      </c>
      <c r="O191" s="1">
        <f t="shared" si="38"/>
        <v>887.40117669345375</v>
      </c>
      <c r="P191" s="10">
        <f t="shared" si="39"/>
        <v>2.2537720847432292E-2</v>
      </c>
      <c r="Q191" s="1">
        <f t="shared" si="40"/>
        <v>919.78397508842625</v>
      </c>
      <c r="R191" s="10">
        <f t="shared" si="41"/>
        <v>2.1744236192065901E-2</v>
      </c>
      <c r="S191" s="1">
        <f t="shared" si="42"/>
        <v>947.44482369797583</v>
      </c>
      <c r="T191" s="10">
        <f t="shared" si="43"/>
        <v>2.1109408695630334E-2</v>
      </c>
    </row>
    <row r="192" spans="1:20" x14ac:dyDescent="0.45">
      <c r="A192">
        <v>3100</v>
      </c>
      <c r="B192" s="1">
        <f t="shared" si="44"/>
        <v>480.54471175146489</v>
      </c>
      <c r="C192" s="10">
        <f t="shared" si="45"/>
        <v>4.1619436258293258E-2</v>
      </c>
      <c r="D192">
        <v>3075</v>
      </c>
      <c r="E192" s="1">
        <f t="shared" si="46"/>
        <v>640.10067813749174</v>
      </c>
      <c r="F192" s="10">
        <f t="shared" si="47"/>
        <v>3.1245084848518248E-2</v>
      </c>
      <c r="G192">
        <v>3065</v>
      </c>
      <c r="H192" s="1">
        <f t="shared" si="32"/>
        <v>738.66618622309966</v>
      </c>
      <c r="I192" s="10">
        <f t="shared" si="33"/>
        <v>2.7075829885029275E-2</v>
      </c>
      <c r="J192">
        <v>3050</v>
      </c>
      <c r="K192" s="1">
        <f t="shared" si="34"/>
        <v>804.56945935645467</v>
      </c>
      <c r="L192" s="10">
        <f t="shared" si="35"/>
        <v>2.4858015386262932E-2</v>
      </c>
      <c r="M192" s="1">
        <f t="shared" si="36"/>
        <v>855.55196512298062</v>
      </c>
      <c r="N192" s="10">
        <f t="shared" si="37"/>
        <v>2.3376721479594891E-2</v>
      </c>
      <c r="O192" s="1">
        <f t="shared" si="38"/>
        <v>895.83868278863224</v>
      </c>
      <c r="P192" s="10">
        <f t="shared" si="39"/>
        <v>2.2325448079270852E-2</v>
      </c>
      <c r="Q192" s="1">
        <f t="shared" si="40"/>
        <v>929.24469805463923</v>
      </c>
      <c r="R192" s="10">
        <f t="shared" si="41"/>
        <v>2.1522856188332006E-2</v>
      </c>
      <c r="S192" s="1">
        <f t="shared" si="42"/>
        <v>957.89196590105462</v>
      </c>
      <c r="T192" s="10">
        <f t="shared" si="43"/>
        <v>2.0879181277177451E-2</v>
      </c>
    </row>
    <row r="193" spans="1:56" x14ac:dyDescent="0.45">
      <c r="A193">
        <v>3150</v>
      </c>
      <c r="B193" s="1">
        <f t="shared" si="44"/>
        <v>481.81030510810649</v>
      </c>
      <c r="C193" s="10">
        <f t="shared" si="45"/>
        <v>4.1510112564969913E-2</v>
      </c>
      <c r="D193">
        <v>3125</v>
      </c>
      <c r="E193" s="1">
        <f t="shared" si="46"/>
        <v>643.20782224610889</v>
      </c>
      <c r="F193" s="10">
        <f t="shared" si="47"/>
        <v>3.109414921317212E-2</v>
      </c>
      <c r="G193">
        <v>3115</v>
      </c>
      <c r="H193" s="1">
        <f t="shared" ref="H193:H251" si="48">$AG$195 - $AH$195*EXP(-$AI$195*G193^$AJ$195)</f>
        <v>743.3359610358084</v>
      </c>
      <c r="I193" s="10">
        <f t="shared" ref="I193:I251" si="49">20/H193</f>
        <v>2.6905734483948299E-2</v>
      </c>
      <c r="J193">
        <v>3100</v>
      </c>
      <c r="K193" s="1">
        <f t="shared" si="34"/>
        <v>810.54562421808714</v>
      </c>
      <c r="L193" s="10">
        <f t="shared" si="35"/>
        <v>2.4674736871590039E-2</v>
      </c>
      <c r="M193" s="1">
        <f t="shared" si="36"/>
        <v>862.67627465808482</v>
      </c>
      <c r="N193" s="10">
        <f t="shared" si="37"/>
        <v>2.3183667602226395E-2</v>
      </c>
      <c r="O193" s="1">
        <f t="shared" si="38"/>
        <v>904.03274506291336</v>
      </c>
      <c r="P193" s="10">
        <f t="shared" si="39"/>
        <v>2.2123092453479837E-2</v>
      </c>
      <c r="Q193" s="1">
        <f t="shared" si="40"/>
        <v>938.46151128513725</v>
      </c>
      <c r="R193" s="10">
        <f t="shared" si="41"/>
        <v>2.1311476026983599E-2</v>
      </c>
      <c r="S193" s="1">
        <f t="shared" si="42"/>
        <v>968.09984128289329</v>
      </c>
      <c r="T193" s="10">
        <f t="shared" si="43"/>
        <v>2.0659026215205937E-2</v>
      </c>
    </row>
    <row r="194" spans="1:56" x14ac:dyDescent="0.45">
      <c r="A194">
        <v>3200</v>
      </c>
      <c r="B194" s="1">
        <f t="shared" si="44"/>
        <v>483.00002616520726</v>
      </c>
      <c r="C194" s="10">
        <f t="shared" si="45"/>
        <v>4.1407865251665885E-2</v>
      </c>
      <c r="D194">
        <v>3175</v>
      </c>
      <c r="E194" s="1">
        <f t="shared" si="46"/>
        <v>646.1697417477269</v>
      </c>
      <c r="F194" s="10">
        <f t="shared" si="47"/>
        <v>3.0951619532516367E-2</v>
      </c>
      <c r="G194">
        <v>3165</v>
      </c>
      <c r="H194" s="1">
        <f t="shared" si="48"/>
        <v>747.81746364540891</v>
      </c>
      <c r="I194" s="10">
        <f t="shared" si="49"/>
        <v>2.674449444187273E-2</v>
      </c>
      <c r="J194">
        <v>3150</v>
      </c>
      <c r="K194" s="1">
        <f t="shared" si="34"/>
        <v>816.30567512604784</v>
      </c>
      <c r="L194" s="10">
        <f t="shared" si="35"/>
        <v>2.4500625941271018E-2</v>
      </c>
      <c r="M194" s="1">
        <f t="shared" si="36"/>
        <v>869.56870809229872</v>
      </c>
      <c r="N194" s="10">
        <f t="shared" si="37"/>
        <v>2.2999907671329336E-2</v>
      </c>
      <c r="O194" s="1">
        <f t="shared" si="38"/>
        <v>911.98731147206502</v>
      </c>
      <c r="P194" s="10">
        <f t="shared" si="39"/>
        <v>2.1930129672218163E-2</v>
      </c>
      <c r="Q194" s="1">
        <f t="shared" si="40"/>
        <v>947.43747222198067</v>
      </c>
      <c r="R194" s="10">
        <f t="shared" si="41"/>
        <v>2.1109572490409248E-2</v>
      </c>
      <c r="S194" s="1">
        <f t="shared" si="42"/>
        <v>978.0706206111438</v>
      </c>
      <c r="T194" s="10">
        <f t="shared" si="43"/>
        <v>2.0448421186092958E-2</v>
      </c>
    </row>
    <row r="195" spans="1:56" x14ac:dyDescent="0.45">
      <c r="A195">
        <v>3250</v>
      </c>
      <c r="B195" s="1">
        <f t="shared" si="44"/>
        <v>484.11799153644557</v>
      </c>
      <c r="C195" s="10">
        <f t="shared" si="45"/>
        <v>4.1312242778926658E-2</v>
      </c>
      <c r="D195">
        <v>3225</v>
      </c>
      <c r="E195" s="1">
        <f t="shared" si="46"/>
        <v>648.99206267968327</v>
      </c>
      <c r="F195" s="10">
        <f t="shared" si="47"/>
        <v>3.0817017880650423E-2</v>
      </c>
      <c r="G195">
        <v>3215</v>
      </c>
      <c r="H195" s="1">
        <f t="shared" si="48"/>
        <v>752.11648310195153</v>
      </c>
      <c r="I195" s="10">
        <f t="shared" si="49"/>
        <v>2.659162569807547E-2</v>
      </c>
      <c r="J195">
        <v>3200</v>
      </c>
      <c r="K195" s="1">
        <f t="shared" si="34"/>
        <v>821.85510226826534</v>
      </c>
      <c r="L195" s="10">
        <f t="shared" si="35"/>
        <v>2.4335189919489863E-2</v>
      </c>
      <c r="M195" s="1">
        <f t="shared" si="36"/>
        <v>876.23412226813844</v>
      </c>
      <c r="N195" s="10">
        <f t="shared" si="37"/>
        <v>2.2824949966830616E-2</v>
      </c>
      <c r="O195" s="1">
        <f t="shared" si="38"/>
        <v>919.7064444192564</v>
      </c>
      <c r="P195" s="10">
        <f t="shared" si="39"/>
        <v>2.1746069217367384E-2</v>
      </c>
      <c r="Q195" s="1">
        <f t="shared" si="40"/>
        <v>956.17578097384251</v>
      </c>
      <c r="R195" s="10">
        <f t="shared" si="41"/>
        <v>2.0916656119056343E-2</v>
      </c>
      <c r="S195" s="1">
        <f t="shared" si="42"/>
        <v>987.80663448288703</v>
      </c>
      <c r="T195" s="10">
        <f t="shared" si="43"/>
        <v>2.0246877578899765E-2</v>
      </c>
      <c r="Y195" s="8">
        <v>500.24792211416798</v>
      </c>
      <c r="Z195" s="8">
        <v>466.67793275265598</v>
      </c>
      <c r="AA195" s="8">
        <v>9.3421768098754494E-5</v>
      </c>
      <c r="AB195" s="8">
        <v>1.29746113808679</v>
      </c>
      <c r="AC195" s="8">
        <v>699.58656482217498</v>
      </c>
      <c r="AD195" s="8">
        <v>655.05792126026802</v>
      </c>
      <c r="AE195" s="8">
        <v>3.9594330112666797E-5</v>
      </c>
      <c r="AF195" s="8">
        <v>1.37116021247324</v>
      </c>
      <c r="AG195" s="8">
        <v>839.10360006155497</v>
      </c>
      <c r="AH195" s="8">
        <v>787.98378034200402</v>
      </c>
      <c r="AI195" s="8">
        <v>2.45943768588692E-5</v>
      </c>
      <c r="AJ195" s="8">
        <v>1.41205148097938</v>
      </c>
      <c r="AK195" s="8">
        <v>944.28909289107003</v>
      </c>
      <c r="AL195" s="8">
        <v>888.74450144013997</v>
      </c>
      <c r="AM195" s="8">
        <v>1.8335070608247202E-5</v>
      </c>
      <c r="AN195" s="8">
        <v>1.436136310727</v>
      </c>
      <c r="AO195" s="8">
        <v>1036.57679701242</v>
      </c>
      <c r="AP195" s="8">
        <v>977.82942970423096</v>
      </c>
      <c r="AQ195" s="8">
        <v>1.5346756643983202E-5</v>
      </c>
      <c r="AR195" s="8">
        <v>1.4467817744836</v>
      </c>
      <c r="AS195" s="8">
        <v>1122.84736369797</v>
      </c>
      <c r="AT195" s="8">
        <v>1061.7255013942299</v>
      </c>
      <c r="AU195" s="8">
        <v>1.38561331602675E-5</v>
      </c>
      <c r="AV195" s="8">
        <v>1.4483910940524201</v>
      </c>
      <c r="AW195" s="8">
        <v>1208.77104826905</v>
      </c>
      <c r="AX195" s="8">
        <v>1145.8201241368099</v>
      </c>
      <c r="AY195" s="8">
        <v>1.30744591324785E-5</v>
      </c>
      <c r="AZ195" s="8">
        <v>1.44448973900754</v>
      </c>
      <c r="BA195" s="8">
        <v>1298.35353741821</v>
      </c>
      <c r="BB195" s="8">
        <v>1233.95799439914</v>
      </c>
      <c r="BC195" s="8">
        <v>1.2680101812830401E-5</v>
      </c>
      <c r="BD195" s="8">
        <v>1.4369271899648499</v>
      </c>
    </row>
    <row r="196" spans="1:56" x14ac:dyDescent="0.45">
      <c r="A196">
        <v>3300</v>
      </c>
      <c r="B196" s="1">
        <f t="shared" si="44"/>
        <v>485.1681292709888</v>
      </c>
      <c r="C196" s="10">
        <f t="shared" si="45"/>
        <v>4.1222823168644444E-2</v>
      </c>
      <c r="D196">
        <v>3275</v>
      </c>
      <c r="E196" s="1">
        <f t="shared" si="46"/>
        <v>651.6802742968332</v>
      </c>
      <c r="F196" s="10">
        <f t="shared" si="47"/>
        <v>3.0689896240269226E-2</v>
      </c>
      <c r="G196">
        <v>3265</v>
      </c>
      <c r="H196" s="1">
        <f t="shared" si="48"/>
        <v>756.23874788435307</v>
      </c>
      <c r="I196" s="10">
        <f t="shared" si="49"/>
        <v>2.6446674487325367E-2</v>
      </c>
      <c r="J196">
        <v>3250</v>
      </c>
      <c r="K196" s="1">
        <f t="shared" ref="K196:K251" si="50">$AK$195 - $AL$195*EXP(-$AM$195*J196^$AN$195)</f>
        <v>827.19940155287418</v>
      </c>
      <c r="L196" s="10">
        <f t="shared" ref="L196:L251" si="51">20/K196</f>
        <v>2.4177967201686388E-2</v>
      </c>
      <c r="M196" s="1">
        <f t="shared" ref="M196:M251" si="52">$AO$195 - $AP$195*EXP(-$AQ$195*J196^$AR$195)</f>
        <v>882.67743353442825</v>
      </c>
      <c r="N196" s="10">
        <f t="shared" ref="N196:N251" si="53">20/M196</f>
        <v>2.2658333882985708E-2</v>
      </c>
      <c r="O196" s="1">
        <f t="shared" ref="O196:O251" si="54">$AS$195 - $AT$195*EXP(-$AU$195*J196^$AV$195)</f>
        <v>927.19430675701756</v>
      </c>
      <c r="P196" s="10">
        <f t="shared" ref="P196:P251" si="55">20/O196</f>
        <v>2.1570451688764782E-2</v>
      </c>
      <c r="Q196" s="1">
        <f t="shared" ref="Q196:Q251" si="56">$AW$195 - $AX$195*EXP(-$AY$195*J196^$AZ$195)</f>
        <v>964.67976709832408</v>
      </c>
      <c r="R196" s="10">
        <f t="shared" ref="R196:R251" si="57">20/Q196</f>
        <v>2.073226855390398E-2</v>
      </c>
      <c r="S196" s="1">
        <f t="shared" ref="S196:S251" si="58">$BA$195 - $BB$195*EXP(-$BC$195*J196^$BD$195)</f>
        <v>997.31036130786038</v>
      </c>
      <c r="T196" s="10">
        <f t="shared" ref="T196:T251" si="59">20/S196</f>
        <v>2.0053937847163493E-2</v>
      </c>
    </row>
    <row r="197" spans="1:56" x14ac:dyDescent="0.45">
      <c r="A197">
        <v>3350</v>
      </c>
      <c r="B197" s="1">
        <f t="shared" si="44"/>
        <v>486.15418456903882</v>
      </c>
      <c r="C197" s="10">
        <f t="shared" si="45"/>
        <v>4.1139211869027525E-2</v>
      </c>
      <c r="D197">
        <v>3325</v>
      </c>
      <c r="E197" s="1">
        <f t="shared" si="46"/>
        <v>654.2397260682925</v>
      </c>
      <c r="F197" s="10">
        <f t="shared" si="47"/>
        <v>3.0569834271898539E-2</v>
      </c>
      <c r="G197">
        <v>3315</v>
      </c>
      <c r="H197" s="1">
        <f t="shared" si="48"/>
        <v>760.18991731011602</v>
      </c>
      <c r="I197" s="10">
        <f t="shared" si="49"/>
        <v>2.6309215032433917E-2</v>
      </c>
      <c r="J197">
        <v>3300</v>
      </c>
      <c r="K197" s="1">
        <f t="shared" si="50"/>
        <v>832.34406273950481</v>
      </c>
      <c r="L197" s="10">
        <f t="shared" si="51"/>
        <v>2.4028524855663341E-2</v>
      </c>
      <c r="M197" s="1">
        <f t="shared" si="52"/>
        <v>888.90360456333531</v>
      </c>
      <c r="N197" s="10">
        <f t="shared" si="53"/>
        <v>2.2499627515657102E-2</v>
      </c>
      <c r="O197" s="1">
        <f t="shared" si="54"/>
        <v>934.45514851070493</v>
      </c>
      <c r="P197" s="10">
        <f t="shared" si="55"/>
        <v>2.1402846387946123E-2</v>
      </c>
      <c r="Q197" s="1">
        <f t="shared" si="56"/>
        <v>972.95287698458276</v>
      </c>
      <c r="R197" s="10">
        <f t="shared" si="57"/>
        <v>2.0555980123091733E-2</v>
      </c>
      <c r="S197" s="1">
        <f t="shared" si="58"/>
        <v>1006.5844157828788</v>
      </c>
      <c r="T197" s="10">
        <f t="shared" si="59"/>
        <v>1.9869173103027674E-2</v>
      </c>
    </row>
    <row r="198" spans="1:56" x14ac:dyDescent="0.45">
      <c r="A198">
        <v>3400</v>
      </c>
      <c r="B198" s="1">
        <f t="shared" si="44"/>
        <v>487.07972560060892</v>
      </c>
      <c r="C198" s="10">
        <f t="shared" si="45"/>
        <v>4.1061039802751741E-2</v>
      </c>
      <c r="D198">
        <v>3375</v>
      </c>
      <c r="E198" s="1">
        <f t="shared" si="46"/>
        <v>656.67562535914601</v>
      </c>
      <c r="F198" s="10">
        <f t="shared" si="47"/>
        <v>3.0456437284483783E-2</v>
      </c>
      <c r="G198">
        <v>3365</v>
      </c>
      <c r="H198" s="1">
        <f t="shared" si="48"/>
        <v>763.97557380536875</v>
      </c>
      <c r="I198" s="10">
        <f t="shared" si="49"/>
        <v>2.6178847447150478E-2</v>
      </c>
      <c r="J198">
        <v>3350</v>
      </c>
      <c r="K198" s="1">
        <f t="shared" si="50"/>
        <v>837.29455845757013</v>
      </c>
      <c r="L198" s="10">
        <f t="shared" si="51"/>
        <v>2.3886456442333965E-2</v>
      </c>
      <c r="M198" s="1">
        <f t="shared" si="52"/>
        <v>894.91763197781086</v>
      </c>
      <c r="N198" s="10">
        <f t="shared" si="53"/>
        <v>2.2348425469949723E-2</v>
      </c>
      <c r="O198" s="1">
        <f t="shared" si="54"/>
        <v>941.4932943009477</v>
      </c>
      <c r="P198" s="10">
        <f t="shared" si="55"/>
        <v>2.124284912177719E-2</v>
      </c>
      <c r="Q198" s="1">
        <f t="shared" si="56"/>
        <v>980.99866181915183</v>
      </c>
      <c r="R198" s="10">
        <f t="shared" si="57"/>
        <v>2.0387387647310594E-2</v>
      </c>
      <c r="S198" s="1">
        <f t="shared" si="58"/>
        <v>1015.6315378437577</v>
      </c>
      <c r="T198" s="10">
        <f t="shared" si="59"/>
        <v>1.9692180928588644E-2</v>
      </c>
    </row>
    <row r="199" spans="1:56" x14ac:dyDescent="0.45">
      <c r="A199">
        <v>3450</v>
      </c>
      <c r="B199" s="1">
        <f t="shared" si="44"/>
        <v>487.94814939093681</v>
      </c>
      <c r="C199" s="10">
        <f t="shared" si="45"/>
        <v>4.0987961579451136E-2</v>
      </c>
      <c r="D199">
        <v>3425</v>
      </c>
      <c r="E199" s="1">
        <f t="shared" si="46"/>
        <v>658.99303574172654</v>
      </c>
      <c r="F199" s="10">
        <f t="shared" si="47"/>
        <v>3.034933438634764E-2</v>
      </c>
      <c r="G199">
        <v>3415</v>
      </c>
      <c r="H199" s="1">
        <f t="shared" si="48"/>
        <v>767.60121598630633</v>
      </c>
      <c r="I199" s="10">
        <f t="shared" si="49"/>
        <v>2.6055195827564701E-2</v>
      </c>
      <c r="J199">
        <v>3400</v>
      </c>
      <c r="K199" s="1">
        <f t="shared" si="50"/>
        <v>842.05633407185144</v>
      </c>
      <c r="L199" s="10">
        <f t="shared" si="51"/>
        <v>2.3751380033314291E-2</v>
      </c>
      <c r="M199" s="1">
        <f t="shared" si="52"/>
        <v>900.72453475954012</v>
      </c>
      <c r="N199" s="10">
        <f t="shared" si="53"/>
        <v>2.2204346865425682E-2</v>
      </c>
      <c r="O199" s="1">
        <f t="shared" si="54"/>
        <v>948.31313144288356</v>
      </c>
      <c r="P199" s="10">
        <f t="shared" si="55"/>
        <v>2.1090080203328483E-2</v>
      </c>
      <c r="Q199" s="1">
        <f t="shared" si="56"/>
        <v>988.82076611821549</v>
      </c>
      <c r="R199" s="10">
        <f t="shared" si="57"/>
        <v>2.0226112441502832E-2</v>
      </c>
      <c r="S199" s="1">
        <f t="shared" si="58"/>
        <v>1024.4545820815526</v>
      </c>
      <c r="T199" s="10">
        <f t="shared" si="59"/>
        <v>1.9522583382235174E-2</v>
      </c>
    </row>
    <row r="200" spans="1:56" x14ac:dyDescent="0.45">
      <c r="A200">
        <v>3500</v>
      </c>
      <c r="B200" s="1">
        <f t="shared" si="44"/>
        <v>488.7626877398755</v>
      </c>
      <c r="C200" s="10">
        <f t="shared" si="45"/>
        <v>4.0919653855910142E-2</v>
      </c>
      <c r="D200">
        <v>3475</v>
      </c>
      <c r="E200" s="1">
        <f t="shared" si="46"/>
        <v>661.19687588416014</v>
      </c>
      <c r="F200" s="10">
        <f t="shared" si="47"/>
        <v>3.0248176797955627E-2</v>
      </c>
      <c r="G200">
        <v>3465</v>
      </c>
      <c r="H200" s="1">
        <f t="shared" si="48"/>
        <v>771.07225250487818</v>
      </c>
      <c r="I200" s="10">
        <f t="shared" si="49"/>
        <v>2.5937906512688926E-2</v>
      </c>
      <c r="J200">
        <v>3450</v>
      </c>
      <c r="K200" s="1">
        <f t="shared" si="50"/>
        <v>846.63479835656869</v>
      </c>
      <c r="L200" s="10">
        <f t="shared" si="51"/>
        <v>2.3622936405192266E-2</v>
      </c>
      <c r="M200" s="1">
        <f t="shared" si="52"/>
        <v>906.32934340791189</v>
      </c>
      <c r="N200" s="10">
        <f t="shared" si="53"/>
        <v>2.2067033518739992E-2</v>
      </c>
      <c r="O200" s="1">
        <f t="shared" si="54"/>
        <v>954.91909870024631</v>
      </c>
      <c r="P200" s="10">
        <f t="shared" si="55"/>
        <v>2.0944182629944547E-2</v>
      </c>
      <c r="Q200" s="1">
        <f t="shared" si="56"/>
        <v>996.42291680979815</v>
      </c>
      <c r="R200" s="10">
        <f t="shared" si="57"/>
        <v>2.0071798492986379E-2</v>
      </c>
      <c r="S200" s="1">
        <f t="shared" si="58"/>
        <v>1033.0565076101732</v>
      </c>
      <c r="T200" s="10">
        <f t="shared" si="59"/>
        <v>1.9360025180294452E-2</v>
      </c>
    </row>
    <row r="201" spans="1:56" x14ac:dyDescent="0.45">
      <c r="A201">
        <v>3550</v>
      </c>
      <c r="B201" s="1">
        <f t="shared" si="44"/>
        <v>489.52641314620394</v>
      </c>
      <c r="C201" s="10">
        <f t="shared" si="45"/>
        <v>4.0855813829246267E-2</v>
      </c>
      <c r="D201">
        <v>3525</v>
      </c>
      <c r="E201" s="1">
        <f t="shared" si="46"/>
        <v>663.29191896683324</v>
      </c>
      <c r="F201" s="10">
        <f t="shared" si="47"/>
        <v>3.0152636310046867E-2</v>
      </c>
      <c r="G201">
        <v>3515</v>
      </c>
      <c r="H201" s="1">
        <f t="shared" si="48"/>
        <v>774.39399661330469</v>
      </c>
      <c r="I201" s="10">
        <f t="shared" si="49"/>
        <v>2.5826646497089316E-2</v>
      </c>
      <c r="J201">
        <v>3500</v>
      </c>
      <c r="K201" s="1">
        <f t="shared" si="50"/>
        <v>851.03531494008303</v>
      </c>
      <c r="L201" s="10">
        <f t="shared" si="51"/>
        <v>2.3500787392598504E-2</v>
      </c>
      <c r="M201" s="1">
        <f t="shared" si="52"/>
        <v>911.73708982103562</v>
      </c>
      <c r="N201" s="10">
        <f t="shared" si="53"/>
        <v>2.1936148285824138E-2</v>
      </c>
      <c r="O201" s="1">
        <f t="shared" si="54"/>
        <v>961.31567567267302</v>
      </c>
      <c r="P201" s="10">
        <f t="shared" si="55"/>
        <v>2.0804820420727208E-2</v>
      </c>
      <c r="Q201" s="1">
        <f t="shared" si="56"/>
        <v>1003.8089128496672</v>
      </c>
      <c r="R201" s="10">
        <f t="shared" si="57"/>
        <v>1.9924110798361927E-2</v>
      </c>
      <c r="S201" s="1">
        <f t="shared" si="58"/>
        <v>1041.4403683728099</v>
      </c>
      <c r="T201" s="10">
        <f t="shared" si="59"/>
        <v>1.9204172036512122E-2</v>
      </c>
    </row>
    <row r="202" spans="1:56" x14ac:dyDescent="0.45">
      <c r="A202">
        <v>3600</v>
      </c>
      <c r="B202" s="1">
        <f t="shared" si="44"/>
        <v>490.24224471113024</v>
      </c>
      <c r="C202" s="10">
        <f t="shared" si="45"/>
        <v>4.079615785005386E-2</v>
      </c>
      <c r="D202">
        <v>3575</v>
      </c>
      <c r="E202" s="1">
        <f t="shared" si="46"/>
        <v>665.28279258028567</v>
      </c>
      <c r="F202" s="10">
        <f t="shared" si="47"/>
        <v>3.0062403872540291E-2</v>
      </c>
      <c r="G202">
        <v>3565</v>
      </c>
      <c r="H202" s="1">
        <f t="shared" si="48"/>
        <v>777.57166140373397</v>
      </c>
      <c r="I202" s="10">
        <f t="shared" si="49"/>
        <v>2.572110198035563E-2</v>
      </c>
      <c r="J202">
        <v>3550</v>
      </c>
      <c r="K202" s="1">
        <f t="shared" si="50"/>
        <v>855.26319448331151</v>
      </c>
      <c r="L202" s="10">
        <f t="shared" si="51"/>
        <v>2.3384614384210186E-2</v>
      </c>
      <c r="M202" s="1">
        <f t="shared" si="52"/>
        <v>916.95279787028471</v>
      </c>
      <c r="N202" s="10">
        <f t="shared" si="53"/>
        <v>2.1811373547746423E-2</v>
      </c>
      <c r="O202" s="1">
        <f t="shared" si="54"/>
        <v>967.5073727948743</v>
      </c>
      <c r="P202" s="10">
        <f t="shared" si="55"/>
        <v>2.0671677097638296E-2</v>
      </c>
      <c r="Q202" s="1">
        <f t="shared" si="56"/>
        <v>1010.9826153549187</v>
      </c>
      <c r="R202" s="10">
        <f t="shared" si="57"/>
        <v>1.97827338435278E-2</v>
      </c>
      <c r="S202" s="1">
        <f t="shared" si="58"/>
        <v>1049.609303874854</v>
      </c>
      <c r="T202" s="10">
        <f t="shared" si="59"/>
        <v>1.9054709143836456E-2</v>
      </c>
    </row>
    <row r="203" spans="1:56" x14ac:dyDescent="0.45">
      <c r="A203">
        <v>3650</v>
      </c>
      <c r="B203" s="1">
        <f t="shared" si="44"/>
        <v>490.91295399830869</v>
      </c>
      <c r="C203" s="10">
        <f t="shared" si="45"/>
        <v>4.0740420143952655E-2</v>
      </c>
      <c r="D203">
        <v>3625</v>
      </c>
      <c r="E203" s="1">
        <f t="shared" si="46"/>
        <v>667.1739790607644</v>
      </c>
      <c r="F203" s="10">
        <f t="shared" si="47"/>
        <v>2.9977188301251859E-2</v>
      </c>
      <c r="G203">
        <v>3615</v>
      </c>
      <c r="H203" s="1">
        <f t="shared" si="48"/>
        <v>780.61035568103625</v>
      </c>
      <c r="I203" s="10">
        <f t="shared" si="49"/>
        <v>2.5620977039884623E-2</v>
      </c>
      <c r="J203">
        <v>3600</v>
      </c>
      <c r="K203" s="1">
        <f t="shared" si="50"/>
        <v>859.32368755590062</v>
      </c>
      <c r="L203" s="10">
        <f t="shared" si="51"/>
        <v>2.3274116947577989E-2</v>
      </c>
      <c r="M203" s="1">
        <f t="shared" si="52"/>
        <v>921.98147464035003</v>
      </c>
      <c r="N203" s="10">
        <f t="shared" si="53"/>
        <v>2.1692409826131999E-2</v>
      </c>
      <c r="O203" s="1">
        <f t="shared" si="54"/>
        <v>973.49872192658336</v>
      </c>
      <c r="P203" s="10">
        <f t="shared" si="55"/>
        <v>2.0544454296169384E-2</v>
      </c>
      <c r="Q203" s="1">
        <f t="shared" si="56"/>
        <v>1017.9479382394862</v>
      </c>
      <c r="R203" s="10">
        <f t="shared" si="57"/>
        <v>1.9647370212851421E-2</v>
      </c>
      <c r="S203" s="1">
        <f t="shared" si="58"/>
        <v>1057.5665303312719</v>
      </c>
      <c r="T203" s="10">
        <f t="shared" si="59"/>
        <v>1.8911339784680216E-2</v>
      </c>
    </row>
    <row r="204" spans="1:56" x14ac:dyDescent="0.45">
      <c r="A204">
        <v>3700</v>
      </c>
      <c r="B204" s="1">
        <f t="shared" si="44"/>
        <v>491.5411708304959</v>
      </c>
      <c r="C204" s="10">
        <f t="shared" si="45"/>
        <v>4.0688351631275342E-2</v>
      </c>
      <c r="D204">
        <v>3675</v>
      </c>
      <c r="E204" s="1">
        <f t="shared" si="46"/>
        <v>668.96981622229407</v>
      </c>
      <c r="F204" s="10">
        <f t="shared" si="47"/>
        <v>2.989671509088556E-2</v>
      </c>
      <c r="G204">
        <v>3665</v>
      </c>
      <c r="H204" s="1">
        <f t="shared" si="48"/>
        <v>783.51508042841522</v>
      </c>
      <c r="I204" s="10">
        <f t="shared" si="49"/>
        <v>2.5525992414931281E-2</v>
      </c>
      <c r="J204">
        <v>3650</v>
      </c>
      <c r="K204" s="1">
        <f t="shared" si="50"/>
        <v>863.22197817516849</v>
      </c>
      <c r="L204" s="10">
        <f t="shared" si="51"/>
        <v>2.3169011570209952E-2</v>
      </c>
      <c r="M204" s="1">
        <f t="shared" si="52"/>
        <v>926.82810230730161</v>
      </c>
      <c r="N204" s="10">
        <f t="shared" si="53"/>
        <v>2.1578974515566368E-2</v>
      </c>
      <c r="O204" s="1">
        <f t="shared" si="54"/>
        <v>979.29426751251083</v>
      </c>
      <c r="P204" s="10">
        <f t="shared" si="55"/>
        <v>2.0422870493055849E-2</v>
      </c>
      <c r="Q204" s="1">
        <f t="shared" si="56"/>
        <v>1024.708839336025</v>
      </c>
      <c r="R204" s="10">
        <f t="shared" si="57"/>
        <v>1.9517739315061722E-2</v>
      </c>
      <c r="S204" s="1">
        <f t="shared" si="58"/>
        <v>1065.3153322165949</v>
      </c>
      <c r="T204" s="10">
        <f t="shared" si="59"/>
        <v>1.8773784057332703E-2</v>
      </c>
    </row>
    <row r="205" spans="1:56" x14ac:dyDescent="0.45">
      <c r="A205">
        <v>3750</v>
      </c>
      <c r="B205" s="1">
        <f t="shared" si="44"/>
        <v>492.12938900553422</v>
      </c>
      <c r="C205" s="10">
        <f t="shared" si="45"/>
        <v>4.0639718835761486E-2</v>
      </c>
      <c r="D205">
        <v>3725</v>
      </c>
      <c r="E205" s="1">
        <f t="shared" si="46"/>
        <v>670.67449844664088</v>
      </c>
      <c r="F205" s="10">
        <f t="shared" si="47"/>
        <v>2.9820725324016785E-2</v>
      </c>
      <c r="G205">
        <v>3715</v>
      </c>
      <c r="H205" s="1">
        <f t="shared" si="48"/>
        <v>786.29072582714502</v>
      </c>
      <c r="I205" s="10">
        <f t="shared" si="49"/>
        <v>2.5435884391184743E-2</v>
      </c>
      <c r="J205">
        <v>3700</v>
      </c>
      <c r="K205" s="1">
        <f t="shared" si="50"/>
        <v>866.96317797380379</v>
      </c>
      <c r="L205" s="10">
        <f t="shared" si="51"/>
        <v>2.3069030505704271E-2</v>
      </c>
      <c r="M205" s="1">
        <f t="shared" si="52"/>
        <v>931.49763062767443</v>
      </c>
      <c r="N205" s="10">
        <f t="shared" si="53"/>
        <v>2.1470800721761715E-2</v>
      </c>
      <c r="O205" s="1">
        <f t="shared" si="54"/>
        <v>984.89855829180806</v>
      </c>
      <c r="P205" s="10">
        <f t="shared" si="55"/>
        <v>2.0306659839859725E-2</v>
      </c>
      <c r="Q205" s="1">
        <f t="shared" si="56"/>
        <v>1031.2693119888218</v>
      </c>
      <c r="R205" s="10">
        <f t="shared" si="57"/>
        <v>1.9393576214761624E-2</v>
      </c>
      <c r="S205" s="1">
        <f t="shared" si="58"/>
        <v>1072.8590542059301</v>
      </c>
      <c r="T205" s="10">
        <f t="shared" si="59"/>
        <v>1.8641777707513383E-2</v>
      </c>
    </row>
    <row r="206" spans="1:56" x14ac:dyDescent="0.45">
      <c r="A206">
        <v>3800</v>
      </c>
      <c r="B206" s="1">
        <f t="shared" si="44"/>
        <v>492.67997191669798</v>
      </c>
      <c r="C206" s="10">
        <f t="shared" si="45"/>
        <v>4.0594302874121274E-2</v>
      </c>
      <c r="D206">
        <v>3775</v>
      </c>
      <c r="E206" s="1">
        <f t="shared" si="46"/>
        <v>672.29207809494483</v>
      </c>
      <c r="F206" s="10">
        <f t="shared" si="47"/>
        <v>2.9748974666893947E-2</v>
      </c>
      <c r="G206">
        <v>3765</v>
      </c>
      <c r="H206" s="1">
        <f t="shared" si="48"/>
        <v>788.94206879337128</v>
      </c>
      <c r="I206" s="10">
        <f t="shared" si="49"/>
        <v>2.5350403776272859E-2</v>
      </c>
      <c r="J206">
        <v>3750</v>
      </c>
      <c r="K206" s="1">
        <f t="shared" si="50"/>
        <v>870.55232096329485</v>
      </c>
      <c r="L206" s="10">
        <f t="shared" si="51"/>
        <v>2.2973920714919629E-2</v>
      </c>
      <c r="M206" s="1">
        <f t="shared" si="52"/>
        <v>935.9949700121449</v>
      </c>
      <c r="N206" s="10">
        <f t="shared" si="53"/>
        <v>2.1367636195459994E-2</v>
      </c>
      <c r="O206" s="1">
        <f t="shared" si="54"/>
        <v>990.31613953686031</v>
      </c>
      <c r="P206" s="10">
        <f t="shared" si="55"/>
        <v>2.0195571092432533E-2</v>
      </c>
      <c r="Q206" s="1">
        <f t="shared" si="56"/>
        <v>1037.6333771026179</v>
      </c>
      <c r="R206" s="10">
        <f t="shared" si="57"/>
        <v>1.9274630559635589E-2</v>
      </c>
      <c r="S206" s="1">
        <f t="shared" si="58"/>
        <v>1080.2010934955981</v>
      </c>
      <c r="T206" s="10">
        <f t="shared" si="59"/>
        <v>1.851507105522246E-2</v>
      </c>
    </row>
    <row r="207" spans="1:56" x14ac:dyDescent="0.45">
      <c r="A207">
        <v>3850</v>
      </c>
      <c r="B207" s="1">
        <f t="shared" si="44"/>
        <v>493.19515806457895</v>
      </c>
      <c r="C207" s="10">
        <f t="shared" si="45"/>
        <v>4.0551898519208901E-2</v>
      </c>
      <c r="D207">
        <v>3825</v>
      </c>
      <c r="E207" s="1">
        <f t="shared" si="46"/>
        <v>673.82646720710648</v>
      </c>
      <c r="F207" s="10">
        <f t="shared" si="47"/>
        <v>2.9681232443861283E-2</v>
      </c>
      <c r="G207">
        <v>3815</v>
      </c>
      <c r="H207" s="1">
        <f t="shared" si="48"/>
        <v>791.47377099648759</v>
      </c>
      <c r="I207" s="10">
        <f t="shared" si="49"/>
        <v>2.5269314957613115E-2</v>
      </c>
      <c r="J207">
        <v>3800</v>
      </c>
      <c r="K207" s="1">
        <f t="shared" si="50"/>
        <v>873.99435886104743</v>
      </c>
      <c r="L207" s="10">
        <f t="shared" si="51"/>
        <v>2.2883442893227773E-2</v>
      </c>
      <c r="M207" s="1">
        <f t="shared" si="52"/>
        <v>940.32498515790405</v>
      </c>
      <c r="N207" s="10">
        <f t="shared" si="53"/>
        <v>2.1269242353101465E-2</v>
      </c>
      <c r="O207" s="1">
        <f t="shared" si="54"/>
        <v>995.55154580153817</v>
      </c>
      <c r="P207" s="10">
        <f t="shared" si="55"/>
        <v>2.008936662731773E-2</v>
      </c>
      <c r="Q207" s="1">
        <f t="shared" si="56"/>
        <v>1043.8050756324235</v>
      </c>
      <c r="R207" s="10">
        <f t="shared" si="57"/>
        <v>1.9160665594466806E-2</v>
      </c>
      <c r="S207" s="1">
        <f t="shared" si="58"/>
        <v>1087.3448924921659</v>
      </c>
      <c r="T207" s="10">
        <f t="shared" si="59"/>
        <v>1.8393428008072515E-2</v>
      </c>
    </row>
    <row r="208" spans="1:56" x14ac:dyDescent="0.45">
      <c r="A208">
        <v>3900</v>
      </c>
      <c r="B208" s="1">
        <f t="shared" si="44"/>
        <v>493.6770664496384</v>
      </c>
      <c r="C208" s="10">
        <f t="shared" si="45"/>
        <v>4.0512313330318059E-2</v>
      </c>
      <c r="D208">
        <v>3875</v>
      </c>
      <c r="E208" s="1">
        <f t="shared" si="46"/>
        <v>675.28143945721615</v>
      </c>
      <c r="F208" s="10">
        <f t="shared" si="47"/>
        <v>2.9617280783069917E-2</v>
      </c>
      <c r="G208">
        <v>3865</v>
      </c>
      <c r="H208" s="1">
        <f t="shared" si="48"/>
        <v>793.89037732517738</v>
      </c>
      <c r="I208" s="10">
        <f t="shared" si="49"/>
        <v>2.5192395034923067E-2</v>
      </c>
      <c r="J208">
        <v>3850</v>
      </c>
      <c r="K208" s="1">
        <f t="shared" si="50"/>
        <v>877.29415695015052</v>
      </c>
      <c r="L208" s="10">
        <f t="shared" si="51"/>
        <v>2.2797370575826641E-2</v>
      </c>
      <c r="M208" s="1">
        <f t="shared" si="52"/>
        <v>944.49248921442415</v>
      </c>
      <c r="N208" s="10">
        <f t="shared" si="53"/>
        <v>2.1175393376219303E-2</v>
      </c>
      <c r="O208" s="1">
        <f t="shared" si="54"/>
        <v>1000.6092941593616</v>
      </c>
      <c r="P208" s="10">
        <f t="shared" si="55"/>
        <v>1.9987821537079096E-2</v>
      </c>
      <c r="Q208" s="1">
        <f t="shared" si="56"/>
        <v>1049.7884614996199</v>
      </c>
      <c r="R208" s="10">
        <f t="shared" si="57"/>
        <v>1.9051457253997681E-2</v>
      </c>
      <c r="S208" s="1">
        <f t="shared" si="58"/>
        <v>1094.2939318588651</v>
      </c>
      <c r="T208" s="10">
        <f t="shared" si="59"/>
        <v>1.8276625153194646E-2</v>
      </c>
    </row>
    <row r="209" spans="1:20" x14ac:dyDescent="0.45">
      <c r="A209">
        <v>3950</v>
      </c>
      <c r="B209" s="1">
        <f t="shared" si="44"/>
        <v>494.12770183632625</v>
      </c>
      <c r="C209" s="10">
        <f t="shared" si="45"/>
        <v>4.0475366844793401E-2</v>
      </c>
      <c r="D209">
        <v>3925</v>
      </c>
      <c r="E209" s="1">
        <f t="shared" si="46"/>
        <v>676.6606323354124</v>
      </c>
      <c r="F209" s="10">
        <f t="shared" si="47"/>
        <v>2.9556913826909684E-2</v>
      </c>
      <c r="G209">
        <v>3915</v>
      </c>
      <c r="H209" s="1">
        <f t="shared" si="48"/>
        <v>796.19631476870723</v>
      </c>
      <c r="I209" s="10">
        <f t="shared" si="49"/>
        <v>2.5119433020498145E-2</v>
      </c>
      <c r="J209">
        <v>3900</v>
      </c>
      <c r="K209" s="1">
        <f t="shared" si="50"/>
        <v>880.45649044174252</v>
      </c>
      <c r="L209" s="10">
        <f t="shared" si="51"/>
        <v>2.2715489313918969E-2</v>
      </c>
      <c r="M209" s="1">
        <f t="shared" si="52"/>
        <v>948.50223845787377</v>
      </c>
      <c r="N209" s="10">
        <f t="shared" si="53"/>
        <v>2.1085875382347102E-2</v>
      </c>
      <c r="O209" s="1">
        <f t="shared" si="54"/>
        <v>1005.4938779123681</v>
      </c>
      <c r="P209" s="10">
        <f t="shared" si="55"/>
        <v>1.9890722797362533E-2</v>
      </c>
      <c r="Q209" s="1">
        <f t="shared" si="56"/>
        <v>1055.5875949198705</v>
      </c>
      <c r="R209" s="10">
        <f t="shared" si="57"/>
        <v>1.8946793327481455E-2</v>
      </c>
      <c r="S209" s="1">
        <f t="shared" si="58"/>
        <v>1101.0517239085339</v>
      </c>
      <c r="T209" s="10">
        <f t="shared" si="59"/>
        <v>1.8164450920619451E-2</v>
      </c>
    </row>
    <row r="210" spans="1:20" x14ac:dyDescent="0.45">
      <c r="A210">
        <v>4000</v>
      </c>
      <c r="B210" s="1">
        <f t="shared" si="44"/>
        <v>494.54895988127765</v>
      </c>
      <c r="C210" s="10">
        <f t="shared" si="45"/>
        <v>4.0440889825754028E-2</v>
      </c>
      <c r="D210">
        <v>3975</v>
      </c>
      <c r="E210" s="1">
        <f t="shared" si="46"/>
        <v>677.96754952857168</v>
      </c>
      <c r="F210" s="10">
        <f t="shared" si="47"/>
        <v>2.9499937001272562E-2</v>
      </c>
      <c r="G210">
        <v>3965</v>
      </c>
      <c r="H210" s="1">
        <f t="shared" si="48"/>
        <v>798.39589168258385</v>
      </c>
      <c r="I210" s="10">
        <f t="shared" si="49"/>
        <v>2.5050229101067755E-2</v>
      </c>
      <c r="J210">
        <v>3950</v>
      </c>
      <c r="K210" s="1">
        <f t="shared" si="50"/>
        <v>883.48604131092975</v>
      </c>
      <c r="L210" s="10">
        <f t="shared" si="51"/>
        <v>2.2637595915294486E-2</v>
      </c>
      <c r="M210" s="1">
        <f t="shared" si="52"/>
        <v>952.35892745005799</v>
      </c>
      <c r="N210" s="10">
        <f t="shared" si="53"/>
        <v>2.1000485660957705E-2</v>
      </c>
      <c r="O210" s="1">
        <f t="shared" si="54"/>
        <v>1010.2097607518198</v>
      </c>
      <c r="P210" s="10">
        <f t="shared" si="55"/>
        <v>1.9797868499226903E-2</v>
      </c>
      <c r="Q210" s="1">
        <f t="shared" si="56"/>
        <v>1061.2065361285636</v>
      </c>
      <c r="R210" s="10">
        <f t="shared" si="57"/>
        <v>1.8846472688495607E-2</v>
      </c>
      <c r="S210" s="1">
        <f t="shared" si="58"/>
        <v>1107.6218063324031</v>
      </c>
      <c r="T210" s="10">
        <f t="shared" si="59"/>
        <v>1.805670481174862E-2</v>
      </c>
    </row>
    <row r="211" spans="1:20" x14ac:dyDescent="0.45">
      <c r="A211">
        <v>4050</v>
      </c>
      <c r="B211" s="1">
        <f t="shared" si="44"/>
        <v>494.94263211955291</v>
      </c>
      <c r="C211" s="10">
        <f t="shared" si="45"/>
        <v>4.0408723561257132E-2</v>
      </c>
      <c r="D211">
        <v>4025</v>
      </c>
      <c r="E211" s="1">
        <f t="shared" si="46"/>
        <v>679.20556347413446</v>
      </c>
      <c r="F211" s="10">
        <f t="shared" si="47"/>
        <v>2.9446166338361626E-2</v>
      </c>
      <c r="G211">
        <v>4015</v>
      </c>
      <c r="H211" s="1">
        <f t="shared" si="48"/>
        <v>800.49329740911253</v>
      </c>
      <c r="I211" s="10">
        <f t="shared" si="49"/>
        <v>2.4984593955667427E-2</v>
      </c>
      <c r="J211">
        <v>4000</v>
      </c>
      <c r="K211" s="1">
        <f t="shared" si="50"/>
        <v>886.38739557819883</v>
      </c>
      <c r="L211" s="10">
        <f t="shared" si="51"/>
        <v>2.2563497743505041E-2</v>
      </c>
      <c r="M211" s="1">
        <f t="shared" si="52"/>
        <v>956.06718465833603</v>
      </c>
      <c r="N211" s="10">
        <f t="shared" si="53"/>
        <v>2.0919031968603001E-2</v>
      </c>
      <c r="O211" s="1">
        <f t="shared" si="54"/>
        <v>1014.7613713522317</v>
      </c>
      <c r="P211" s="10">
        <f t="shared" si="55"/>
        <v>1.9709067140926715E-2</v>
      </c>
      <c r="Q211" s="1">
        <f t="shared" si="56"/>
        <v>1066.6493394897352</v>
      </c>
      <c r="R211" s="10">
        <f t="shared" si="57"/>
        <v>1.8750304584229733E-2</v>
      </c>
      <c r="S211" s="1">
        <f t="shared" si="58"/>
        <v>1114.0077362542117</v>
      </c>
      <c r="T211" s="10">
        <f t="shared" si="59"/>
        <v>1.7953196687169222E-2</v>
      </c>
    </row>
    <row r="212" spans="1:20" x14ac:dyDescent="0.45">
      <c r="A212">
        <v>4100</v>
      </c>
      <c r="B212" s="1">
        <f t="shared" si="44"/>
        <v>495.31041080420192</v>
      </c>
      <c r="C212" s="10">
        <f t="shared" si="45"/>
        <v>4.0378719210701339E-2</v>
      </c>
      <c r="D212">
        <v>4075</v>
      </c>
      <c r="E212" s="1">
        <f t="shared" si="46"/>
        <v>680.37791806320422</v>
      </c>
      <c r="F212" s="10">
        <f t="shared" si="47"/>
        <v>2.9395427848294874E-2</v>
      </c>
      <c r="G212">
        <v>4065</v>
      </c>
      <c r="H212" s="1">
        <f t="shared" si="48"/>
        <v>802.49260222484895</v>
      </c>
      <c r="I212" s="10">
        <f t="shared" si="49"/>
        <v>2.492234812452045E-2</v>
      </c>
      <c r="J212">
        <v>4050</v>
      </c>
      <c r="K212" s="1">
        <f t="shared" si="50"/>
        <v>889.1650410092692</v>
      </c>
      <c r="L212" s="10">
        <f t="shared" si="51"/>
        <v>2.2493012070400897E-2</v>
      </c>
      <c r="M212" s="1">
        <f t="shared" si="52"/>
        <v>959.63156851360736</v>
      </c>
      <c r="N212" s="10">
        <f t="shared" si="53"/>
        <v>2.0841331878002307E-2</v>
      </c>
      <c r="O212" s="1">
        <f t="shared" si="54"/>
        <v>1019.1530983805881</v>
      </c>
      <c r="P212" s="10">
        <f t="shared" si="55"/>
        <v>1.9624136973904669E-2</v>
      </c>
      <c r="Q212" s="1">
        <f t="shared" si="56"/>
        <v>1071.920047974666</v>
      </c>
      <c r="R212" s="10">
        <f t="shared" si="57"/>
        <v>1.8658107979031554E-2</v>
      </c>
      <c r="S212" s="1">
        <f t="shared" si="58"/>
        <v>1120.2130845993108</v>
      </c>
      <c r="T212" s="10">
        <f t="shared" si="59"/>
        <v>1.785374610862879E-2</v>
      </c>
    </row>
    <row r="213" spans="1:20" x14ac:dyDescent="0.45">
      <c r="A213">
        <v>4150</v>
      </c>
      <c r="B213" s="1">
        <f t="shared" si="44"/>
        <v>495.65389359561732</v>
      </c>
      <c r="C213" s="10">
        <f t="shared" si="45"/>
        <v>4.0350737194686778E-2</v>
      </c>
      <c r="D213">
        <v>4125</v>
      </c>
      <c r="E213" s="1">
        <f t="shared" si="46"/>
        <v>681.48773147077748</v>
      </c>
      <c r="F213" s="10">
        <f t="shared" si="47"/>
        <v>2.9347556935230917E-2</v>
      </c>
      <c r="G213">
        <v>4115</v>
      </c>
      <c r="H213" s="1">
        <f t="shared" si="48"/>
        <v>804.39775758829751</v>
      </c>
      <c r="I213" s="10">
        <f t="shared" si="49"/>
        <v>2.4863321424419351E-2</v>
      </c>
      <c r="J213">
        <v>4100</v>
      </c>
      <c r="K213" s="1">
        <f t="shared" si="50"/>
        <v>891.82336520730826</v>
      </c>
      <c r="L213" s="10">
        <f t="shared" si="51"/>
        <v>2.2425965477312779E-2</v>
      </c>
      <c r="M213" s="1">
        <f t="shared" si="52"/>
        <v>963.05656388407374</v>
      </c>
      <c r="N213" s="10">
        <f t="shared" si="53"/>
        <v>2.07672121763426E-2</v>
      </c>
      <c r="O213" s="1">
        <f t="shared" si="54"/>
        <v>1023.3892859029618</v>
      </c>
      <c r="P213" s="10">
        <f t="shared" si="55"/>
        <v>1.9542905398265434E-2</v>
      </c>
      <c r="Q213" s="1">
        <f t="shared" si="56"/>
        <v>1077.0226879965448</v>
      </c>
      <c r="R213" s="10">
        <f t="shared" si="57"/>
        <v>1.8569710947504349E-2</v>
      </c>
      <c r="S213" s="1">
        <f t="shared" si="58"/>
        <v>1126.2414307685665</v>
      </c>
      <c r="T213" s="10">
        <f t="shared" si="59"/>
        <v>1.7758181730494194E-2</v>
      </c>
    </row>
    <row r="214" spans="1:20" x14ac:dyDescent="0.45">
      <c r="A214">
        <v>4200</v>
      </c>
      <c r="B214" s="1">
        <f t="shared" si="44"/>
        <v>495.97458809820199</v>
      </c>
      <c r="C214" s="10">
        <f t="shared" si="45"/>
        <v>4.0324646624919497E-2</v>
      </c>
      <c r="D214">
        <v>4175</v>
      </c>
      <c r="E214" s="1">
        <f t="shared" si="46"/>
        <v>682.53799909261159</v>
      </c>
      <c r="F214" s="10">
        <f t="shared" si="47"/>
        <v>2.9302397854168789E-2</v>
      </c>
      <c r="G214">
        <v>4165</v>
      </c>
      <c r="H214" s="1">
        <f t="shared" si="48"/>
        <v>806.21259666258334</v>
      </c>
      <c r="I214" s="10">
        <f t="shared" si="49"/>
        <v>2.4807352406539505E-2</v>
      </c>
      <c r="J214">
        <v>4150</v>
      </c>
      <c r="K214" s="1">
        <f t="shared" si="50"/>
        <v>894.3666540724181</v>
      </c>
      <c r="L214" s="10">
        <f t="shared" si="51"/>
        <v>2.2362193300624302E-2</v>
      </c>
      <c r="M214" s="1">
        <f t="shared" si="52"/>
        <v>966.3465789430993</v>
      </c>
      <c r="N214" s="10">
        <f t="shared" si="53"/>
        <v>2.0696508308514067E-2</v>
      </c>
      <c r="O214" s="1">
        <f t="shared" si="54"/>
        <v>1027.4742291711611</v>
      </c>
      <c r="P214" s="10">
        <f t="shared" si="55"/>
        <v>1.9465208403458958E-2</v>
      </c>
      <c r="Q214" s="1">
        <f t="shared" si="56"/>
        <v>1081.9612645878533</v>
      </c>
      <c r="R214" s="10">
        <f t="shared" si="57"/>
        <v>1.8484950112903083E-2</v>
      </c>
      <c r="S214" s="1">
        <f t="shared" si="58"/>
        <v>1132.0963576070562</v>
      </c>
      <c r="T214" s="10">
        <f t="shared" si="59"/>
        <v>1.7666340736467487E-2</v>
      </c>
    </row>
    <row r="215" spans="1:20" x14ac:dyDescent="0.45">
      <c r="A215">
        <v>4250</v>
      </c>
      <c r="B215" s="1">
        <f t="shared" si="44"/>
        <v>496.27391624282831</v>
      </c>
      <c r="C215" s="10">
        <f t="shared" si="45"/>
        <v>4.0300324771076507E-2</v>
      </c>
      <c r="D215">
        <v>4225</v>
      </c>
      <c r="E215" s="1">
        <f t="shared" si="46"/>
        <v>683.53159656980267</v>
      </c>
      <c r="F215" s="10">
        <f t="shared" si="47"/>
        <v>2.9259803204953361E-2</v>
      </c>
      <c r="G215">
        <v>4215</v>
      </c>
      <c r="H215" s="1">
        <f t="shared" si="48"/>
        <v>807.94083508911388</v>
      </c>
      <c r="I215" s="10">
        <f t="shared" si="49"/>
        <v>2.4754287853013458E-2</v>
      </c>
      <c r="J215">
        <v>4200</v>
      </c>
      <c r="K215" s="1">
        <f t="shared" si="50"/>
        <v>896.79909060427099</v>
      </c>
      <c r="L215" s="10">
        <f t="shared" si="51"/>
        <v>2.2301539117890748E-2</v>
      </c>
      <c r="M215" s="1">
        <f t="shared" si="52"/>
        <v>969.50594241015278</v>
      </c>
      <c r="N215" s="10">
        <f t="shared" si="53"/>
        <v>2.0629063861414613E-2</v>
      </c>
      <c r="O215" s="1">
        <f t="shared" si="54"/>
        <v>1031.4121707723912</v>
      </c>
      <c r="P215" s="10">
        <f t="shared" si="55"/>
        <v>1.9390890050310972E-2</v>
      </c>
      <c r="Q215" s="1">
        <f t="shared" si="56"/>
        <v>1086.7397569073587</v>
      </c>
      <c r="R215" s="10">
        <f t="shared" si="57"/>
        <v>1.8403670126982335E-2</v>
      </c>
      <c r="S215" s="1">
        <f t="shared" si="58"/>
        <v>1137.7814466576842</v>
      </c>
      <c r="T215" s="10">
        <f t="shared" si="59"/>
        <v>1.7578068317734882E-2</v>
      </c>
    </row>
    <row r="216" spans="1:20" x14ac:dyDescent="0.45">
      <c r="A216">
        <v>4300</v>
      </c>
      <c r="B216" s="1">
        <f t="shared" si="44"/>
        <v>496.55321851441107</v>
      </c>
      <c r="C216" s="10">
        <f t="shared" si="45"/>
        <v>4.0277656561840521E-2</v>
      </c>
      <c r="D216">
        <v>4275</v>
      </c>
      <c r="E216" s="1">
        <f t="shared" si="46"/>
        <v>684.47128288361068</v>
      </c>
      <c r="F216" s="10">
        <f t="shared" si="47"/>
        <v>2.921963346035783E-2</v>
      </c>
      <c r="G216">
        <v>4265</v>
      </c>
      <c r="H216" s="1">
        <f t="shared" si="48"/>
        <v>809.58607198954394</v>
      </c>
      <c r="I216" s="10">
        <f t="shared" si="49"/>
        <v>2.4703982308947513E-2</v>
      </c>
      <c r="J216">
        <v>4250</v>
      </c>
      <c r="K216" s="1">
        <f t="shared" si="50"/>
        <v>899.12475402473865</v>
      </c>
      <c r="L216" s="10">
        <f t="shared" si="51"/>
        <v>2.2243854271027798E-2</v>
      </c>
      <c r="M216" s="1">
        <f t="shared" si="52"/>
        <v>972.53890114442731</v>
      </c>
      <c r="N216" s="10">
        <f t="shared" si="53"/>
        <v>2.056473008582501E-2</v>
      </c>
      <c r="O216" s="1">
        <f t="shared" si="54"/>
        <v>1035.2072971253463</v>
      </c>
      <c r="P216" s="10">
        <f t="shared" si="55"/>
        <v>1.9319801990903409E-2</v>
      </c>
      <c r="Q216" s="1">
        <f t="shared" si="56"/>
        <v>1091.3621140638504</v>
      </c>
      <c r="R216" s="10">
        <f t="shared" si="57"/>
        <v>1.8325723187812525E-2</v>
      </c>
      <c r="S216" s="1">
        <f t="shared" si="58"/>
        <v>1143.3002736900598</v>
      </c>
      <c r="T216" s="10">
        <f t="shared" si="59"/>
        <v>1.7493217189084528E-2</v>
      </c>
    </row>
    <row r="217" spans="1:20" x14ac:dyDescent="0.45">
      <c r="A217">
        <v>4350</v>
      </c>
      <c r="B217" s="1">
        <f t="shared" si="44"/>
        <v>496.81375802466926</v>
      </c>
      <c r="C217" s="10">
        <f t="shared" si="45"/>
        <v>4.0256534117573496E-2</v>
      </c>
      <c r="D217">
        <v>4325</v>
      </c>
      <c r="E217" s="1">
        <f t="shared" si="46"/>
        <v>685.35970350448088</v>
      </c>
      <c r="F217" s="10">
        <f t="shared" si="47"/>
        <v>2.9181756525417372E-2</v>
      </c>
      <c r="G217">
        <v>4315</v>
      </c>
      <c r="H217" s="1">
        <f t="shared" si="48"/>
        <v>811.15179117457353</v>
      </c>
      <c r="I217" s="10">
        <f t="shared" si="49"/>
        <v>2.4656297646879835E-2</v>
      </c>
      <c r="J217">
        <v>4300</v>
      </c>
      <c r="K217" s="1">
        <f t="shared" si="50"/>
        <v>901.34761919830112</v>
      </c>
      <c r="L217" s="10">
        <f t="shared" si="51"/>
        <v>2.2188997423423489E-2</v>
      </c>
      <c r="M217" s="1">
        <f t="shared" si="52"/>
        <v>975.44961807139157</v>
      </c>
      <c r="N217" s="10">
        <f t="shared" si="53"/>
        <v>2.050336545268526E-2</v>
      </c>
      <c r="O217" s="1">
        <f t="shared" si="54"/>
        <v>1038.8637353065226</v>
      </c>
      <c r="P217" s="10">
        <f t="shared" si="55"/>
        <v>1.925180302313555E-2</v>
      </c>
      <c r="Q217" s="1">
        <f t="shared" si="56"/>
        <v>1095.832251243995</v>
      </c>
      <c r="R217" s="10">
        <f t="shared" si="57"/>
        <v>1.8250968592406262E-2</v>
      </c>
      <c r="S217" s="1">
        <f t="shared" si="58"/>
        <v>1148.6564044950862</v>
      </c>
      <c r="T217" s="10">
        <f t="shared" si="59"/>
        <v>1.7411647139852392E-2</v>
      </c>
    </row>
    <row r="218" spans="1:20" x14ac:dyDescent="0.45">
      <c r="A218">
        <v>4400</v>
      </c>
      <c r="B218" s="1">
        <f t="shared" si="44"/>
        <v>497.05672443081363</v>
      </c>
      <c r="C218" s="10">
        <f t="shared" si="45"/>
        <v>4.0236856312329886E-2</v>
      </c>
      <c r="D218">
        <v>4375</v>
      </c>
      <c r="E218" s="1">
        <f t="shared" si="46"/>
        <v>686.19939358052704</v>
      </c>
      <c r="F218" s="10">
        <f t="shared" si="47"/>
        <v>2.9146047325460007E-2</v>
      </c>
      <c r="G218">
        <v>4365</v>
      </c>
      <c r="H218" s="1">
        <f t="shared" si="48"/>
        <v>812.64136253931622</v>
      </c>
      <c r="I218" s="10">
        <f t="shared" si="49"/>
        <v>2.4611102660963044E-2</v>
      </c>
      <c r="J218">
        <v>4350</v>
      </c>
      <c r="K218" s="1">
        <f t="shared" si="50"/>
        <v>903.47155632896261</v>
      </c>
      <c r="L218" s="10">
        <f t="shared" si="51"/>
        <v>2.2136834148122102E-2</v>
      </c>
      <c r="M218" s="1">
        <f t="shared" si="52"/>
        <v>978.24217042316036</v>
      </c>
      <c r="N218" s="10">
        <f t="shared" si="53"/>
        <v>2.0444835240898025E-2</v>
      </c>
      <c r="O218" s="1">
        <f t="shared" si="54"/>
        <v>1042.3855501909777</v>
      </c>
      <c r="P218" s="10">
        <f t="shared" si="55"/>
        <v>1.9186758677090025E-2</v>
      </c>
      <c r="Q218" s="1">
        <f t="shared" si="56"/>
        <v>1100.1540461319719</v>
      </c>
      <c r="R218" s="10">
        <f t="shared" si="57"/>
        <v>1.8179272321288038E-2</v>
      </c>
      <c r="S218" s="1">
        <f t="shared" si="58"/>
        <v>1153.8533909359348</v>
      </c>
      <c r="T218" s="10">
        <f t="shared" si="59"/>
        <v>1.7333224616844285E-2</v>
      </c>
    </row>
    <row r="219" spans="1:20" x14ac:dyDescent="0.45">
      <c r="A219">
        <v>4450</v>
      </c>
      <c r="B219" s="1">
        <f t="shared" si="44"/>
        <v>497.28323770148313</v>
      </c>
      <c r="C219" s="10">
        <f t="shared" si="45"/>
        <v>4.0218528363117498E-2</v>
      </c>
      <c r="D219">
        <v>4425</v>
      </c>
      <c r="E219" s="1">
        <f t="shared" si="46"/>
        <v>686.99278115198797</v>
      </c>
      <c r="F219" s="10">
        <f t="shared" si="47"/>
        <v>2.9112387420524098E-2</v>
      </c>
      <c r="G219">
        <v>4415</v>
      </c>
      <c r="H219" s="1">
        <f t="shared" si="48"/>
        <v>814.05804362612469</v>
      </c>
      <c r="I219" s="10">
        <f t="shared" si="49"/>
        <v>2.4568272688409758E-2</v>
      </c>
      <c r="J219">
        <v>4400</v>
      </c>
      <c r="K219" s="1">
        <f t="shared" si="50"/>
        <v>905.5003309133217</v>
      </c>
      <c r="L219" s="10">
        <f t="shared" si="51"/>
        <v>2.2087236544493856E-2</v>
      </c>
      <c r="M219" s="1">
        <f t="shared" si="52"/>
        <v>980.92054827421441</v>
      </c>
      <c r="N219" s="10">
        <f t="shared" si="53"/>
        <v>2.0389011154050205E-2</v>
      </c>
      <c r="O219" s="1">
        <f t="shared" si="54"/>
        <v>1045.7767418921574</v>
      </c>
      <c r="P219" s="10">
        <f t="shared" si="55"/>
        <v>1.9124540830591966E-2</v>
      </c>
      <c r="Q219" s="1">
        <f t="shared" si="56"/>
        <v>1104.3313356087676</v>
      </c>
      <c r="R219" s="10">
        <f t="shared" si="57"/>
        <v>1.8110506652403293E-2</v>
      </c>
      <c r="S219" s="1">
        <f t="shared" si="58"/>
        <v>1158.8947672462009</v>
      </c>
      <c r="T219" s="10">
        <f t="shared" si="59"/>
        <v>1.7257822336642848E-2</v>
      </c>
    </row>
    <row r="220" spans="1:20" x14ac:dyDescent="0.45">
      <c r="A220">
        <v>4500</v>
      </c>
      <c r="B220" s="1">
        <f t="shared" si="44"/>
        <v>497.49435173175988</v>
      </c>
      <c r="C220" s="10">
        <f t="shared" si="45"/>
        <v>4.0201461444498258E-2</v>
      </c>
      <c r="D220">
        <v>4475</v>
      </c>
      <c r="E220" s="1">
        <f t="shared" si="46"/>
        <v>687.74219037935177</v>
      </c>
      <c r="F220" s="10">
        <f t="shared" si="47"/>
        <v>2.9080664644069894E-2</v>
      </c>
      <c r="G220">
        <v>4465</v>
      </c>
      <c r="H220" s="1">
        <f t="shared" si="48"/>
        <v>815.40498133688095</v>
      </c>
      <c r="I220" s="10">
        <f t="shared" si="49"/>
        <v>2.4527689255968734E-2</v>
      </c>
      <c r="J220">
        <v>4450</v>
      </c>
      <c r="K220" s="1">
        <f t="shared" si="50"/>
        <v>907.43760393034836</v>
      </c>
      <c r="L220" s="10">
        <f t="shared" si="51"/>
        <v>2.2040082881043057E-2</v>
      </c>
      <c r="M220" s="1">
        <f t="shared" si="52"/>
        <v>983.48865335463813</v>
      </c>
      <c r="N220" s="10">
        <f t="shared" si="53"/>
        <v>2.033577096368204E-2</v>
      </c>
      <c r="O220" s="1">
        <f t="shared" si="54"/>
        <v>1049.0412434858401</v>
      </c>
      <c r="P220" s="10">
        <f t="shared" si="55"/>
        <v>1.9065027351586637E-2</v>
      </c>
      <c r="Q220" s="1">
        <f t="shared" si="56"/>
        <v>1108.3679127193136</v>
      </c>
      <c r="R220" s="10">
        <f t="shared" si="57"/>
        <v>1.8044549801997795E-2</v>
      </c>
      <c r="S220" s="1">
        <f t="shared" si="58"/>
        <v>1163.7840465662434</v>
      </c>
      <c r="T220" s="10">
        <f t="shared" si="59"/>
        <v>1.7185318924941618E-2</v>
      </c>
    </row>
    <row r="221" spans="1:20" x14ac:dyDescent="0.45">
      <c r="A221">
        <v>4550</v>
      </c>
      <c r="B221" s="1">
        <f t="shared" si="44"/>
        <v>497.69105780953737</v>
      </c>
      <c r="C221" s="10">
        <f t="shared" si="45"/>
        <v>4.0185572326786406E-2</v>
      </c>
      <c r="D221">
        <v>4525</v>
      </c>
      <c r="E221" s="1">
        <f t="shared" si="46"/>
        <v>688.4498447739436</v>
      </c>
      <c r="F221" s="10">
        <f t="shared" si="47"/>
        <v>2.9050772764088739E-2</v>
      </c>
      <c r="G221">
        <v>4515</v>
      </c>
      <c r="H221" s="1">
        <f t="shared" si="48"/>
        <v>816.68521377783293</v>
      </c>
      <c r="I221" s="10">
        <f t="shared" si="49"/>
        <v>2.4489239749405704E-2</v>
      </c>
      <c r="J221">
        <v>4500</v>
      </c>
      <c r="K221" s="1">
        <f t="shared" si="50"/>
        <v>909.28693224930475</v>
      </c>
      <c r="L221" s="10">
        <f t="shared" si="51"/>
        <v>2.1995257262221908E-2</v>
      </c>
      <c r="M221" s="1">
        <f t="shared" si="52"/>
        <v>985.95029812368432</v>
      </c>
      <c r="N221" s="10">
        <f t="shared" si="53"/>
        <v>2.0284998176947722E-2</v>
      </c>
      <c r="O221" s="1">
        <f t="shared" si="54"/>
        <v>1052.182919003669</v>
      </c>
      <c r="P221" s="10">
        <f t="shared" si="55"/>
        <v>1.9008101765174406E-2</v>
      </c>
      <c r="Q221" s="1">
        <f t="shared" si="56"/>
        <v>1112.2675238958934</v>
      </c>
      <c r="R221" s="10">
        <f t="shared" si="57"/>
        <v>1.798128559031089E-2</v>
      </c>
      <c r="S221" s="1">
        <f t="shared" si="58"/>
        <v>1168.5247177088647</v>
      </c>
      <c r="T221" s="10">
        <f t="shared" si="59"/>
        <v>1.7115598580759294E-2</v>
      </c>
    </row>
    <row r="222" spans="1:20" x14ac:dyDescent="0.45">
      <c r="A222">
        <v>4600</v>
      </c>
      <c r="B222" s="1">
        <f t="shared" si="44"/>
        <v>497.8742879358951</v>
      </c>
      <c r="C222" s="10">
        <f t="shared" si="45"/>
        <v>4.0170783036249394E-2</v>
      </c>
      <c r="D222">
        <v>4575</v>
      </c>
      <c r="E222" s="1">
        <f t="shared" si="46"/>
        <v>689.11787042081812</v>
      </c>
      <c r="F222" s="10">
        <f t="shared" si="47"/>
        <v>2.9022611164889339E-2</v>
      </c>
      <c r="G222">
        <v>4565</v>
      </c>
      <c r="H222" s="1">
        <f t="shared" si="48"/>
        <v>817.90167222109244</v>
      </c>
      <c r="I222" s="10">
        <f t="shared" si="49"/>
        <v>2.4452817104149004E-2</v>
      </c>
      <c r="J222">
        <v>4550</v>
      </c>
      <c r="K222" s="1">
        <f t="shared" si="50"/>
        <v>911.05176923811916</v>
      </c>
      <c r="L222" s="10">
        <f t="shared" si="51"/>
        <v>2.1952649317310807E-2</v>
      </c>
      <c r="M222" s="1">
        <f t="shared" si="52"/>
        <v>988.30920508709517</v>
      </c>
      <c r="N222" s="10">
        <f t="shared" si="53"/>
        <v>2.0236581726705147E-2</v>
      </c>
      <c r="O222" s="1">
        <f t="shared" si="54"/>
        <v>1055.2055616821599</v>
      </c>
      <c r="P222" s="10">
        <f t="shared" si="55"/>
        <v>1.8953652943334495E-2</v>
      </c>
      <c r="Q222" s="1">
        <f t="shared" si="56"/>
        <v>1116.033866426523</v>
      </c>
      <c r="R222" s="10">
        <f t="shared" si="57"/>
        <v>1.7920603130117247E-2</v>
      </c>
      <c r="S222" s="1">
        <f t="shared" si="58"/>
        <v>1173.1202421456644</v>
      </c>
      <c r="T222" s="10">
        <f t="shared" si="59"/>
        <v>1.7048550763576913E-2</v>
      </c>
    </row>
    <row r="223" spans="1:20" x14ac:dyDescent="0.45">
      <c r="A223">
        <v>4650</v>
      </c>
      <c r="B223" s="1">
        <f t="shared" si="44"/>
        <v>498.04491800245791</v>
      </c>
      <c r="C223" s="10">
        <f t="shared" si="45"/>
        <v>4.0157020535849131E-2</v>
      </c>
      <c r="D223">
        <v>4625</v>
      </c>
      <c r="E223" s="1">
        <f t="shared" si="46"/>
        <v>689.74829918477622</v>
      </c>
      <c r="F223" s="10">
        <f t="shared" si="47"/>
        <v>2.8996084547998593E-2</v>
      </c>
      <c r="G223">
        <v>4615</v>
      </c>
      <c r="H223" s="1">
        <f t="shared" si="48"/>
        <v>819.05718316791615</v>
      </c>
      <c r="I223" s="10">
        <f t="shared" si="49"/>
        <v>2.441831951542725E-2</v>
      </c>
      <c r="J223">
        <v>4600</v>
      </c>
      <c r="K223" s="1">
        <f t="shared" si="50"/>
        <v>912.73546555537246</v>
      </c>
      <c r="L223" s="10">
        <f t="shared" si="51"/>
        <v>2.1912153909600295E-2</v>
      </c>
      <c r="M223" s="1">
        <f t="shared" si="52"/>
        <v>990.56900634225372</v>
      </c>
      <c r="N223" s="10">
        <f t="shared" si="53"/>
        <v>2.019041568224653E-2</v>
      </c>
      <c r="O223" s="1">
        <f t="shared" si="54"/>
        <v>1058.1128924535026</v>
      </c>
      <c r="P223" s="10">
        <f t="shared" si="55"/>
        <v>1.8901574815542544E-2</v>
      </c>
      <c r="Q223" s="1">
        <f t="shared" si="56"/>
        <v>1119.6705861572921</v>
      </c>
      <c r="R223" s="10">
        <f t="shared" si="57"/>
        <v>1.7862396536324109E-2</v>
      </c>
      <c r="S223" s="1">
        <f t="shared" si="58"/>
        <v>1177.5740512055841</v>
      </c>
      <c r="T223" s="10">
        <f t="shared" si="59"/>
        <v>1.6984069901611942E-2</v>
      </c>
    </row>
    <row r="224" spans="1:20" x14ac:dyDescent="0.45">
      <c r="A224">
        <v>4700</v>
      </c>
      <c r="B224" s="1">
        <f t="shared" si="44"/>
        <v>498.20377082899313</v>
      </c>
      <c r="C224" s="10">
        <f t="shared" si="45"/>
        <v>4.0144216425180242E-2</v>
      </c>
      <c r="D224">
        <v>4675</v>
      </c>
      <c r="E224" s="1">
        <f t="shared" si="46"/>
        <v>690.34307189123933</v>
      </c>
      <c r="F224" s="10">
        <f t="shared" si="47"/>
        <v>2.8971102650756978E-2</v>
      </c>
      <c r="G224">
        <v>4665</v>
      </c>
      <c r="H224" s="1">
        <f t="shared" si="48"/>
        <v>820.1544704998355</v>
      </c>
      <c r="I224" s="10">
        <f t="shared" si="49"/>
        <v>2.4385650166378031E-2</v>
      </c>
      <c r="J224">
        <v>4650</v>
      </c>
      <c r="K224" s="1">
        <f t="shared" si="50"/>
        <v>914.34127010988175</v>
      </c>
      <c r="L224" s="10">
        <f t="shared" si="51"/>
        <v>2.1873670864267652E-2</v>
      </c>
      <c r="M224" s="1">
        <f t="shared" si="52"/>
        <v>992.73324333583594</v>
      </c>
      <c r="N224" s="10">
        <f t="shared" si="53"/>
        <v>2.0146398979039845E-2</v>
      </c>
      <c r="O224" s="1">
        <f t="shared" si="54"/>
        <v>1060.9085586648935</v>
      </c>
      <c r="P224" s="10">
        <f t="shared" si="55"/>
        <v>1.8851766098643898E-2</v>
      </c>
      <c r="Q224" s="1">
        <f t="shared" si="56"/>
        <v>1123.181275417908</v>
      </c>
      <c r="R224" s="10">
        <f t="shared" si="57"/>
        <v>1.7806564654987232E-2</v>
      </c>
      <c r="S224" s="1">
        <f t="shared" si="58"/>
        <v>1181.8895434773292</v>
      </c>
      <c r="T224" s="10">
        <f t="shared" si="59"/>
        <v>1.6922055119598101E-2</v>
      </c>
    </row>
    <row r="225" spans="1:20" x14ac:dyDescent="0.45">
      <c r="A225">
        <v>4750</v>
      </c>
      <c r="B225" s="1">
        <f t="shared" si="44"/>
        <v>498.35161906472234</v>
      </c>
      <c r="C225" s="10">
        <f t="shared" si="45"/>
        <v>4.0132306658368741E-2</v>
      </c>
      <c r="D225">
        <v>4725</v>
      </c>
      <c r="E225" s="1">
        <f t="shared" si="46"/>
        <v>690.90404147457684</v>
      </c>
      <c r="F225" s="10">
        <f t="shared" si="47"/>
        <v>2.8947579981316317E-2</v>
      </c>
      <c r="G225">
        <v>4715</v>
      </c>
      <c r="H225" s="1">
        <f t="shared" si="48"/>
        <v>821.19615770463065</v>
      </c>
      <c r="I225" s="10">
        <f t="shared" si="49"/>
        <v>2.4354716972742628E-2</v>
      </c>
      <c r="J225">
        <v>4700</v>
      </c>
      <c r="K225" s="1">
        <f t="shared" si="50"/>
        <v>915.87233117268033</v>
      </c>
      <c r="L225" s="10">
        <f t="shared" si="51"/>
        <v>2.1837104713483435E-2</v>
      </c>
      <c r="M225" s="1">
        <f t="shared" si="52"/>
        <v>994.80536681927072</v>
      </c>
      <c r="N225" s="10">
        <f t="shared" si="53"/>
        <v>2.0104435165993088E-2</v>
      </c>
      <c r="O225" s="1">
        <f t="shared" si="54"/>
        <v>1063.5961330135713</v>
      </c>
      <c r="P225" s="10">
        <f t="shared" si="55"/>
        <v>1.8804130044486354E-2</v>
      </c>
      <c r="Q225" s="1">
        <f t="shared" si="56"/>
        <v>1126.5694711599917</v>
      </c>
      <c r="R225" s="10">
        <f t="shared" si="57"/>
        <v>1.7753010810249149E-2</v>
      </c>
      <c r="S225" s="1">
        <f t="shared" si="58"/>
        <v>1186.0700824075373</v>
      </c>
      <c r="T225" s="10">
        <f t="shared" si="59"/>
        <v>1.6862409984579597E-2</v>
      </c>
    </row>
    <row r="226" spans="1:20" x14ac:dyDescent="0.45">
      <c r="A226">
        <v>4800</v>
      </c>
      <c r="B226" s="1">
        <f t="shared" si="44"/>
        <v>498.48918795701303</v>
      </c>
      <c r="C226" s="10">
        <f t="shared" si="45"/>
        <v>4.0121231278790928E-2</v>
      </c>
      <c r="D226">
        <v>4775</v>
      </c>
      <c r="E226" s="1">
        <f t="shared" si="46"/>
        <v>691.43297608728108</v>
      </c>
      <c r="F226" s="10">
        <f t="shared" si="47"/>
        <v>2.892543556886323E-2</v>
      </c>
      <c r="G226">
        <v>4765</v>
      </c>
      <c r="H226" s="1">
        <f t="shared" si="48"/>
        <v>822.18477016501902</v>
      </c>
      <c r="I226" s="10">
        <f t="shared" si="49"/>
        <v>2.4325432342885457E-2</v>
      </c>
      <c r="J226">
        <v>4750</v>
      </c>
      <c r="K226" s="1">
        <f t="shared" si="50"/>
        <v>917.33169762697617</v>
      </c>
      <c r="L226" s="10">
        <f t="shared" si="51"/>
        <v>2.180236445741222E-2</v>
      </c>
      <c r="M226" s="1">
        <f t="shared" si="52"/>
        <v>996.7887369878971</v>
      </c>
      <c r="N226" s="10">
        <f t="shared" si="53"/>
        <v>2.0064432168882779E-2</v>
      </c>
      <c r="O226" s="1">
        <f t="shared" si="54"/>
        <v>1066.1791126851306</v>
      </c>
      <c r="P226" s="10">
        <f t="shared" si="55"/>
        <v>1.8758574203944757E-2</v>
      </c>
      <c r="Q226" s="1">
        <f t="shared" si="56"/>
        <v>1129.8386532979262</v>
      </c>
      <c r="R226" s="10">
        <f t="shared" si="57"/>
        <v>1.7701642567831515E-2</v>
      </c>
      <c r="S226" s="1">
        <f t="shared" si="58"/>
        <v>1190.1189940867478</v>
      </c>
      <c r="T226" s="10">
        <f t="shared" si="59"/>
        <v>1.680504226835506E-2</v>
      </c>
    </row>
    <row r="227" spans="1:20" x14ac:dyDescent="0.45">
      <c r="A227">
        <v>4850</v>
      </c>
      <c r="B227" s="1">
        <f t="shared" si="44"/>
        <v>498.61715799125966</v>
      </c>
      <c r="C227" s="10">
        <f t="shared" si="45"/>
        <v>4.0110934169558972E-2</v>
      </c>
      <c r="D227">
        <v>4825</v>
      </c>
      <c r="E227" s="1">
        <f t="shared" si="46"/>
        <v>691.93156216413615</v>
      </c>
      <c r="F227" s="10">
        <f t="shared" si="47"/>
        <v>2.8904592727995417E-2</v>
      </c>
      <c r="G227">
        <v>4815</v>
      </c>
      <c r="H227" s="1">
        <f t="shared" si="48"/>
        <v>823.12273749877068</v>
      </c>
      <c r="I227" s="10">
        <f t="shared" si="49"/>
        <v>2.4297712951988366E-2</v>
      </c>
      <c r="J227">
        <v>4800</v>
      </c>
      <c r="K227" s="1">
        <f t="shared" si="50"/>
        <v>918.72232034243495</v>
      </c>
      <c r="L227" s="10">
        <f t="shared" si="51"/>
        <v>2.1769363339888607E-2</v>
      </c>
      <c r="M227" s="1">
        <f t="shared" si="52"/>
        <v>998.68662379031684</v>
      </c>
      <c r="N227" s="10">
        <f t="shared" si="53"/>
        <v>2.0026302068704965E-2</v>
      </c>
      <c r="O227" s="1">
        <f t="shared" si="54"/>
        <v>1068.6609186831308</v>
      </c>
      <c r="P227" s="10">
        <f t="shared" si="55"/>
        <v>1.8715010206085968E-2</v>
      </c>
      <c r="Q227" s="1">
        <f t="shared" si="56"/>
        <v>1132.9922432423514</v>
      </c>
      <c r="R227" s="10">
        <f t="shared" si="57"/>
        <v>1.765237151382856E-2</v>
      </c>
      <c r="S227" s="1">
        <f t="shared" si="58"/>
        <v>1194.0395652153907</v>
      </c>
      <c r="T227" s="10">
        <f t="shared" si="59"/>
        <v>1.674986372532156E-2</v>
      </c>
    </row>
    <row r="228" spans="1:20" x14ac:dyDescent="0.45">
      <c r="A228">
        <v>4900</v>
      </c>
      <c r="B228" s="1">
        <f t="shared" si="44"/>
        <v>498.7361674058784</v>
      </c>
      <c r="C228" s="10">
        <f t="shared" si="45"/>
        <v>4.0101362818798184E-2</v>
      </c>
      <c r="D228">
        <v>4875</v>
      </c>
      <c r="E228" s="1">
        <f t="shared" si="46"/>
        <v>692.4014074362243</v>
      </c>
      <c r="F228" s="10">
        <f t="shared" si="47"/>
        <v>2.8884978836271589E-2</v>
      </c>
      <c r="G228">
        <v>4865</v>
      </c>
      <c r="H228" s="1">
        <f t="shared" si="48"/>
        <v>824.01239593976743</v>
      </c>
      <c r="I228" s="10">
        <f t="shared" si="49"/>
        <v>2.427147952937098E-2</v>
      </c>
      <c r="J228">
        <v>4850</v>
      </c>
      <c r="K228" s="1">
        <f t="shared" si="50"/>
        <v>920.04705366088206</v>
      </c>
      <c r="L228" s="10">
        <f t="shared" si="51"/>
        <v>2.173801863765519E-2</v>
      </c>
      <c r="M228" s="1">
        <f t="shared" si="52"/>
        <v>1000.5022073950158</v>
      </c>
      <c r="N228" s="10">
        <f t="shared" si="53"/>
        <v>1.9989960893813049E-2</v>
      </c>
      <c r="O228" s="1">
        <f t="shared" si="54"/>
        <v>1071.0448953384227</v>
      </c>
      <c r="P228" s="10">
        <f t="shared" si="55"/>
        <v>1.86733535513285E-2</v>
      </c>
      <c r="Q228" s="1">
        <f t="shared" si="56"/>
        <v>1136.0336026166833</v>
      </c>
      <c r="R228" s="10">
        <f t="shared" si="57"/>
        <v>1.7605113047653692E-2</v>
      </c>
      <c r="S228" s="1">
        <f t="shared" si="58"/>
        <v>1197.8350412422244</v>
      </c>
      <c r="T228" s="10">
        <f t="shared" si="59"/>
        <v>1.6696789884572787E-2</v>
      </c>
    </row>
    <row r="229" spans="1:20" x14ac:dyDescent="0.45">
      <c r="A229">
        <v>4950</v>
      </c>
      <c r="B229" s="1">
        <f t="shared" si="44"/>
        <v>498.84681458642103</v>
      </c>
      <c r="C229" s="10">
        <f t="shared" si="45"/>
        <v>4.0092468098811861E-2</v>
      </c>
      <c r="D229">
        <v>4925</v>
      </c>
      <c r="E229" s="1">
        <f t="shared" si="46"/>
        <v>692.84404389026008</v>
      </c>
      <c r="F229" s="10">
        <f t="shared" si="47"/>
        <v>2.8866525124040483E-2</v>
      </c>
      <c r="G229">
        <v>4915</v>
      </c>
      <c r="H229" s="1">
        <f t="shared" si="48"/>
        <v>824.85599075029313</v>
      </c>
      <c r="I229" s="10">
        <f t="shared" si="49"/>
        <v>2.4246656657979655E-2</v>
      </c>
      <c r="J229">
        <v>4900</v>
      </c>
      <c r="K229" s="1">
        <f t="shared" si="50"/>
        <v>921.30865698123216</v>
      </c>
      <c r="L229" s="10">
        <f t="shared" si="51"/>
        <v>2.1708251462145348E-2</v>
      </c>
      <c r="M229" s="1">
        <f t="shared" si="52"/>
        <v>1002.2385788019109</v>
      </c>
      <c r="N229" s="10">
        <f t="shared" si="53"/>
        <v>1.9955328424803066E-2</v>
      </c>
      <c r="O229" s="1">
        <f t="shared" si="54"/>
        <v>1073.3343099870333</v>
      </c>
      <c r="P229" s="10">
        <f t="shared" si="55"/>
        <v>1.8633523417546968E-2</v>
      </c>
      <c r="Q229" s="1">
        <f t="shared" si="56"/>
        <v>1138.9660321473098</v>
      </c>
      <c r="R229" s="10">
        <f t="shared" si="57"/>
        <v>1.7559786188086488E-2</v>
      </c>
      <c r="S229" s="1">
        <f t="shared" si="58"/>
        <v>1201.5086246678065</v>
      </c>
      <c r="T229" s="10">
        <f t="shared" si="59"/>
        <v>1.6645739855200462E-2</v>
      </c>
    </row>
    <row r="230" spans="1:20" x14ac:dyDescent="0.45">
      <c r="A230">
        <v>5000</v>
      </c>
      <c r="B230" s="1">
        <f t="shared" si="44"/>
        <v>498.94966034286762</v>
      </c>
      <c r="C230" s="10">
        <f t="shared" si="45"/>
        <v>4.0084204058294028E-2</v>
      </c>
      <c r="D230">
        <v>4975</v>
      </c>
      <c r="E230" s="1">
        <f t="shared" si="46"/>
        <v>693.26093066934868</v>
      </c>
      <c r="F230" s="10">
        <f t="shared" si="47"/>
        <v>2.8849166475730645E-2</v>
      </c>
      <c r="G230">
        <v>4965</v>
      </c>
      <c r="H230" s="1">
        <f t="shared" si="48"/>
        <v>825.6556786555675</v>
      </c>
      <c r="I230" s="10">
        <f t="shared" si="49"/>
        <v>2.4223172585170639E-2</v>
      </c>
      <c r="J230">
        <v>4950</v>
      </c>
      <c r="K230" s="1">
        <f t="shared" si="50"/>
        <v>922.50979643215283</v>
      </c>
      <c r="L230" s="10">
        <f t="shared" si="51"/>
        <v>2.167998657288072E-2</v>
      </c>
      <c r="M230" s="1">
        <f t="shared" si="52"/>
        <v>1003.8987405870258</v>
      </c>
      <c r="N230" s="10">
        <f t="shared" si="53"/>
        <v>1.9922328011194715E-2</v>
      </c>
      <c r="O230" s="1">
        <f t="shared" si="54"/>
        <v>1075.5323528058559</v>
      </c>
      <c r="P230" s="10">
        <f t="shared" si="55"/>
        <v>1.8595442478158718E-2</v>
      </c>
      <c r="Q230" s="1">
        <f t="shared" si="56"/>
        <v>1141.7927707183892</v>
      </c>
      <c r="R230" s="10">
        <f t="shared" si="57"/>
        <v>1.75163133914541E-2</v>
      </c>
      <c r="S230" s="1">
        <f t="shared" si="58"/>
        <v>1205.0634735057786</v>
      </c>
      <c r="T230" s="10">
        <f t="shared" si="59"/>
        <v>1.6596636143833877E-2</v>
      </c>
    </row>
    <row r="231" spans="1:20" x14ac:dyDescent="0.45">
      <c r="A231">
        <v>5050</v>
      </c>
      <c r="B231" s="1">
        <f t="shared" si="44"/>
        <v>499.04523007418953</v>
      </c>
      <c r="C231" s="10">
        <f t="shared" si="45"/>
        <v>4.0076527726808933E-2</v>
      </c>
      <c r="D231">
        <v>5025</v>
      </c>
      <c r="E231" s="1">
        <f t="shared" si="46"/>
        <v>693.65345691182267</v>
      </c>
      <c r="F231" s="10">
        <f t="shared" si="47"/>
        <v>2.8832841241851408E-2</v>
      </c>
      <c r="G231">
        <v>5015</v>
      </c>
      <c r="H231" s="1">
        <f t="shared" si="48"/>
        <v>826.41353029224149</v>
      </c>
      <c r="I231" s="10">
        <f t="shared" si="49"/>
        <v>2.4200959043987912E-2</v>
      </c>
      <c r="J231">
        <v>5000</v>
      </c>
      <c r="K231" s="1">
        <f t="shared" si="50"/>
        <v>923.65304662164328</v>
      </c>
      <c r="L231" s="10">
        <f t="shared" si="51"/>
        <v>2.1653152201632497E-2</v>
      </c>
      <c r="M231" s="1">
        <f t="shared" si="52"/>
        <v>1005.4856077690674</v>
      </c>
      <c r="N231" s="10">
        <f t="shared" si="53"/>
        <v>1.9890886399035811E-2</v>
      </c>
      <c r="O231" s="1">
        <f t="shared" si="54"/>
        <v>1077.6421367958069</v>
      </c>
      <c r="P231" s="10">
        <f t="shared" si="55"/>
        <v>1.8559036731309281E-2</v>
      </c>
      <c r="Q231" s="1">
        <f t="shared" si="56"/>
        <v>1144.5169945824762</v>
      </c>
      <c r="R231" s="10">
        <f t="shared" si="57"/>
        <v>1.7474620381059583E-2</v>
      </c>
      <c r="S231" s="1">
        <f t="shared" si="58"/>
        <v>1208.5026998949345</v>
      </c>
      <c r="T231" s="10">
        <f t="shared" si="59"/>
        <v>1.6549404483530546E-2</v>
      </c>
    </row>
    <row r="232" spans="1:20" x14ac:dyDescent="0.45">
      <c r="A232">
        <v>5100</v>
      </c>
      <c r="B232" s="1">
        <f t="shared" si="44"/>
        <v>499.13401582428168</v>
      </c>
      <c r="C232" s="10">
        <f t="shared" si="45"/>
        <v>4.0069398930809248E-2</v>
      </c>
      <c r="D232">
        <v>5075</v>
      </c>
      <c r="E232" s="1">
        <f t="shared" si="46"/>
        <v>694.02294452532658</v>
      </c>
      <c r="F232" s="10">
        <f t="shared" si="47"/>
        <v>2.8817491061018014E-2</v>
      </c>
      <c r="G232">
        <v>5065</v>
      </c>
      <c r="H232" s="1">
        <f t="shared" si="48"/>
        <v>827.13153266322581</v>
      </c>
      <c r="I232" s="10">
        <f t="shared" si="49"/>
        <v>2.4179951084204624E-2</v>
      </c>
      <c r="J232">
        <v>5050</v>
      </c>
      <c r="K232" s="1">
        <f t="shared" si="50"/>
        <v>924.74089245335722</v>
      </c>
      <c r="L232" s="10">
        <f t="shared" si="51"/>
        <v>2.1627679886567549E-2</v>
      </c>
      <c r="M232" s="1">
        <f t="shared" si="52"/>
        <v>1007.0020087871912</v>
      </c>
      <c r="N232" s="10">
        <f t="shared" si="53"/>
        <v>1.9860933568630626E-2</v>
      </c>
      <c r="O232" s="1">
        <f t="shared" si="54"/>
        <v>1079.6666979024994</v>
      </c>
      <c r="P232" s="10">
        <f t="shared" si="55"/>
        <v>1.8524235339345555E-2</v>
      </c>
      <c r="Q232" s="1">
        <f t="shared" si="56"/>
        <v>1147.1418167184495</v>
      </c>
      <c r="R232" s="10">
        <f t="shared" si="57"/>
        <v>1.743463598704181E-2</v>
      </c>
      <c r="S232" s="1">
        <f t="shared" si="58"/>
        <v>1211.829368855208</v>
      </c>
      <c r="T232" s="10">
        <f t="shared" si="59"/>
        <v>1.6503973673202537E-2</v>
      </c>
    </row>
    <row r="233" spans="1:20" x14ac:dyDescent="0.45">
      <c r="A233">
        <v>5150</v>
      </c>
      <c r="B233" s="1">
        <f t="shared" si="44"/>
        <v>499.21647823335098</v>
      </c>
      <c r="C233" s="10">
        <f t="shared" si="45"/>
        <v>4.0062780120513793E-2</v>
      </c>
      <c r="D233">
        <v>5125</v>
      </c>
      <c r="E233" s="1">
        <f t="shared" si="46"/>
        <v>694.37065089379917</v>
      </c>
      <c r="F233" s="10">
        <f t="shared" si="47"/>
        <v>2.8803060691369731E-2</v>
      </c>
      <c r="G233">
        <v>5115</v>
      </c>
      <c r="H233" s="1">
        <f t="shared" si="48"/>
        <v>827.81159159185609</v>
      </c>
      <c r="I233" s="10">
        <f t="shared" si="49"/>
        <v>2.4160086912458689E-2</v>
      </c>
      <c r="J233">
        <v>5100</v>
      </c>
      <c r="K233" s="1">
        <f t="shared" si="50"/>
        <v>925.77573100012887</v>
      </c>
      <c r="L233" s="10">
        <f t="shared" si="51"/>
        <v>2.1603504315665861E-2</v>
      </c>
      <c r="M233" s="1">
        <f t="shared" si="52"/>
        <v>1008.4506865797935</v>
      </c>
      <c r="N233" s="10">
        <f t="shared" si="53"/>
        <v>1.983240258165812E-2</v>
      </c>
      <c r="O233" s="1">
        <f t="shared" si="54"/>
        <v>1081.6089952648924</v>
      </c>
      <c r="P233" s="10">
        <f t="shared" si="55"/>
        <v>1.8490970477831391E-2</v>
      </c>
      <c r="Q233" s="1">
        <f t="shared" si="56"/>
        <v>1149.6702863285232</v>
      </c>
      <c r="R233" s="10">
        <f t="shared" si="57"/>
        <v>1.7396291995916573E-2</v>
      </c>
      <c r="S233" s="1">
        <f t="shared" si="58"/>
        <v>1215.0464971809274</v>
      </c>
      <c r="T233" s="10">
        <f t="shared" si="59"/>
        <v>1.6460275426827459E-2</v>
      </c>
    </row>
    <row r="234" spans="1:20" x14ac:dyDescent="0.45">
      <c r="A234">
        <v>5200</v>
      </c>
      <c r="B234" s="1">
        <f t="shared" si="44"/>
        <v>499.29304838882359</v>
      </c>
      <c r="C234" s="10">
        <f t="shared" si="45"/>
        <v>4.0056636207009708E-2</v>
      </c>
      <c r="D234">
        <v>5175</v>
      </c>
      <c r="E234" s="1">
        <f t="shared" si="46"/>
        <v>694.69777151543894</v>
      </c>
      <c r="F234" s="10">
        <f t="shared" si="47"/>
        <v>2.8789497850801038E-2</v>
      </c>
      <c r="G234">
        <v>5165</v>
      </c>
      <c r="H234" s="1">
        <f t="shared" si="48"/>
        <v>828.45553416899497</v>
      </c>
      <c r="I234" s="10">
        <f t="shared" si="49"/>
        <v>2.4141307740869339E-2</v>
      </c>
      <c r="J234">
        <v>5150</v>
      </c>
      <c r="K234" s="1">
        <f t="shared" si="50"/>
        <v>926.75987342575706</v>
      </c>
      <c r="L234" s="10">
        <f t="shared" si="51"/>
        <v>2.1580563178755501E-2</v>
      </c>
      <c r="M234" s="1">
        <f t="shared" si="52"/>
        <v>1009.8342997546471</v>
      </c>
      <c r="N234" s="10">
        <f t="shared" si="53"/>
        <v>1.9805229437006914E-2</v>
      </c>
      <c r="O234" s="1">
        <f t="shared" si="54"/>
        <v>1083.4719115827447</v>
      </c>
      <c r="P234" s="10">
        <f t="shared" si="55"/>
        <v>1.8459177193420578E-2</v>
      </c>
      <c r="Q234" s="1">
        <f t="shared" si="56"/>
        <v>1152.1053884663661</v>
      </c>
      <c r="R234" s="10">
        <f t="shared" si="57"/>
        <v>1.7359523009108702E-2</v>
      </c>
      <c r="S234" s="1">
        <f t="shared" si="58"/>
        <v>1218.1570524648237</v>
      </c>
      <c r="T234" s="10">
        <f t="shared" si="59"/>
        <v>1.6418244231753143E-2</v>
      </c>
    </row>
    <row r="235" spans="1:20" x14ac:dyDescent="0.45">
      <c r="A235">
        <v>5250</v>
      </c>
      <c r="B235" s="1">
        <f t="shared" si="44"/>
        <v>499.36412957978689</v>
      </c>
      <c r="C235" s="10">
        <f t="shared" si="45"/>
        <v>4.0050934408985141E-2</v>
      </c>
      <c r="D235">
        <v>5225</v>
      </c>
      <c r="E235" s="1">
        <f t="shared" si="46"/>
        <v>695.00544257014712</v>
      </c>
      <c r="F235" s="10">
        <f t="shared" si="47"/>
        <v>2.8776753065471703E-2</v>
      </c>
      <c r="G235">
        <v>5215</v>
      </c>
      <c r="H235" s="1">
        <f t="shared" si="48"/>
        <v>829.06511118723245</v>
      </c>
      <c r="I235" s="10">
        <f t="shared" si="49"/>
        <v>2.4123557643572446E-2</v>
      </c>
      <c r="J235">
        <v>5200</v>
      </c>
      <c r="K235" s="1">
        <f t="shared" si="50"/>
        <v>927.69554694669387</v>
      </c>
      <c r="L235" s="10">
        <f t="shared" si="51"/>
        <v>2.1558797027565354E-2</v>
      </c>
      <c r="M235" s="1">
        <f t="shared" si="52"/>
        <v>1011.1554238412295</v>
      </c>
      <c r="N235" s="10">
        <f t="shared" si="53"/>
        <v>1.9779352934708064E-2</v>
      </c>
      <c r="O235" s="1">
        <f t="shared" si="54"/>
        <v>1085.2582535941042</v>
      </c>
      <c r="P235" s="10">
        <f t="shared" si="55"/>
        <v>1.8428793269956709E-2</v>
      </c>
      <c r="Q235" s="1">
        <f t="shared" si="56"/>
        <v>1154.4500437886522</v>
      </c>
      <c r="R235" s="10">
        <f t="shared" si="57"/>
        <v>1.7324266309839083E-2</v>
      </c>
      <c r="S235" s="1">
        <f t="shared" si="58"/>
        <v>1221.1639522465184</v>
      </c>
      <c r="T235" s="10">
        <f t="shared" si="59"/>
        <v>1.6377817215458196E-2</v>
      </c>
    </row>
    <row r="236" spans="1:20" x14ac:dyDescent="0.45">
      <c r="A236">
        <v>5300</v>
      </c>
      <c r="B236" s="1">
        <f t="shared" si="44"/>
        <v>499.43009895893016</v>
      </c>
      <c r="C236" s="10">
        <f t="shared" si="45"/>
        <v>4.0045644108535533E-2</v>
      </c>
      <c r="D236">
        <v>5275</v>
      </c>
      <c r="E236" s="1">
        <f t="shared" si="46"/>
        <v>695.29474341530965</v>
      </c>
      <c r="F236" s="10">
        <f t="shared" si="47"/>
        <v>2.8764779526103377E-2</v>
      </c>
      <c r="G236">
        <v>5265</v>
      </c>
      <c r="H236" s="1">
        <f t="shared" si="48"/>
        <v>829.6419995568815</v>
      </c>
      <c r="I236" s="10">
        <f t="shared" si="49"/>
        <v>2.4106783420658744E-2</v>
      </c>
      <c r="J236">
        <v>5250</v>
      </c>
      <c r="K236" s="1">
        <f t="shared" si="50"/>
        <v>928.58489682582581</v>
      </c>
      <c r="L236" s="10">
        <f t="shared" si="51"/>
        <v>2.1538149143245637E-2</v>
      </c>
      <c r="M236" s="1">
        <f t="shared" si="52"/>
        <v>1012.4165526165433</v>
      </c>
      <c r="N236" s="10">
        <f t="shared" si="53"/>
        <v>1.9754714547397446E-2</v>
      </c>
      <c r="O236" s="1">
        <f t="shared" si="54"/>
        <v>1086.9707526544225</v>
      </c>
      <c r="P236" s="10">
        <f t="shared" si="55"/>
        <v>1.8399759102219877E-2</v>
      </c>
      <c r="Q236" s="1">
        <f t="shared" si="56"/>
        <v>1156.7071084226106</v>
      </c>
      <c r="R236" s="10">
        <f t="shared" si="57"/>
        <v>1.7290461737780611E-2</v>
      </c>
      <c r="S236" s="1">
        <f t="shared" si="58"/>
        <v>1224.0700632793455</v>
      </c>
      <c r="T236" s="10">
        <f t="shared" si="59"/>
        <v>1.6338934020180995E-2</v>
      </c>
    </row>
    <row r="237" spans="1:20" x14ac:dyDescent="0.45">
      <c r="A237">
        <v>5350</v>
      </c>
      <c r="B237" s="1">
        <f t="shared" si="44"/>
        <v>499.4913091158798</v>
      </c>
      <c r="C237" s="10">
        <f t="shared" si="45"/>
        <v>4.0040736715521288E-2</v>
      </c>
      <c r="D237">
        <v>5325</v>
      </c>
      <c r="E237" s="1">
        <f t="shared" si="46"/>
        <v>695.56669900911925</v>
      </c>
      <c r="F237" s="10">
        <f t="shared" si="47"/>
        <v>2.8753532951608124E-2</v>
      </c>
      <c r="G237">
        <v>5315</v>
      </c>
      <c r="H237" s="1">
        <f t="shared" si="48"/>
        <v>830.18780469896694</v>
      </c>
      <c r="I237" s="10">
        <f t="shared" si="49"/>
        <v>2.4090934469041217E-2</v>
      </c>
      <c r="J237">
        <v>5300</v>
      </c>
      <c r="K237" s="1">
        <f t="shared" si="50"/>
        <v>929.42998839108691</v>
      </c>
      <c r="L237" s="10">
        <f t="shared" si="51"/>
        <v>2.1518565410850905E-2</v>
      </c>
      <c r="M237" s="1">
        <f t="shared" si="52"/>
        <v>1013.6200994962203</v>
      </c>
      <c r="N237" s="10">
        <f t="shared" si="53"/>
        <v>1.9731258298784925E-2</v>
      </c>
      <c r="O237" s="1">
        <f t="shared" si="54"/>
        <v>1088.6120654092613</v>
      </c>
      <c r="P237" s="10">
        <f t="shared" si="55"/>
        <v>1.8372017576785762E-2</v>
      </c>
      <c r="Q237" s="1">
        <f t="shared" si="56"/>
        <v>1158.8793739424277</v>
      </c>
      <c r="R237" s="10">
        <f t="shared" si="57"/>
        <v>1.7258051570942522E-2</v>
      </c>
      <c r="S237" s="1">
        <f t="shared" si="58"/>
        <v>1226.8782009095764</v>
      </c>
      <c r="T237" s="10">
        <f t="shared" si="59"/>
        <v>1.6301536684874267E-2</v>
      </c>
    </row>
    <row r="238" spans="1:20" x14ac:dyDescent="0.45">
      <c r="A238">
        <v>5400</v>
      </c>
      <c r="B238" s="1">
        <f t="shared" si="44"/>
        <v>499.54808956574874</v>
      </c>
      <c r="C238" s="10">
        <f t="shared" si="45"/>
        <v>4.003618553998628E-2</v>
      </c>
      <c r="D238">
        <v>5375</v>
      </c>
      <c r="E238" s="1">
        <f t="shared" si="46"/>
        <v>695.82228226094901</v>
      </c>
      <c r="F238" s="10">
        <f t="shared" si="47"/>
        <v>2.8742971459628466E-2</v>
      </c>
      <c r="G238">
        <v>5365</v>
      </c>
      <c r="H238" s="1">
        <f t="shared" si="48"/>
        <v>830.70406291088125</v>
      </c>
      <c r="I238" s="10">
        <f t="shared" si="49"/>
        <v>2.4075962659816218E-2</v>
      </c>
      <c r="J238">
        <v>5350</v>
      </c>
      <c r="K238" s="1">
        <f t="shared" si="50"/>
        <v>930.23280907213757</v>
      </c>
      <c r="L238" s="10">
        <f t="shared" si="51"/>
        <v>2.1499994200321785E-2</v>
      </c>
      <c r="M238" s="1">
        <f t="shared" si="52"/>
        <v>1014.7683989831426</v>
      </c>
      <c r="N238" s="10">
        <f t="shared" si="53"/>
        <v>1.9708930648649654E-2</v>
      </c>
      <c r="O238" s="1">
        <f t="shared" si="54"/>
        <v>1090.1847745529085</v>
      </c>
      <c r="P238" s="10">
        <f t="shared" si="55"/>
        <v>1.8345513959504824E-2</v>
      </c>
      <c r="Q238" s="1">
        <f t="shared" si="56"/>
        <v>1160.9695674476004</v>
      </c>
      <c r="R238" s="10">
        <f t="shared" si="57"/>
        <v>1.7226980414284363E-2</v>
      </c>
      <c r="S238" s="1">
        <f t="shared" si="58"/>
        <v>1229.5911285622815</v>
      </c>
      <c r="T238" s="10">
        <f t="shared" si="59"/>
        <v>1.6265569533984284E-2</v>
      </c>
    </row>
    <row r="239" spans="1:20" x14ac:dyDescent="0.45">
      <c r="A239">
        <v>5450</v>
      </c>
      <c r="B239" s="1">
        <f t="shared" si="44"/>
        <v>499.60074815663677</v>
      </c>
      <c r="C239" s="10">
        <f t="shared" si="45"/>
        <v>4.0031965672176137E-2</v>
      </c>
      <c r="D239">
        <v>5425</v>
      </c>
      <c r="E239" s="1">
        <f t="shared" si="46"/>
        <v>696.06241630856994</v>
      </c>
      <c r="F239" s="10">
        <f t="shared" si="47"/>
        <v>2.8733055443599533E-2</v>
      </c>
      <c r="G239">
        <v>5415</v>
      </c>
      <c r="H239" s="1">
        <f t="shared" si="48"/>
        <v>831.19224370082907</v>
      </c>
      <c r="I239" s="10">
        <f t="shared" si="49"/>
        <v>2.4061822221717696E-2</v>
      </c>
      <c r="J239">
        <v>5400</v>
      </c>
      <c r="K239" s="1">
        <f t="shared" si="50"/>
        <v>930.99527044884587</v>
      </c>
      <c r="L239" s="10">
        <f t="shared" si="51"/>
        <v>2.148238625353888E-2</v>
      </c>
      <c r="M239" s="1">
        <f t="shared" si="52"/>
        <v>1015.8637081662589</v>
      </c>
      <c r="N239" s="10">
        <f t="shared" si="53"/>
        <v>1.968768038391893E-2</v>
      </c>
      <c r="O239" s="1">
        <f t="shared" si="54"/>
        <v>1091.6913896655822</v>
      </c>
      <c r="P239" s="10">
        <f t="shared" si="55"/>
        <v>1.8320195789147519E-2</v>
      </c>
      <c r="Q239" s="1">
        <f t="shared" si="56"/>
        <v>1162.9803517366099</v>
      </c>
      <c r="R239" s="10">
        <f t="shared" si="57"/>
        <v>1.7197195094599133E-2</v>
      </c>
      <c r="S239" s="1">
        <f t="shared" si="58"/>
        <v>1232.2115573282406</v>
      </c>
      <c r="T239" s="10">
        <f t="shared" si="59"/>
        <v>1.6230979072591457E-2</v>
      </c>
    </row>
    <row r="240" spans="1:20" x14ac:dyDescent="0.45">
      <c r="A240">
        <v>5500</v>
      </c>
      <c r="B240" s="1">
        <f t="shared" si="44"/>
        <v>499.64957239972739</v>
      </c>
      <c r="C240" s="10">
        <f t="shared" si="45"/>
        <v>4.0028053869722302E-2</v>
      </c>
      <c r="D240">
        <v>5475</v>
      </c>
      <c r="E240" s="1">
        <f t="shared" si="46"/>
        <v>696.28797672225835</v>
      </c>
      <c r="F240" s="10">
        <f t="shared" si="47"/>
        <v>2.8723747455972202E-2</v>
      </c>
      <c r="G240">
        <v>5465</v>
      </c>
      <c r="H240" s="1">
        <f t="shared" si="48"/>
        <v>831.65375208759599</v>
      </c>
      <c r="I240" s="10">
        <f t="shared" si="49"/>
        <v>2.4048469630295673E-2</v>
      </c>
      <c r="J240">
        <v>5450</v>
      </c>
      <c r="K240" s="1">
        <f t="shared" si="50"/>
        <v>931.71921030576721</v>
      </c>
      <c r="L240" s="10">
        <f t="shared" si="51"/>
        <v>2.1465694577056639E-2</v>
      </c>
      <c r="M240" s="1">
        <f t="shared" si="52"/>
        <v>1016.908208262701</v>
      </c>
      <c r="N240" s="10">
        <f t="shared" si="53"/>
        <v>1.9667458515423192E-2</v>
      </c>
      <c r="O240" s="1">
        <f t="shared" si="54"/>
        <v>1093.1343481222398</v>
      </c>
      <c r="P240" s="10">
        <f t="shared" si="55"/>
        <v>1.8296012776796856E-2</v>
      </c>
      <c r="Q240" s="1">
        <f t="shared" si="56"/>
        <v>1164.9143255695328</v>
      </c>
      <c r="R240" s="10">
        <f t="shared" si="57"/>
        <v>1.7168644561240065E-2</v>
      </c>
      <c r="S240" s="1">
        <f t="shared" si="58"/>
        <v>1234.7421456465072</v>
      </c>
      <c r="T240" s="10">
        <f t="shared" si="59"/>
        <v>1.6197713887483822E-2</v>
      </c>
    </row>
    <row r="241" spans="1:20" x14ac:dyDescent="0.45">
      <c r="A241">
        <v>5550</v>
      </c>
      <c r="B241" s="1">
        <f t="shared" si="44"/>
        <v>499.69483072552964</v>
      </c>
      <c r="C241" s="10">
        <f t="shared" si="45"/>
        <v>4.002442845158332E-2</v>
      </c>
      <c r="D241">
        <v>5525</v>
      </c>
      <c r="E241" s="1">
        <f t="shared" si="46"/>
        <v>696.49979363606985</v>
      </c>
      <c r="F241" s="10">
        <f t="shared" si="47"/>
        <v>2.8715012097261666E-2</v>
      </c>
      <c r="G241">
        <v>5515</v>
      </c>
      <c r="H241" s="1">
        <f t="shared" si="48"/>
        <v>832.08993086258033</v>
      </c>
      <c r="I241" s="10">
        <f t="shared" si="49"/>
        <v>2.4035863502478796E-2</v>
      </c>
      <c r="J241">
        <v>5500</v>
      </c>
      <c r="K241" s="1">
        <f t="shared" si="50"/>
        <v>932.40639468726772</v>
      </c>
      <c r="L241" s="10">
        <f t="shared" si="51"/>
        <v>2.1449874340156223E-2</v>
      </c>
      <c r="M241" s="1">
        <f t="shared" si="52"/>
        <v>1017.9040061967064</v>
      </c>
      <c r="N241" s="10">
        <f t="shared" si="53"/>
        <v>1.9648218179951903E-2</v>
      </c>
      <c r="O241" s="1">
        <f t="shared" si="54"/>
        <v>1094.516016066342</v>
      </c>
      <c r="P241" s="10">
        <f t="shared" si="55"/>
        <v>1.8272916710601828E-2</v>
      </c>
      <c r="Q241" s="1">
        <f t="shared" si="56"/>
        <v>1166.7740240134542</v>
      </c>
      <c r="R241" s="10">
        <f t="shared" si="57"/>
        <v>1.7141279792297962E-2</v>
      </c>
      <c r="S241" s="1">
        <f t="shared" si="58"/>
        <v>1237.1854990773716</v>
      </c>
      <c r="T241" s="10">
        <f t="shared" si="59"/>
        <v>1.6165724553767368E-2</v>
      </c>
    </row>
    <row r="242" spans="1:20" x14ac:dyDescent="0.45">
      <c r="A242">
        <v>5600</v>
      </c>
      <c r="B242" s="1">
        <f t="shared" si="44"/>
        <v>499.73677366971515</v>
      </c>
      <c r="C242" s="10">
        <f t="shared" si="45"/>
        <v>4.0021069198358322E-2</v>
      </c>
      <c r="D242">
        <v>5575</v>
      </c>
      <c r="E242" s="1">
        <f t="shared" si="46"/>
        <v>696.6986538067647</v>
      </c>
      <c r="F242" s="10">
        <f t="shared" si="47"/>
        <v>2.8706815910609137E-2</v>
      </c>
      <c r="G242">
        <v>5565</v>
      </c>
      <c r="H242" s="1">
        <f t="shared" si="48"/>
        <v>832.50206281138571</v>
      </c>
      <c r="I242" s="10">
        <f t="shared" si="49"/>
        <v>2.4023964496207216E-2</v>
      </c>
      <c r="J242">
        <v>5550</v>
      </c>
      <c r="K242" s="1">
        <f t="shared" si="50"/>
        <v>933.05851994835837</v>
      </c>
      <c r="L242" s="10">
        <f t="shared" si="51"/>
        <v>2.1434882777885071E-2</v>
      </c>
      <c r="M242" s="1">
        <f t="shared" si="52"/>
        <v>1018.8531362092642</v>
      </c>
      <c r="N242" s="10">
        <f t="shared" si="53"/>
        <v>1.9629914547264211E-2</v>
      </c>
      <c r="O242" s="1">
        <f t="shared" si="54"/>
        <v>1095.8386894422481</v>
      </c>
      <c r="P242" s="10">
        <f t="shared" si="55"/>
        <v>1.8250861365534971E-2</v>
      </c>
      <c r="Q242" s="1">
        <f t="shared" si="56"/>
        <v>1168.5619188648022</v>
      </c>
      <c r="R242" s="10">
        <f t="shared" si="57"/>
        <v>1.7115053705865215E-2</v>
      </c>
      <c r="S242" s="1">
        <f t="shared" si="58"/>
        <v>1239.5441701606769</v>
      </c>
      <c r="T242" s="10">
        <f t="shared" si="59"/>
        <v>1.6134963546645929E-2</v>
      </c>
    </row>
    <row r="243" spans="1:20" x14ac:dyDescent="0.45">
      <c r="A243">
        <v>5650</v>
      </c>
      <c r="B243" s="1">
        <f t="shared" si="44"/>
        <v>499.77563499189364</v>
      </c>
      <c r="C243" s="10">
        <f t="shared" si="45"/>
        <v>4.0017957258609453E-2</v>
      </c>
      <c r="D243">
        <v>5625</v>
      </c>
      <c r="E243" s="1">
        <f t="shared" si="46"/>
        <v>696.88530260105438</v>
      </c>
      <c r="F243" s="10">
        <f t="shared" si="47"/>
        <v>2.8699127281565574E-2</v>
      </c>
      <c r="G243">
        <v>5615</v>
      </c>
      <c r="H243" s="1">
        <f t="shared" si="48"/>
        <v>832.89137289262499</v>
      </c>
      <c r="I243" s="10">
        <f t="shared" si="49"/>
        <v>2.4012735214845798E-2</v>
      </c>
      <c r="J243">
        <v>5600</v>
      </c>
      <c r="K243" s="1">
        <f t="shared" si="50"/>
        <v>933.6772147967165</v>
      </c>
      <c r="L243" s="10">
        <f t="shared" si="51"/>
        <v>2.1420679098776627E-2</v>
      </c>
      <c r="M243" s="1">
        <f t="shared" si="52"/>
        <v>1019.7575614927702</v>
      </c>
      <c r="N243" s="10">
        <f t="shared" si="53"/>
        <v>1.9612504731735491E-2</v>
      </c>
      <c r="O243" s="1">
        <f t="shared" si="54"/>
        <v>1097.1045950802447</v>
      </c>
      <c r="P243" s="10">
        <f t="shared" si="55"/>
        <v>1.8229802417824303E-2</v>
      </c>
      <c r="Q243" s="1">
        <f t="shared" si="56"/>
        <v>1170.2804191429518</v>
      </c>
      <c r="R243" s="10">
        <f t="shared" si="57"/>
        <v>1.7089921076050205E-2</v>
      </c>
      <c r="S243" s="1">
        <f t="shared" si="58"/>
        <v>1241.8206583545943</v>
      </c>
      <c r="T243" s="10">
        <f t="shared" si="59"/>
        <v>1.6105385158030703E-2</v>
      </c>
    </row>
    <row r="244" spans="1:20" x14ac:dyDescent="0.45">
      <c r="A244">
        <v>5700</v>
      </c>
      <c r="B244" s="1">
        <f t="shared" si="44"/>
        <v>499.81163273056654</v>
      </c>
      <c r="C244" s="10">
        <f t="shared" si="45"/>
        <v>4.0015075060850773E-2</v>
      </c>
      <c r="D244">
        <v>5675</v>
      </c>
      <c r="E244" s="1">
        <f t="shared" si="46"/>
        <v>697.06044591200236</v>
      </c>
      <c r="F244" s="10">
        <f t="shared" si="47"/>
        <v>2.8691916342825773E-2</v>
      </c>
      <c r="G244">
        <v>5665</v>
      </c>
      <c r="H244" s="1">
        <f t="shared" si="48"/>
        <v>833.25903037190369</v>
      </c>
      <c r="I244" s="10">
        <f t="shared" si="49"/>
        <v>2.400214011610953E-2</v>
      </c>
      <c r="J244">
        <v>5650</v>
      </c>
      <c r="K244" s="1">
        <f t="shared" si="50"/>
        <v>934.26404232174878</v>
      </c>
      <c r="L244" s="10">
        <f t="shared" si="51"/>
        <v>2.1407224396967909E-2</v>
      </c>
      <c r="M244" s="1">
        <f t="shared" si="52"/>
        <v>1020.6191758453488</v>
      </c>
      <c r="N244" s="10">
        <f t="shared" si="53"/>
        <v>1.9595947708345367E-2</v>
      </c>
      <c r="O244" s="1">
        <f t="shared" si="54"/>
        <v>1098.3158918285019</v>
      </c>
      <c r="P244" s="10">
        <f t="shared" si="55"/>
        <v>1.820969736375528E-2</v>
      </c>
      <c r="Q244" s="1">
        <f t="shared" si="56"/>
        <v>1171.931871649695</v>
      </c>
      <c r="R244" s="10">
        <f t="shared" si="57"/>
        <v>1.7065838453430376E-2</v>
      </c>
      <c r="S244" s="1">
        <f t="shared" si="58"/>
        <v>1244.0174100501249</v>
      </c>
      <c r="T244" s="10">
        <f t="shared" si="59"/>
        <v>1.6076945417664329E-2</v>
      </c>
    </row>
    <row r="245" spans="1:20" x14ac:dyDescent="0.45">
      <c r="A245">
        <v>5750</v>
      </c>
      <c r="B245" s="1">
        <f t="shared" si="44"/>
        <v>499.84497019738831</v>
      </c>
      <c r="C245" s="10">
        <f t="shared" si="45"/>
        <v>4.0012406230879982E-2</v>
      </c>
      <c r="D245">
        <v>5725</v>
      </c>
      <c r="E245" s="1">
        <f t="shared" si="46"/>
        <v>697.22475200556198</v>
      </c>
      <c r="F245" s="10">
        <f t="shared" si="47"/>
        <v>2.8685154883658595E-2</v>
      </c>
      <c r="G245">
        <v>5715</v>
      </c>
      <c r="H245" s="1">
        <f t="shared" si="48"/>
        <v>833.60615090925421</v>
      </c>
      <c r="I245" s="10">
        <f t="shared" si="49"/>
        <v>2.3992145425252728E-2</v>
      </c>
      <c r="J245">
        <v>5700</v>
      </c>
      <c r="K245" s="1">
        <f t="shared" si="50"/>
        <v>934.82050200692106</v>
      </c>
      <c r="L245" s="10">
        <f t="shared" si="51"/>
        <v>2.1394481568454013E-2</v>
      </c>
      <c r="M245" s="1">
        <f t="shared" si="52"/>
        <v>1021.4398053398568</v>
      </c>
      <c r="N245" s="10">
        <f t="shared" si="53"/>
        <v>1.9580204232735512E-2</v>
      </c>
      <c r="O245" s="1">
        <f t="shared" si="54"/>
        <v>1099.4746717265705</v>
      </c>
      <c r="P245" s="10">
        <f t="shared" si="55"/>
        <v>1.8190505442560866E-2</v>
      </c>
      <c r="Q245" s="1">
        <f t="shared" si="56"/>
        <v>1173.5185615893936</v>
      </c>
      <c r="R245" s="10">
        <f t="shared" si="57"/>
        <v>1.704276408965559E-2</v>
      </c>
      <c r="S245" s="1">
        <f t="shared" si="58"/>
        <v>1246.1368186567856</v>
      </c>
      <c r="T245" s="10">
        <f t="shared" si="59"/>
        <v>1.6049602018467005E-2</v>
      </c>
    </row>
    <row r="246" spans="1:20" x14ac:dyDescent="0.45">
      <c r="A246">
        <v>5800</v>
      </c>
      <c r="B246" s="1">
        <f t="shared" si="44"/>
        <v>499.87583691375579</v>
      </c>
      <c r="C246" s="10">
        <f t="shared" si="45"/>
        <v>4.0009935514147735E-2</v>
      </c>
      <c r="D246">
        <v>5775</v>
      </c>
      <c r="E246" s="1">
        <f t="shared" si="46"/>
        <v>697.37885329835979</v>
      </c>
      <c r="F246" s="10">
        <f t="shared" si="47"/>
        <v>2.8678816263795419E-2</v>
      </c>
      <c r="G246">
        <v>5765</v>
      </c>
      <c r="H246" s="1">
        <f t="shared" si="48"/>
        <v>833.93379859856839</v>
      </c>
      <c r="I246" s="10">
        <f t="shared" si="49"/>
        <v>2.3982719052291851E-2</v>
      </c>
      <c r="J246">
        <v>5750</v>
      </c>
      <c r="K246" s="1">
        <f t="shared" si="50"/>
        <v>935.34803172191823</v>
      </c>
      <c r="L246" s="10">
        <f t="shared" si="51"/>
        <v>2.1382415231238825E-2</v>
      </c>
      <c r="M246" s="1">
        <f t="shared" si="52"/>
        <v>1022.2212100029129</v>
      </c>
      <c r="N246" s="10">
        <f t="shared" si="53"/>
        <v>1.9565236765086303E-2</v>
      </c>
      <c r="O246" s="1">
        <f t="shared" si="54"/>
        <v>1100.5829612153054</v>
      </c>
      <c r="P246" s="10">
        <f t="shared" si="55"/>
        <v>1.8172187563139486E-2</v>
      </c>
      <c r="Q246" s="1">
        <f t="shared" si="56"/>
        <v>1175.0427132448667</v>
      </c>
      <c r="R246" s="10">
        <f t="shared" si="57"/>
        <v>1.7020657865934281E-2</v>
      </c>
      <c r="S246" s="1">
        <f t="shared" si="58"/>
        <v>1248.1812247550756</v>
      </c>
      <c r="T246" s="10">
        <f t="shared" si="59"/>
        <v>1.6023314245833573E-2</v>
      </c>
    </row>
    <row r="247" spans="1:20" x14ac:dyDescent="0.45">
      <c r="A247">
        <v>5850</v>
      </c>
      <c r="B247" s="1">
        <f t="shared" si="44"/>
        <v>499.90440949263774</v>
      </c>
      <c r="C247" s="10">
        <f t="shared" si="45"/>
        <v>4.0007648702875757E-2</v>
      </c>
      <c r="D247">
        <v>5825</v>
      </c>
      <c r="E247" s="1">
        <f t="shared" si="46"/>
        <v>697.52334806795045</v>
      </c>
      <c r="F247" s="10">
        <f t="shared" si="47"/>
        <v>2.8672875331553296E-2</v>
      </c>
      <c r="G247">
        <v>5815</v>
      </c>
      <c r="H247" s="1">
        <f t="shared" si="48"/>
        <v>834.24298795783989</v>
      </c>
      <c r="I247" s="10">
        <f t="shared" si="49"/>
        <v>2.3973830513048005E-2</v>
      </c>
      <c r="J247">
        <v>5800</v>
      </c>
      <c r="K247" s="1">
        <f t="shared" si="50"/>
        <v>935.84800969153355</v>
      </c>
      <c r="L247" s="10">
        <f t="shared" si="51"/>
        <v>2.1370991649159177E-2</v>
      </c>
      <c r="M247" s="1">
        <f t="shared" si="52"/>
        <v>1022.9650854996295</v>
      </c>
      <c r="N247" s="10">
        <f t="shared" si="53"/>
        <v>1.9551009397580504E-2</v>
      </c>
      <c r="O247" s="1">
        <f t="shared" si="54"/>
        <v>1101.642722378391</v>
      </c>
      <c r="P247" s="10">
        <f t="shared" si="55"/>
        <v>1.8154706234359729E-2</v>
      </c>
      <c r="Q247" s="1">
        <f t="shared" si="56"/>
        <v>1176.5064907042749</v>
      </c>
      <c r="R247" s="10">
        <f t="shared" si="57"/>
        <v>1.6999481225154732E-2</v>
      </c>
      <c r="S247" s="1">
        <f t="shared" si="58"/>
        <v>1250.1529163114874</v>
      </c>
      <c r="T247" s="10">
        <f t="shared" si="59"/>
        <v>1.5998042910629673E-2</v>
      </c>
    </row>
    <row r="248" spans="1:20" x14ac:dyDescent="0.45">
      <c r="A248">
        <v>5900</v>
      </c>
      <c r="B248" s="1">
        <f t="shared" si="44"/>
        <v>499.93085246844504</v>
      </c>
      <c r="C248" s="10">
        <f t="shared" si="45"/>
        <v>4.0005532567651186E-2</v>
      </c>
      <c r="D248">
        <v>5875</v>
      </c>
      <c r="E248" s="1">
        <f t="shared" si="46"/>
        <v>697.6588020968594</v>
      </c>
      <c r="F248" s="10">
        <f t="shared" si="47"/>
        <v>2.8667308345983286E-2</v>
      </c>
      <c r="G248">
        <v>5865</v>
      </c>
      <c r="H248" s="1">
        <f t="shared" si="48"/>
        <v>834.53468586926363</v>
      </c>
      <c r="I248" s="10">
        <f t="shared" si="49"/>
        <v>2.3965450853810473E-2</v>
      </c>
      <c r="J248">
        <v>5850</v>
      </c>
      <c r="K248" s="1">
        <f t="shared" si="50"/>
        <v>936.32175643848609</v>
      </c>
      <c r="L248" s="10">
        <f t="shared" si="51"/>
        <v>2.1360178659176492E-2</v>
      </c>
      <c r="M248" s="1">
        <f t="shared" si="52"/>
        <v>1023.6730648200323</v>
      </c>
      <c r="N248" s="10">
        <f t="shared" si="53"/>
        <v>1.9537487785239439E-2</v>
      </c>
      <c r="O248" s="1">
        <f t="shared" si="54"/>
        <v>1102.6558542109208</v>
      </c>
      <c r="P248" s="10">
        <f t="shared" si="55"/>
        <v>1.8138025498728557E-2</v>
      </c>
      <c r="Q248" s="1">
        <f t="shared" si="56"/>
        <v>1177.9119986344942</v>
      </c>
      <c r="R248" s="10">
        <f t="shared" si="57"/>
        <v>1.6979197107411411E-2</v>
      </c>
      <c r="S248" s="1">
        <f t="shared" si="58"/>
        <v>1252.0541289519992</v>
      </c>
      <c r="T248" s="10">
        <f t="shared" si="59"/>
        <v>1.5973750285652986E-2</v>
      </c>
    </row>
    <row r="249" spans="1:20" x14ac:dyDescent="0.45">
      <c r="A249">
        <v>5950</v>
      </c>
      <c r="B249" s="1">
        <f t="shared" si="44"/>
        <v>499.9553190776349</v>
      </c>
      <c r="C249" s="10">
        <f t="shared" si="45"/>
        <v>4.0003574793239328E-2</v>
      </c>
      <c r="D249">
        <v>5925</v>
      </c>
      <c r="E249" s="1">
        <f t="shared" si="46"/>
        <v>697.78575025182181</v>
      </c>
      <c r="F249" s="10">
        <f t="shared" si="47"/>
        <v>2.8662092902846267E-2</v>
      </c>
      <c r="G249">
        <v>5915</v>
      </c>
      <c r="H249" s="1">
        <f t="shared" si="48"/>
        <v>834.80981346846374</v>
      </c>
      <c r="I249" s="10">
        <f t="shared" si="49"/>
        <v>2.3957552579436145E-2</v>
      </c>
      <c r="J249">
        <v>5900</v>
      </c>
      <c r="K249" s="1">
        <f t="shared" si="50"/>
        <v>936.77053669766417</v>
      </c>
      <c r="L249" s="10">
        <f t="shared" si="51"/>
        <v>2.1349945601945051E-2</v>
      </c>
      <c r="M249" s="1">
        <f t="shared" si="52"/>
        <v>1024.3467199634488</v>
      </c>
      <c r="N249" s="10">
        <f t="shared" si="53"/>
        <v>1.9524639079933452E-2</v>
      </c>
      <c r="O249" s="1">
        <f t="shared" si="54"/>
        <v>1103.6241939107306</v>
      </c>
      <c r="P249" s="10">
        <f t="shared" si="55"/>
        <v>1.8122110869216546E-2</v>
      </c>
      <c r="Q249" s="1">
        <f t="shared" si="56"/>
        <v>1179.261283096663</v>
      </c>
      <c r="R249" s="10">
        <f t="shared" si="57"/>
        <v>1.695976988872331E-2</v>
      </c>
      <c r="S249" s="1">
        <f t="shared" si="58"/>
        <v>1253.8870462901125</v>
      </c>
      <c r="T249" s="10">
        <f t="shared" si="59"/>
        <v>1.5950400045342355E-2</v>
      </c>
    </row>
    <row r="250" spans="1:20" x14ac:dyDescent="0.45">
      <c r="A250">
        <v>6000</v>
      </c>
      <c r="B250" s="1">
        <f t="shared" ref="B250:B251" si="60">$Y$195 - $Z$195*EXP(-$AA$195*A250^$AB$195)</f>
        <v>499.97795199263282</v>
      </c>
      <c r="C250" s="10">
        <f t="shared" ref="C250:C251" si="61">20/B250</f>
        <v>4.0001763918371146E-2</v>
      </c>
      <c r="D250">
        <v>5975</v>
      </c>
      <c r="E250" s="1">
        <f t="shared" si="46"/>
        <v>697.9046979996898</v>
      </c>
      <c r="F250" s="10">
        <f t="shared" si="47"/>
        <v>2.8657207864230323E-2</v>
      </c>
      <c r="G250">
        <v>5965</v>
      </c>
      <c r="H250" s="1">
        <f t="shared" si="48"/>
        <v>835.06924798232785</v>
      </c>
      <c r="I250" s="10">
        <f t="shared" si="49"/>
        <v>2.3950109584712248E-2</v>
      </c>
      <c r="J250">
        <v>5950</v>
      </c>
      <c r="K250" s="1">
        <f t="shared" si="50"/>
        <v>937.19556129956504</v>
      </c>
      <c r="L250" s="10">
        <f t="shared" si="51"/>
        <v>2.1340263255479934E-2</v>
      </c>
      <c r="M250" s="1">
        <f t="shared" si="52"/>
        <v>1024.9875636174322</v>
      </c>
      <c r="N250" s="10">
        <f t="shared" si="53"/>
        <v>1.9512431867382957E-2</v>
      </c>
      <c r="O250" s="1">
        <f t="shared" si="54"/>
        <v>1104.5495181884603</v>
      </c>
      <c r="P250" s="10">
        <f t="shared" si="55"/>
        <v>1.8106929269048454E-2</v>
      </c>
      <c r="Q250" s="1">
        <f t="shared" si="56"/>
        <v>1180.5563323998126</v>
      </c>
      <c r="R250" s="10">
        <f t="shared" si="57"/>
        <v>1.6941165322746081E-2</v>
      </c>
      <c r="S250" s="1">
        <f t="shared" si="58"/>
        <v>1255.6538003056821</v>
      </c>
      <c r="T250" s="10">
        <f t="shared" si="59"/>
        <v>1.5927957208532406E-2</v>
      </c>
    </row>
    <row r="251" spans="1:20" x14ac:dyDescent="0.45">
      <c r="A251">
        <v>6050</v>
      </c>
      <c r="B251" s="1">
        <f t="shared" si="60"/>
        <v>499.99888401155158</v>
      </c>
      <c r="C251" s="10">
        <f t="shared" si="61"/>
        <v>4.000008927927514E-2</v>
      </c>
      <c r="D251">
        <v>6025</v>
      </c>
      <c r="E251" s="1">
        <f t="shared" si="46"/>
        <v>698.01612286154455</v>
      </c>
      <c r="F251" s="10">
        <f t="shared" si="47"/>
        <v>2.865263329163403E-2</v>
      </c>
      <c r="G251">
        <v>6015</v>
      </c>
      <c r="H251" s="1">
        <f t="shared" si="48"/>
        <v>835.31382451511126</v>
      </c>
      <c r="I251" s="10">
        <f t="shared" si="49"/>
        <v>2.3943097088821363E-2</v>
      </c>
      <c r="J251">
        <v>6000</v>
      </c>
      <c r="K251" s="1">
        <f t="shared" si="50"/>
        <v>937.59798902095508</v>
      </c>
      <c r="L251" s="10">
        <f t="shared" si="51"/>
        <v>2.1331103771760548E-2</v>
      </c>
      <c r="M251" s="1">
        <f t="shared" si="52"/>
        <v>1025.5970508280586</v>
      </c>
      <c r="N251" s="10">
        <f t="shared" si="53"/>
        <v>1.9500836106979991E-2</v>
      </c>
      <c r="O251" s="1">
        <f t="shared" si="54"/>
        <v>1105.4335445925417</v>
      </c>
      <c r="P251" s="10">
        <f t="shared" si="55"/>
        <v>1.8092448974281777E-2</v>
      </c>
      <c r="Q251" s="1">
        <f t="shared" si="56"/>
        <v>1181.7990779886661</v>
      </c>
      <c r="R251" s="10">
        <f t="shared" si="57"/>
        <v>1.6923350485294426E-2</v>
      </c>
      <c r="S251" s="1">
        <f t="shared" si="58"/>
        <v>1257.3564717709055</v>
      </c>
      <c r="T251" s="10">
        <f t="shared" si="59"/>
        <v>1.5906388084066001E-2</v>
      </c>
    </row>
  </sheetData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251"/>
  <sheetViews>
    <sheetView workbookViewId="0">
      <selection activeCell="H2" sqref="H2:H14"/>
    </sheetView>
  </sheetViews>
  <sheetFormatPr baseColWidth="10" defaultRowHeight="14.25" x14ac:dyDescent="0.45"/>
  <cols>
    <col min="6" max="6" width="13.46484375" customWidth="1"/>
  </cols>
  <sheetData>
    <row r="1" spans="1:42" ht="15.75" x14ac:dyDescent="0.55000000000000004">
      <c r="A1" s="3" t="s">
        <v>23</v>
      </c>
      <c r="B1" s="3" t="s">
        <v>24</v>
      </c>
      <c r="C1" s="3" t="s">
        <v>25</v>
      </c>
      <c r="D1" s="3" t="s">
        <v>26</v>
      </c>
      <c r="E1" s="3" t="s">
        <v>27</v>
      </c>
      <c r="F1" s="3" t="s">
        <v>41</v>
      </c>
      <c r="G1" s="3" t="s">
        <v>28</v>
      </c>
      <c r="H1" s="9" t="s">
        <v>40</v>
      </c>
      <c r="I1" s="3" t="s">
        <v>29</v>
      </c>
      <c r="J1" s="3" t="s">
        <v>30</v>
      </c>
      <c r="K1" s="3" t="s">
        <v>31</v>
      </c>
      <c r="L1" s="3" t="s">
        <v>32</v>
      </c>
      <c r="M1" s="3" t="s">
        <v>32</v>
      </c>
      <c r="N1" s="3" t="s">
        <v>33</v>
      </c>
      <c r="O1" s="3" t="s">
        <v>33</v>
      </c>
      <c r="P1" s="3" t="s">
        <v>34</v>
      </c>
      <c r="Q1" s="3" t="s">
        <v>35</v>
      </c>
      <c r="R1" s="3" t="s">
        <v>36</v>
      </c>
      <c r="S1" s="3" t="s">
        <v>37</v>
      </c>
      <c r="T1" s="3" t="s">
        <v>38</v>
      </c>
      <c r="U1" s="3" t="s">
        <v>39</v>
      </c>
      <c r="V1" s="3" t="s">
        <v>38</v>
      </c>
      <c r="W1" s="3" t="s">
        <v>39</v>
      </c>
    </row>
    <row r="2" spans="1:42" x14ac:dyDescent="0.45">
      <c r="A2">
        <v>0</v>
      </c>
      <c r="B2" s="4">
        <f t="shared" ref="B2:B65" si="0">A2/U2*3600*1000</f>
        <v>0</v>
      </c>
      <c r="C2">
        <v>0</v>
      </c>
      <c r="D2" s="5">
        <v>0</v>
      </c>
      <c r="E2" s="5"/>
      <c r="F2" s="4"/>
      <c r="G2" s="5">
        <v>0</v>
      </c>
      <c r="H2" s="1">
        <v>0</v>
      </c>
      <c r="I2">
        <v>315</v>
      </c>
      <c r="J2">
        <v>295</v>
      </c>
      <c r="T2" s="4">
        <v>4180</v>
      </c>
      <c r="U2" s="4">
        <v>991.5</v>
      </c>
      <c r="AA2" s="6">
        <v>-144.24372570197801</v>
      </c>
      <c r="AB2" s="7">
        <v>10.528700058400901</v>
      </c>
      <c r="AC2" s="6">
        <v>-3.1256926142924198E-2</v>
      </c>
      <c r="AD2" s="6">
        <v>2.9456116190551199E-5</v>
      </c>
      <c r="AE2" s="8">
        <v>17554.453889016499</v>
      </c>
      <c r="AF2" s="8">
        <v>-125.692345063977</v>
      </c>
      <c r="AG2" s="8">
        <v>0.39362054142913999</v>
      </c>
      <c r="AH2" s="8">
        <v>-4.1079636190540202E-4</v>
      </c>
      <c r="AI2" s="8">
        <v>2.30640101199999</v>
      </c>
      <c r="AJ2" s="8">
        <v>-3.7612753199999698E-3</v>
      </c>
      <c r="AK2" s="8">
        <v>995.176197</v>
      </c>
      <c r="AL2" s="8">
        <v>3.9734999999999798E-2</v>
      </c>
      <c r="AN2" s="8">
        <v>-1.0649947496932199</v>
      </c>
      <c r="AO2" s="8">
        <v>3.87368155534049</v>
      </c>
      <c r="AP2" s="8">
        <v>0.98806744763430499</v>
      </c>
    </row>
    <row r="3" spans="1:42" x14ac:dyDescent="0.45">
      <c r="A3">
        <v>8.0000000000000002E-3</v>
      </c>
      <c r="B3" s="4">
        <f t="shared" si="0"/>
        <v>29.041138113286731</v>
      </c>
      <c r="C3">
        <v>0</v>
      </c>
      <c r="D3" s="5">
        <v>0</v>
      </c>
      <c r="E3" s="5"/>
      <c r="F3" s="4"/>
      <c r="G3" s="5">
        <v>0</v>
      </c>
      <c r="H3" s="1">
        <v>156.34021538461522</v>
      </c>
      <c r="I3">
        <v>315</v>
      </c>
      <c r="J3">
        <v>295</v>
      </c>
      <c r="K3" s="5"/>
      <c r="L3" s="5">
        <v>297.20729190100002</v>
      </c>
      <c r="M3" s="5"/>
      <c r="N3" s="5">
        <v>314.0205809754201</v>
      </c>
      <c r="O3" s="5">
        <f>I3-Q3/(T3*A3)</f>
        <v>314.0205809754201</v>
      </c>
      <c r="P3" s="5">
        <f>I3-N3</f>
        <v>0.97941902457989727</v>
      </c>
      <c r="Q3" s="1">
        <f>'Typ2 Noctua F12'!Q3*0.89</f>
        <v>32.740521598622003</v>
      </c>
      <c r="R3" s="4">
        <f>Q3/(Abmessungen!J$17*S3)</f>
        <v>3.355966593047647</v>
      </c>
      <c r="S3" s="5">
        <f t="shared" ref="S3:S66" si="1">((I3-L3)-(N3-J3))/LN((I3-L3)/(N3-J3))</f>
        <v>18.399816752222431</v>
      </c>
      <c r="T3" s="4">
        <f t="shared" ref="T3:T66" si="2">((AE3 + AF3*I3 +AG3*I3^2 +  AH3*I3^3)+(AE3 + AF3*N3 + AG3*N3^2 +  AH3*N3^3))/2</f>
        <v>4178.5641253836493</v>
      </c>
      <c r="U3" s="4">
        <f t="shared" ref="U3:U66" si="3">((AA3 + AB3*I3 + AC3*I3^2 +  AD3*I3^3)+(AA3 + AB3*N3 + AC3*N3^2 +  AD3*N3^3))/2</f>
        <v>991.69667137885313</v>
      </c>
      <c r="V3" s="4">
        <f t="shared" ref="V3:V66" si="4">((AK3 + AL3*J3)+(AK3 + AL3*L3))/2</f>
        <v>1006.941875371843</v>
      </c>
      <c r="W3" s="2">
        <f t="shared" ref="W3:W66" si="5">((AI3 + AJ3*J3)+(AI3 + AJ3*L3))/2</f>
        <v>1.1926736763243653</v>
      </c>
      <c r="AA3" s="6">
        <v>-144.24372570197801</v>
      </c>
      <c r="AB3" s="7">
        <v>10.528700058400901</v>
      </c>
      <c r="AC3" s="6">
        <v>-3.1256926142924198E-2</v>
      </c>
      <c r="AD3" s="6">
        <v>2.9456116190551199E-5</v>
      </c>
      <c r="AE3" s="8">
        <v>17554.453889016499</v>
      </c>
      <c r="AF3" s="8">
        <v>-125.692345063977</v>
      </c>
      <c r="AG3" s="8">
        <v>0.39362054142913999</v>
      </c>
      <c r="AH3" s="8">
        <v>-4.1079636190540202E-4</v>
      </c>
      <c r="AI3" s="8">
        <v>2.30640101199999</v>
      </c>
      <c r="AJ3" s="8">
        <v>-3.7612753199999698E-3</v>
      </c>
      <c r="AK3" s="8">
        <v>995.176197</v>
      </c>
      <c r="AL3" s="8">
        <v>3.9734999999999798E-2</v>
      </c>
      <c r="AN3" s="8">
        <v>-1.0649947496932199</v>
      </c>
      <c r="AO3" s="8">
        <v>3.87368155534049</v>
      </c>
      <c r="AP3" s="8">
        <v>0.98806744763430499</v>
      </c>
    </row>
    <row r="4" spans="1:42" x14ac:dyDescent="0.45">
      <c r="A4">
        <v>1.4E-2</v>
      </c>
      <c r="B4" s="4">
        <f t="shared" si="0"/>
        <v>50.824387329339487</v>
      </c>
      <c r="C4">
        <v>0</v>
      </c>
      <c r="D4" s="5">
        <v>0</v>
      </c>
      <c r="E4" s="5"/>
      <c r="F4" s="4"/>
      <c r="G4" s="5">
        <v>0</v>
      </c>
      <c r="H4" s="1">
        <v>326.03512307692239</v>
      </c>
      <c r="I4">
        <v>315</v>
      </c>
      <c r="J4">
        <v>295</v>
      </c>
      <c r="K4" s="5"/>
      <c r="L4" s="5">
        <v>297.94433485000002</v>
      </c>
      <c r="M4" s="5"/>
      <c r="N4" s="5">
        <v>314.26099091883691</v>
      </c>
      <c r="O4" s="5">
        <f t="shared" ref="O4:O67" si="6">I4-Q4/(T4*A4)</f>
        <v>314.26099091883691</v>
      </c>
      <c r="P4" s="5">
        <f t="shared" ref="P4:P101" si="7">I4-N4</f>
        <v>0.73900908116308983</v>
      </c>
      <c r="Q4" s="1">
        <f>'Typ2 Noctua F12'!Q4*0.89</f>
        <v>43.231948926392</v>
      </c>
      <c r="R4" s="4">
        <f>Q4/(Abmessungen!J$17*S4)</f>
        <v>4.4958226091122695</v>
      </c>
      <c r="S4" s="5">
        <f t="shared" si="1"/>
        <v>18.135986341667031</v>
      </c>
      <c r="T4" s="4">
        <f t="shared" si="2"/>
        <v>4178.5634718115052</v>
      </c>
      <c r="U4" s="4">
        <f t="shared" si="3"/>
        <v>991.6499272959361</v>
      </c>
      <c r="V4" s="4">
        <f t="shared" si="4"/>
        <v>1006.9565185726324</v>
      </c>
      <c r="W4" s="2">
        <f t="shared" si="5"/>
        <v>1.1912875655974384</v>
      </c>
      <c r="AA4" s="6">
        <v>-144.24372570197801</v>
      </c>
      <c r="AB4" s="7">
        <v>10.528700058400901</v>
      </c>
      <c r="AC4" s="6">
        <v>-3.1256926142924198E-2</v>
      </c>
      <c r="AD4" s="6">
        <v>2.9456116190551199E-5</v>
      </c>
      <c r="AE4" s="8">
        <v>17554.453889016499</v>
      </c>
      <c r="AF4" s="8">
        <v>-125.692345063977</v>
      </c>
      <c r="AG4" s="8">
        <v>0.39362054142913999</v>
      </c>
      <c r="AH4" s="8">
        <v>-4.1079636190540202E-4</v>
      </c>
      <c r="AI4" s="8">
        <v>2.30640101199999</v>
      </c>
      <c r="AJ4" s="8">
        <v>-3.7612753199999698E-3</v>
      </c>
      <c r="AK4" s="8">
        <v>995.176197</v>
      </c>
      <c r="AL4" s="8">
        <v>3.9734999999999798E-2</v>
      </c>
      <c r="AN4" s="8">
        <v>-1.0649947496932199</v>
      </c>
      <c r="AO4" s="8">
        <v>3.87368155534049</v>
      </c>
      <c r="AP4" s="8">
        <v>0.98806744763430499</v>
      </c>
    </row>
    <row r="5" spans="1:42" x14ac:dyDescent="0.45">
      <c r="A5">
        <v>0.02</v>
      </c>
      <c r="B5" s="4">
        <f t="shared" si="0"/>
        <v>72.608351916544507</v>
      </c>
      <c r="C5">
        <v>0</v>
      </c>
      <c r="D5" s="5">
        <v>0</v>
      </c>
      <c r="E5" s="5"/>
      <c r="F5" s="4"/>
      <c r="G5" s="5">
        <v>0</v>
      </c>
      <c r="H5" s="1">
        <v>540.67838461538327</v>
      </c>
      <c r="I5">
        <v>315</v>
      </c>
      <c r="J5">
        <v>295</v>
      </c>
      <c r="K5" s="5"/>
      <c r="L5" s="5">
        <v>298.35293888899997</v>
      </c>
      <c r="M5" s="5"/>
      <c r="N5" s="5">
        <v>314.40689109392849</v>
      </c>
      <c r="O5" s="5">
        <f t="shared" si="6"/>
        <v>314.40689109392849</v>
      </c>
      <c r="P5" s="5">
        <f t="shared" si="7"/>
        <v>0.59310890607150668</v>
      </c>
      <c r="Q5" s="1">
        <f>'Typ2 Noctua F12'!Q5*0.89</f>
        <v>49.566861617935004</v>
      </c>
      <c r="R5" s="4">
        <f>Q5/(Abmessungen!J$17*S5)</f>
        <v>5.1959442126656663</v>
      </c>
      <c r="S5" s="5">
        <f t="shared" si="1"/>
        <v>17.9917113627363</v>
      </c>
      <c r="T5" s="4">
        <f t="shared" si="2"/>
        <v>4178.5632546173429</v>
      </c>
      <c r="U5" s="4">
        <f t="shared" si="3"/>
        <v>991.62146088588065</v>
      </c>
      <c r="V5" s="4">
        <f t="shared" si="4"/>
        <v>1006.9646365133772</v>
      </c>
      <c r="W5" s="2">
        <f t="shared" si="5"/>
        <v>1.190519129453667</v>
      </c>
      <c r="AA5" s="6">
        <v>-144.24372570197801</v>
      </c>
      <c r="AB5" s="7">
        <v>10.528700058400901</v>
      </c>
      <c r="AC5" s="6">
        <v>-3.1256926142924198E-2</v>
      </c>
      <c r="AD5" s="6">
        <v>2.9456116190551199E-5</v>
      </c>
      <c r="AE5" s="8">
        <v>17554.453889016499</v>
      </c>
      <c r="AF5" s="8">
        <v>-125.692345063977</v>
      </c>
      <c r="AG5" s="8">
        <v>0.39362054142913999</v>
      </c>
      <c r="AH5" s="8">
        <v>-4.1079636190540202E-4</v>
      </c>
      <c r="AI5" s="8">
        <v>2.30640101199999</v>
      </c>
      <c r="AJ5" s="8">
        <v>-3.7612753199999698E-3</v>
      </c>
      <c r="AK5" s="8">
        <v>995.176197</v>
      </c>
      <c r="AL5" s="8">
        <v>3.9734999999999798E-2</v>
      </c>
      <c r="AN5" s="8">
        <v>-1.0649947496932199</v>
      </c>
      <c r="AO5" s="8">
        <v>3.87368155534049</v>
      </c>
      <c r="AP5" s="8">
        <v>0.98806744763430499</v>
      </c>
    </row>
    <row r="6" spans="1:42" x14ac:dyDescent="0.45">
      <c r="A6">
        <v>2.5999999999999999E-2</v>
      </c>
      <c r="B6" s="4">
        <f t="shared" si="0"/>
        <v>94.392673442557367</v>
      </c>
      <c r="C6">
        <v>0</v>
      </c>
      <c r="D6" s="5">
        <v>0</v>
      </c>
      <c r="E6" s="5"/>
      <c r="F6" s="4"/>
      <c r="G6" s="5">
        <v>0</v>
      </c>
      <c r="H6" s="1">
        <v>800.26999999999816</v>
      </c>
      <c r="I6">
        <v>315</v>
      </c>
      <c r="J6">
        <v>295</v>
      </c>
      <c r="K6" s="5"/>
      <c r="L6" s="5">
        <v>298.63721954200003</v>
      </c>
      <c r="M6" s="5"/>
      <c r="N6" s="5">
        <v>314.50445616517277</v>
      </c>
      <c r="O6" s="5">
        <f t="shared" si="6"/>
        <v>314.50445616517277</v>
      </c>
      <c r="P6" s="5">
        <f t="shared" si="7"/>
        <v>0.49554383482723097</v>
      </c>
      <c r="Q6" s="1">
        <f>'Typ2 Noctua F12'!Q6*0.89</f>
        <v>53.837191813463001</v>
      </c>
      <c r="R6" s="4">
        <f>Q6/(Abmessungen!J$17*S6)</f>
        <v>5.6764184353926712</v>
      </c>
      <c r="S6" s="5">
        <f t="shared" si="1"/>
        <v>17.887659926562428</v>
      </c>
      <c r="T6" s="4">
        <f t="shared" si="2"/>
        <v>4178.5631826428244</v>
      </c>
      <c r="U6" s="4">
        <f t="shared" si="3"/>
        <v>991.60238381170825</v>
      </c>
      <c r="V6" s="4">
        <f t="shared" si="4"/>
        <v>1006.9702844592507</v>
      </c>
      <c r="W6" s="2">
        <f t="shared" si="5"/>
        <v>1.1899845005516259</v>
      </c>
      <c r="AA6" s="6">
        <v>-144.24372570197801</v>
      </c>
      <c r="AB6" s="7">
        <v>10.528700058400901</v>
      </c>
      <c r="AC6" s="6">
        <v>-3.1256926142924198E-2</v>
      </c>
      <c r="AD6" s="6">
        <v>2.9456116190551199E-5</v>
      </c>
      <c r="AE6" s="8">
        <v>17554.453889016499</v>
      </c>
      <c r="AF6" s="8">
        <v>-125.692345063977</v>
      </c>
      <c r="AG6" s="8">
        <v>0.39362054142913999</v>
      </c>
      <c r="AH6" s="8">
        <v>-4.1079636190540202E-4</v>
      </c>
      <c r="AI6" s="8">
        <v>2.30640101199999</v>
      </c>
      <c r="AJ6" s="8">
        <v>-3.7612753199999698E-3</v>
      </c>
      <c r="AK6" s="8">
        <v>995.176197</v>
      </c>
      <c r="AL6" s="8">
        <v>3.9734999999999798E-2</v>
      </c>
      <c r="AN6" s="8">
        <v>-1.0649947496932199</v>
      </c>
      <c r="AO6" s="8">
        <v>3.87368155534049</v>
      </c>
      <c r="AP6" s="8">
        <v>0.98806744763430499</v>
      </c>
    </row>
    <row r="7" spans="1:42" x14ac:dyDescent="0.45">
      <c r="A7">
        <v>3.2000000000000001E-2</v>
      </c>
      <c r="B7" s="4">
        <f t="shared" si="0"/>
        <v>116.17720459018128</v>
      </c>
      <c r="C7">
        <v>0</v>
      </c>
      <c r="D7" s="5">
        <v>0</v>
      </c>
      <c r="E7" s="5"/>
      <c r="F7" s="4"/>
      <c r="G7" s="5">
        <v>0</v>
      </c>
      <c r="H7" s="1">
        <v>1104.8099692307667</v>
      </c>
      <c r="I7">
        <v>315</v>
      </c>
      <c r="J7">
        <v>295</v>
      </c>
      <c r="K7" s="5"/>
      <c r="L7" s="5">
        <v>298.85548949399998</v>
      </c>
      <c r="M7" s="5"/>
      <c r="N7" s="5">
        <v>314.57447862615112</v>
      </c>
      <c r="O7" s="5">
        <f t="shared" si="6"/>
        <v>314.57447862615112</v>
      </c>
      <c r="P7" s="5">
        <f t="shared" si="7"/>
        <v>0.42552137384888056</v>
      </c>
      <c r="Q7" s="1">
        <f>'Typ2 Noctua F12'!Q7*0.89</f>
        <v>56.898174057342999</v>
      </c>
      <c r="R7" s="4">
        <f>Q7/(Abmessungen!J$17*S7)</f>
        <v>6.0271909516307423</v>
      </c>
      <c r="S7" s="5">
        <f t="shared" si="1"/>
        <v>17.804464310070678</v>
      </c>
      <c r="T7" s="4">
        <f t="shared" si="2"/>
        <v>4178.5631664260654</v>
      </c>
      <c r="U7" s="4">
        <f t="shared" si="3"/>
        <v>991.58867186012617</v>
      </c>
      <c r="V7" s="4">
        <f t="shared" si="4"/>
        <v>1006.974620937522</v>
      </c>
      <c r="W7" s="2">
        <f t="shared" si="5"/>
        <v>1.1895740138598483</v>
      </c>
      <c r="AA7" s="6">
        <v>-144.24372570197801</v>
      </c>
      <c r="AB7" s="7">
        <v>10.528700058400901</v>
      </c>
      <c r="AC7" s="6">
        <v>-3.1256926142924198E-2</v>
      </c>
      <c r="AD7" s="6">
        <v>2.9456116190551199E-5</v>
      </c>
      <c r="AE7" s="8">
        <v>17554.453889016499</v>
      </c>
      <c r="AF7" s="8">
        <v>-125.692345063977</v>
      </c>
      <c r="AG7" s="8">
        <v>0.39362054142913999</v>
      </c>
      <c r="AH7" s="8">
        <v>-4.1079636190540202E-4</v>
      </c>
      <c r="AI7" s="8">
        <v>2.30640101199999</v>
      </c>
      <c r="AJ7" s="8">
        <v>-3.7612753199999698E-3</v>
      </c>
      <c r="AK7" s="8">
        <v>995.176197</v>
      </c>
      <c r="AL7" s="8">
        <v>3.9734999999999798E-2</v>
      </c>
      <c r="AN7" s="8">
        <v>-1.0649947496932199</v>
      </c>
      <c r="AO7" s="8">
        <v>3.87368155534049</v>
      </c>
      <c r="AP7" s="8">
        <v>0.98806744763430499</v>
      </c>
    </row>
    <row r="8" spans="1:42" x14ac:dyDescent="0.45">
      <c r="A8">
        <v>3.7999999999999999E-2</v>
      </c>
      <c r="B8" s="4">
        <f t="shared" si="0"/>
        <v>137.96187060830022</v>
      </c>
      <c r="C8">
        <v>0</v>
      </c>
      <c r="D8" s="5">
        <v>0</v>
      </c>
      <c r="E8" s="5"/>
      <c r="F8" s="4"/>
      <c r="G8" s="5">
        <v>0</v>
      </c>
      <c r="H8" s="1">
        <v>1454.2982923076893</v>
      </c>
      <c r="I8">
        <v>315</v>
      </c>
      <c r="J8">
        <v>295</v>
      </c>
      <c r="K8" s="5"/>
      <c r="L8" s="5">
        <v>299.03272533900002</v>
      </c>
      <c r="M8" s="5"/>
      <c r="N8" s="5">
        <v>314.62728054419949</v>
      </c>
      <c r="O8" s="5">
        <f t="shared" si="6"/>
        <v>314.62728054419949</v>
      </c>
      <c r="P8" s="5">
        <f t="shared" si="7"/>
        <v>0.37271945580050669</v>
      </c>
      <c r="Q8" s="1">
        <f>'Typ2 Noctua F12'!Q8*0.89</f>
        <v>59.182408097945</v>
      </c>
      <c r="R8" s="4">
        <f>Q8/(Abmessungen!J$17*S8)</f>
        <v>6.2939348201928906</v>
      </c>
      <c r="S8" s="5">
        <f t="shared" si="1"/>
        <v>17.734376493078706</v>
      </c>
      <c r="T8" s="4">
        <f t="shared" si="2"/>
        <v>4178.5631734896751</v>
      </c>
      <c r="U8" s="4">
        <f t="shared" si="3"/>
        <v>991.57832085649943</v>
      </c>
      <c r="V8" s="4">
        <f t="shared" si="4"/>
        <v>1006.9781421706725</v>
      </c>
      <c r="W8" s="2">
        <f t="shared" si="5"/>
        <v>1.1892406974550394</v>
      </c>
      <c r="AA8" s="6">
        <v>-144.24372570197801</v>
      </c>
      <c r="AB8" s="7">
        <v>10.528700058400901</v>
      </c>
      <c r="AC8" s="6">
        <v>-3.1256926142924198E-2</v>
      </c>
      <c r="AD8" s="6">
        <v>2.9456116190551199E-5</v>
      </c>
      <c r="AE8" s="8">
        <v>17554.453889016499</v>
      </c>
      <c r="AF8" s="8">
        <v>-125.692345063977</v>
      </c>
      <c r="AG8" s="8">
        <v>0.39362054142913999</v>
      </c>
      <c r="AH8" s="8">
        <v>-4.1079636190540202E-4</v>
      </c>
      <c r="AI8" s="8">
        <v>2.30640101199999</v>
      </c>
      <c r="AJ8" s="8">
        <v>-3.7612753199999698E-3</v>
      </c>
      <c r="AK8" s="8">
        <v>995.176197</v>
      </c>
      <c r="AL8" s="8">
        <v>3.9734999999999798E-2</v>
      </c>
      <c r="AN8" s="8">
        <v>-1.0649947496932199</v>
      </c>
      <c r="AO8" s="8">
        <v>3.87368155534049</v>
      </c>
      <c r="AP8" s="8">
        <v>0.98806744763430499</v>
      </c>
    </row>
    <row r="9" spans="1:42" x14ac:dyDescent="0.45">
      <c r="A9">
        <v>4.3999999999999997E-2</v>
      </c>
      <c r="B9" s="4">
        <f t="shared" si="0"/>
        <v>159.7466287266457</v>
      </c>
      <c r="C9">
        <v>0</v>
      </c>
      <c r="D9" s="5">
        <v>0</v>
      </c>
      <c r="E9" s="5"/>
      <c r="F9" s="4"/>
      <c r="G9" s="5">
        <v>0</v>
      </c>
      <c r="H9" s="1">
        <v>1848.7349692307653</v>
      </c>
      <c r="I9">
        <v>315</v>
      </c>
      <c r="J9">
        <v>295</v>
      </c>
      <c r="K9" s="5"/>
      <c r="L9" s="5">
        <v>299.181955303</v>
      </c>
      <c r="M9" s="5"/>
      <c r="N9" s="5">
        <v>314.66856324552373</v>
      </c>
      <c r="O9" s="5">
        <f t="shared" si="6"/>
        <v>314.66856324552373</v>
      </c>
      <c r="P9" s="5">
        <f t="shared" si="7"/>
        <v>0.33143675447627174</v>
      </c>
      <c r="Q9" s="1">
        <f>'Typ2 Noctua F12'!Q9*0.89</f>
        <v>60.936894577326008</v>
      </c>
      <c r="R9" s="4">
        <f>Q9/(Abmessungen!J$17*S9)</f>
        <v>6.5028617511152378</v>
      </c>
      <c r="S9" s="5">
        <f t="shared" si="1"/>
        <v>17.673449769370741</v>
      </c>
      <c r="T9" s="4">
        <f t="shared" si="2"/>
        <v>4178.5631904354332</v>
      </c>
      <c r="U9" s="4">
        <f t="shared" si="3"/>
        <v>991.57022130995938</v>
      </c>
      <c r="V9" s="4">
        <f t="shared" si="4"/>
        <v>1006.9811069969824</v>
      </c>
      <c r="W9" s="2">
        <f t="shared" si="5"/>
        <v>1.1889600499647406</v>
      </c>
      <c r="AA9" s="6">
        <v>-144.24372570197801</v>
      </c>
      <c r="AB9" s="7">
        <v>10.528700058400901</v>
      </c>
      <c r="AC9" s="6">
        <v>-3.1256926142924198E-2</v>
      </c>
      <c r="AD9" s="6">
        <v>2.9456116190551199E-5</v>
      </c>
      <c r="AE9" s="8">
        <v>17554.453889016499</v>
      </c>
      <c r="AF9" s="8">
        <v>-125.692345063977</v>
      </c>
      <c r="AG9" s="8">
        <v>0.39362054142913999</v>
      </c>
      <c r="AH9" s="8">
        <v>-4.1079636190540202E-4</v>
      </c>
      <c r="AI9" s="8">
        <v>2.30640101199999</v>
      </c>
      <c r="AJ9" s="8">
        <v>-3.7612753199999698E-3</v>
      </c>
      <c r="AK9" s="8">
        <v>995.176197</v>
      </c>
      <c r="AL9" s="8">
        <v>3.9734999999999798E-2</v>
      </c>
      <c r="AN9" s="8">
        <v>-1.0649947496932199</v>
      </c>
      <c r="AO9" s="8">
        <v>3.87368155534049</v>
      </c>
      <c r="AP9" s="8">
        <v>0.98806744763430499</v>
      </c>
    </row>
    <row r="10" spans="1:42" x14ac:dyDescent="0.45">
      <c r="A10">
        <v>0.05</v>
      </c>
      <c r="B10" s="4">
        <f t="shared" si="0"/>
        <v>181.53145246101607</v>
      </c>
      <c r="C10">
        <v>0</v>
      </c>
      <c r="D10" s="5">
        <v>0</v>
      </c>
      <c r="E10" s="5"/>
      <c r="F10" s="4"/>
      <c r="G10" s="5">
        <v>0</v>
      </c>
      <c r="H10" s="1">
        <v>2288.1199999999958</v>
      </c>
      <c r="I10">
        <v>315</v>
      </c>
      <c r="J10">
        <v>295</v>
      </c>
      <c r="K10" s="5"/>
      <c r="L10" s="5">
        <v>299.31084306600002</v>
      </c>
      <c r="M10" s="5"/>
      <c r="N10" s="5">
        <v>314.70174270259719</v>
      </c>
      <c r="O10" s="5">
        <f t="shared" si="6"/>
        <v>314.70174270259719</v>
      </c>
      <c r="P10" s="5">
        <f t="shared" si="7"/>
        <v>0.29825729740281304</v>
      </c>
      <c r="Q10" s="1">
        <f>'Typ2 Noctua F12'!Q10*0.89</f>
        <v>62.314348520815003</v>
      </c>
      <c r="R10" s="4">
        <f>Q10/(Abmessungen!J$17*S10)</f>
        <v>6.6702691270555539</v>
      </c>
      <c r="S10" s="5">
        <f t="shared" si="1"/>
        <v>17.619364288141966</v>
      </c>
      <c r="T10" s="4">
        <f t="shared" si="2"/>
        <v>4178.5632112565145</v>
      </c>
      <c r="U10" s="4">
        <f t="shared" si="3"/>
        <v>991.56370733416043</v>
      </c>
      <c r="V10" s="4">
        <f t="shared" si="4"/>
        <v>1006.9836676746137</v>
      </c>
      <c r="W10" s="2">
        <f t="shared" si="5"/>
        <v>1.1887176587837294</v>
      </c>
      <c r="AA10" s="6">
        <v>-144.24372570197801</v>
      </c>
      <c r="AB10" s="7">
        <v>10.528700058400901</v>
      </c>
      <c r="AC10" s="6">
        <v>-3.1256926142924198E-2</v>
      </c>
      <c r="AD10" s="6">
        <v>2.9456116190551199E-5</v>
      </c>
      <c r="AE10" s="8">
        <v>17554.453889016499</v>
      </c>
      <c r="AF10" s="8">
        <v>-125.692345063977</v>
      </c>
      <c r="AG10" s="8">
        <v>0.39362054142913999</v>
      </c>
      <c r="AH10" s="8">
        <v>-4.1079636190540202E-4</v>
      </c>
      <c r="AI10" s="8">
        <v>2.30640101199999</v>
      </c>
      <c r="AJ10" s="8">
        <v>-3.7612753199999698E-3</v>
      </c>
      <c r="AK10" s="8">
        <v>995.176197</v>
      </c>
      <c r="AL10" s="8">
        <v>3.9734999999999798E-2</v>
      </c>
      <c r="AN10" s="8">
        <v>-1.0649947496932199</v>
      </c>
      <c r="AO10" s="8">
        <v>3.87368155534049</v>
      </c>
      <c r="AP10" s="8">
        <v>0.98806744763430499</v>
      </c>
    </row>
    <row r="11" spans="1:42" x14ac:dyDescent="0.45">
      <c r="A11">
        <v>5.6000000000000001E-2</v>
      </c>
      <c r="B11" s="4">
        <f t="shared" si="0"/>
        <v>203.31632445962657</v>
      </c>
      <c r="C11">
        <v>0</v>
      </c>
      <c r="D11" s="5">
        <v>0</v>
      </c>
      <c r="E11" s="5"/>
      <c r="F11" s="4"/>
      <c r="G11" s="5">
        <v>0</v>
      </c>
      <c r="H11" s="1">
        <v>2772.4533846153799</v>
      </c>
      <c r="I11">
        <v>315</v>
      </c>
      <c r="J11">
        <v>295</v>
      </c>
      <c r="K11" s="5"/>
      <c r="L11" s="5">
        <v>299.424280963</v>
      </c>
      <c r="M11" s="5"/>
      <c r="N11" s="5">
        <v>314.7289964419864</v>
      </c>
      <c r="O11" s="5">
        <f t="shared" si="6"/>
        <v>314.7289964419864</v>
      </c>
      <c r="P11" s="5">
        <f t="shared" si="7"/>
        <v>0.27100355801360365</v>
      </c>
      <c r="Q11" s="1">
        <f>'Typ2 Noctua F12'!Q11*0.89</f>
        <v>63.414708199469999</v>
      </c>
      <c r="R11" s="4">
        <f>Q11/(Abmessungen!J$17*S11)</f>
        <v>6.8068845290045221</v>
      </c>
      <c r="S11" s="5">
        <f t="shared" si="1"/>
        <v>17.570622487333367</v>
      </c>
      <c r="T11" s="4">
        <f t="shared" si="2"/>
        <v>4178.5632331255292</v>
      </c>
      <c r="U11" s="4">
        <f t="shared" si="3"/>
        <v>991.55835388925016</v>
      </c>
      <c r="V11" s="4">
        <f t="shared" si="4"/>
        <v>1006.9859214020323</v>
      </c>
      <c r="W11" s="2">
        <f t="shared" si="5"/>
        <v>1.1885043232025601</v>
      </c>
      <c r="AA11" s="6">
        <v>-144.24372570197801</v>
      </c>
      <c r="AB11" s="7">
        <v>10.528700058400901</v>
      </c>
      <c r="AC11" s="6">
        <v>-3.1256926142924198E-2</v>
      </c>
      <c r="AD11" s="6">
        <v>2.9456116190551199E-5</v>
      </c>
      <c r="AE11" s="8">
        <v>17554.453889016499</v>
      </c>
      <c r="AF11" s="8">
        <v>-125.692345063977</v>
      </c>
      <c r="AG11" s="8">
        <v>0.39362054142913999</v>
      </c>
      <c r="AH11" s="8">
        <v>-4.1079636190540202E-4</v>
      </c>
      <c r="AI11" s="8">
        <v>2.30640101199999</v>
      </c>
      <c r="AJ11" s="8">
        <v>-3.7612753199999698E-3</v>
      </c>
      <c r="AK11" s="8">
        <v>995.176197</v>
      </c>
      <c r="AL11" s="8">
        <v>3.9734999999999798E-2</v>
      </c>
      <c r="AN11" s="8">
        <v>-1.0649947496932199</v>
      </c>
      <c r="AO11" s="8">
        <v>3.87368155534049</v>
      </c>
      <c r="AP11" s="8">
        <v>0.98806744763430499</v>
      </c>
    </row>
    <row r="12" spans="1:42" x14ac:dyDescent="0.45">
      <c r="A12">
        <v>6.2E-2</v>
      </c>
      <c r="B12" s="4">
        <f t="shared" si="0"/>
        <v>225.10123285977662</v>
      </c>
      <c r="C12">
        <v>0</v>
      </c>
      <c r="D12" s="5">
        <v>0</v>
      </c>
      <c r="E12" s="5"/>
      <c r="F12" s="4"/>
      <c r="G12" s="5">
        <v>0</v>
      </c>
      <c r="H12" s="1">
        <v>3301.7351230769173</v>
      </c>
      <c r="I12">
        <v>315</v>
      </c>
      <c r="J12">
        <v>295</v>
      </c>
      <c r="K12" s="5"/>
      <c r="L12" s="5">
        <v>299.52558378800001</v>
      </c>
      <c r="M12" s="5"/>
      <c r="N12" s="5">
        <v>314.75178135428234</v>
      </c>
      <c r="O12" s="5">
        <f t="shared" si="6"/>
        <v>314.75178135428234</v>
      </c>
      <c r="P12" s="5">
        <f t="shared" si="7"/>
        <v>0.24821864571765673</v>
      </c>
      <c r="Q12" s="1">
        <f>'Typ2 Noctua F12'!Q12*0.89</f>
        <v>64.306233351708002</v>
      </c>
      <c r="R12" s="4">
        <f>Q12/(Abmessungen!J$17*S12)</f>
        <v>6.920078754279964</v>
      </c>
      <c r="S12" s="5">
        <f t="shared" si="1"/>
        <v>17.526192114525848</v>
      </c>
      <c r="T12" s="4">
        <f t="shared" si="2"/>
        <v>4178.5632546886845</v>
      </c>
      <c r="U12" s="4">
        <f t="shared" si="3"/>
        <v>991.55387629102438</v>
      </c>
      <c r="V12" s="4">
        <f t="shared" si="4"/>
        <v>1006.987934035908</v>
      </c>
      <c r="W12" s="2">
        <f t="shared" si="5"/>
        <v>1.1883138092948007</v>
      </c>
      <c r="AA12" s="6">
        <v>-144.24372570197801</v>
      </c>
      <c r="AB12" s="7">
        <v>10.528700058400901</v>
      </c>
      <c r="AC12" s="6">
        <v>-3.1256926142924198E-2</v>
      </c>
      <c r="AD12" s="6">
        <v>2.9456116190551199E-5</v>
      </c>
      <c r="AE12" s="8">
        <v>17554.453889016499</v>
      </c>
      <c r="AF12" s="8">
        <v>-125.692345063977</v>
      </c>
      <c r="AG12" s="8">
        <v>0.39362054142913999</v>
      </c>
      <c r="AH12" s="8">
        <v>-4.1079636190540202E-4</v>
      </c>
      <c r="AI12" s="8">
        <v>2.30640101199999</v>
      </c>
      <c r="AJ12" s="8">
        <v>-3.7612753199999698E-3</v>
      </c>
      <c r="AK12" s="8">
        <v>995.176197</v>
      </c>
      <c r="AL12" s="8">
        <v>3.9734999999999798E-2</v>
      </c>
      <c r="AN12" s="8">
        <v>-1.0649947496932199</v>
      </c>
      <c r="AO12" s="8">
        <v>3.87368155534049</v>
      </c>
      <c r="AP12" s="8">
        <v>0.98806744763430499</v>
      </c>
    </row>
    <row r="13" spans="1:42" x14ac:dyDescent="0.45">
      <c r="A13">
        <v>6.8000000000000005E-2</v>
      </c>
      <c r="B13" s="4">
        <f t="shared" si="0"/>
        <v>246.88616927632256</v>
      </c>
      <c r="C13">
        <v>0</v>
      </c>
      <c r="D13" s="5">
        <v>0</v>
      </c>
      <c r="E13" s="5"/>
      <c r="F13" s="4"/>
      <c r="G13" s="5">
        <v>0</v>
      </c>
      <c r="H13" s="1">
        <v>3875.9652153846091</v>
      </c>
      <c r="I13">
        <v>315</v>
      </c>
      <c r="J13">
        <v>295</v>
      </c>
      <c r="K13" s="5"/>
      <c r="L13" s="5">
        <v>299.61710178300001</v>
      </c>
      <c r="M13" s="5"/>
      <c r="N13" s="5">
        <v>314.77111068933732</v>
      </c>
      <c r="O13" s="5">
        <f t="shared" si="6"/>
        <v>314.77111068933732</v>
      </c>
      <c r="P13" s="5">
        <f t="shared" si="7"/>
        <v>0.22888931066268015</v>
      </c>
      <c r="Q13" s="1">
        <f>'Typ2 Noctua F12'!Q13*0.89</f>
        <v>65.037135799959003</v>
      </c>
      <c r="R13" s="4">
        <f>Q13/(Abmessungen!J$17*S13)</f>
        <v>7.0150891283793912</v>
      </c>
      <c r="S13" s="5">
        <f t="shared" si="1"/>
        <v>17.485326511215469</v>
      </c>
      <c r="T13" s="4">
        <f t="shared" si="2"/>
        <v>4178.5632753118643</v>
      </c>
      <c r="U13" s="4">
        <f t="shared" si="3"/>
        <v>991.55007636743062</v>
      </c>
      <c r="V13" s="4">
        <f t="shared" si="4"/>
        <v>1006.9897522696738</v>
      </c>
      <c r="W13" s="2">
        <f t="shared" si="5"/>
        <v>1.1881416971068361</v>
      </c>
      <c r="AA13" s="6">
        <v>-144.24372570197801</v>
      </c>
      <c r="AB13" s="7">
        <v>10.528700058400901</v>
      </c>
      <c r="AC13" s="6">
        <v>-3.1256926142924198E-2</v>
      </c>
      <c r="AD13" s="6">
        <v>2.9456116190551199E-5</v>
      </c>
      <c r="AE13" s="8">
        <v>17554.453889016499</v>
      </c>
      <c r="AF13" s="8">
        <v>-125.692345063977</v>
      </c>
      <c r="AG13" s="8">
        <v>0.39362054142913999</v>
      </c>
      <c r="AH13" s="8">
        <v>-4.1079636190540202E-4</v>
      </c>
      <c r="AI13" s="8">
        <v>2.30640101199999</v>
      </c>
      <c r="AJ13" s="8">
        <v>-3.7612753199999698E-3</v>
      </c>
      <c r="AK13" s="8">
        <v>995.176197</v>
      </c>
      <c r="AL13" s="8">
        <v>3.9734999999999798E-2</v>
      </c>
      <c r="AN13" s="8">
        <v>-1.0649947496932199</v>
      </c>
      <c r="AO13" s="8">
        <v>3.87368155534049</v>
      </c>
      <c r="AP13" s="8">
        <v>0.98806744763430499</v>
      </c>
    </row>
    <row r="14" spans="1:42" x14ac:dyDescent="0.45">
      <c r="A14">
        <v>7.3999999999999996E-2</v>
      </c>
      <c r="B14" s="4">
        <f t="shared" si="0"/>
        <v>268.67112762046048</v>
      </c>
      <c r="C14">
        <v>0</v>
      </c>
      <c r="D14" s="5">
        <v>0</v>
      </c>
      <c r="E14" s="5"/>
      <c r="F14" s="4"/>
      <c r="G14" s="5">
        <v>0</v>
      </c>
      <c r="H14" s="1">
        <v>4495.1436615384537</v>
      </c>
      <c r="I14">
        <v>315</v>
      </c>
      <c r="J14">
        <v>295</v>
      </c>
      <c r="K14" s="5"/>
      <c r="L14" s="5">
        <v>299.70056205600002</v>
      </c>
      <c r="M14" s="5"/>
      <c r="N14" s="5">
        <v>314.78771185020088</v>
      </c>
      <c r="O14" s="5">
        <f t="shared" si="6"/>
        <v>314.78771185020088</v>
      </c>
      <c r="P14" s="5">
        <f t="shared" si="7"/>
        <v>0.21228814979912158</v>
      </c>
      <c r="Q14" s="1">
        <f>'Typ2 Noctua F12'!Q14*0.89</f>
        <v>65.642400828521005</v>
      </c>
      <c r="R14" s="4">
        <f>Q14/(Abmessungen!J$17*S14)</f>
        <v>7.0957392098020033</v>
      </c>
      <c r="S14" s="5">
        <f t="shared" si="1"/>
        <v>17.447465331413397</v>
      </c>
      <c r="T14" s="4">
        <f t="shared" si="2"/>
        <v>4178.5632947245995</v>
      </c>
      <c r="U14" s="4">
        <f t="shared" si="3"/>
        <v>991.5468117449941</v>
      </c>
      <c r="V14" s="4">
        <f t="shared" si="4"/>
        <v>1006.9914104166476</v>
      </c>
      <c r="W14" s="2">
        <f t="shared" si="5"/>
        <v>1.1879847385743183</v>
      </c>
      <c r="AA14" s="6">
        <v>-144.24372570197801</v>
      </c>
      <c r="AB14" s="7">
        <v>10.528700058400901</v>
      </c>
      <c r="AC14" s="6">
        <v>-3.1256926142924198E-2</v>
      </c>
      <c r="AD14" s="6">
        <v>2.9456116190551199E-5</v>
      </c>
      <c r="AE14" s="8">
        <v>17554.453889016499</v>
      </c>
      <c r="AF14" s="8">
        <v>-125.692345063977</v>
      </c>
      <c r="AG14" s="8">
        <v>0.39362054142913999</v>
      </c>
      <c r="AH14" s="8">
        <v>-4.1079636190540202E-4</v>
      </c>
      <c r="AI14" s="8">
        <v>2.30640101199999</v>
      </c>
      <c r="AJ14" s="8">
        <v>-3.7612753199999698E-3</v>
      </c>
      <c r="AK14" s="8">
        <v>995.176197</v>
      </c>
      <c r="AL14" s="8">
        <v>3.9734999999999798E-2</v>
      </c>
      <c r="AN14" s="8">
        <v>-1.0649947496932199</v>
      </c>
      <c r="AO14" s="8">
        <v>3.87368155534049</v>
      </c>
      <c r="AP14" s="8">
        <v>0.98806744763430499</v>
      </c>
    </row>
    <row r="15" spans="1:42" x14ac:dyDescent="0.45">
      <c r="A15">
        <v>8.0000000000000002E-3</v>
      </c>
      <c r="B15" s="4">
        <f t="shared" si="0"/>
        <v>29.013339835433868</v>
      </c>
      <c r="C15">
        <v>600</v>
      </c>
      <c r="D15" s="5">
        <f t="shared" ref="D15:D101" si="8">F15/(0.02809*3600)</f>
        <v>0.63477378133776352</v>
      </c>
      <c r="E15" s="4">
        <v>32.095431931999997</v>
      </c>
      <c r="F15" s="4">
        <f>E15*2</f>
        <v>64.190863863999994</v>
      </c>
      <c r="G15" s="5">
        <f t="shared" ref="G15:G78" si="9">AN15 + AO15*D15 + AP15*D15^2</f>
        <v>1.7920464165190126</v>
      </c>
      <c r="H15" s="1">
        <f>H3</f>
        <v>156.34021538461522</v>
      </c>
      <c r="I15">
        <v>315</v>
      </c>
      <c r="J15">
        <v>295</v>
      </c>
      <c r="K15" s="5">
        <f>Q15*3600/(V15*W15*F15)</f>
        <v>9.6768951731607427</v>
      </c>
      <c r="L15" s="5">
        <v>304.67697024553644</v>
      </c>
      <c r="M15" s="5">
        <f t="shared" ref="M15:M101" si="10">J15+K15</f>
        <v>304.67689517316074</v>
      </c>
      <c r="N15" s="5">
        <v>308.87334429287756</v>
      </c>
      <c r="O15" s="5">
        <f t="shared" si="6"/>
        <v>308.87339075001063</v>
      </c>
      <c r="P15" s="5">
        <f t="shared" si="7"/>
        <v>6.1266557071224383</v>
      </c>
      <c r="Q15" s="1">
        <v>204.80999505012699</v>
      </c>
      <c r="R15" s="4">
        <f>Q15/(Abmessungen!J$17*S15)</f>
        <v>32.160482878171329</v>
      </c>
      <c r="S15" s="5">
        <f t="shared" si="1"/>
        <v>12.010860391453885</v>
      </c>
      <c r="T15" s="4">
        <f t="shared" si="2"/>
        <v>4178.6979284357521</v>
      </c>
      <c r="U15" s="4">
        <f t="shared" si="3"/>
        <v>992.64683636410189</v>
      </c>
      <c r="V15" s="4">
        <f t="shared" si="4"/>
        <v>1007.0902792063532</v>
      </c>
      <c r="W15" s="2">
        <f t="shared" si="5"/>
        <v>1.1786259179215439</v>
      </c>
      <c r="AA15" s="6">
        <v>-144.24372570197801</v>
      </c>
      <c r="AB15" s="7">
        <v>10.528700058400901</v>
      </c>
      <c r="AC15" s="6">
        <v>-3.1256926142924198E-2</v>
      </c>
      <c r="AD15" s="6">
        <v>2.9456116190551199E-5</v>
      </c>
      <c r="AE15" s="8">
        <v>17554.453889016499</v>
      </c>
      <c r="AF15" s="8">
        <v>-125.692345063977</v>
      </c>
      <c r="AG15" s="8">
        <v>0.39362054142913999</v>
      </c>
      <c r="AH15" s="8">
        <v>-4.1079636190540202E-4</v>
      </c>
      <c r="AI15" s="8">
        <v>2.30640101199999</v>
      </c>
      <c r="AJ15" s="8">
        <v>-3.7612753199999698E-3</v>
      </c>
      <c r="AK15" s="8">
        <v>995.176197</v>
      </c>
      <c r="AL15" s="8">
        <v>3.9734999999999798E-2</v>
      </c>
      <c r="AN15" s="8">
        <v>-1.0649947496932199</v>
      </c>
      <c r="AO15" s="8">
        <v>3.87368155534049</v>
      </c>
      <c r="AP15" s="8">
        <v>0.98806744763430499</v>
      </c>
    </row>
    <row r="16" spans="1:42" x14ac:dyDescent="0.45">
      <c r="A16">
        <v>1.4E-2</v>
      </c>
      <c r="B16" s="4">
        <f t="shared" si="0"/>
        <v>50.794720332091195</v>
      </c>
      <c r="C16">
        <v>600</v>
      </c>
      <c r="D16" s="5">
        <f t="shared" si="8"/>
        <v>0.63477378133776352</v>
      </c>
      <c r="E16" s="4">
        <v>32.095431931999997</v>
      </c>
      <c r="F16" s="4">
        <f t="shared" ref="F16:F79" si="11">E16*2</f>
        <v>64.190863863999994</v>
      </c>
      <c r="G16" s="5">
        <f t="shared" si="9"/>
        <v>1.7920464165190126</v>
      </c>
      <c r="H16" s="1">
        <f t="shared" ref="H16:H79" si="12">H4</f>
        <v>326.03512307692239</v>
      </c>
      <c r="I16">
        <v>315</v>
      </c>
      <c r="J16">
        <v>295</v>
      </c>
      <c r="K16" s="5">
        <f>Q16*3600/(V16*W16*F16)</f>
        <v>10.509376456187722</v>
      </c>
      <c r="L16" s="5">
        <v>305.50946430583406</v>
      </c>
      <c r="M16" s="5">
        <f t="shared" si="10"/>
        <v>305.50937645618774</v>
      </c>
      <c r="N16" s="5">
        <v>311.20279868075011</v>
      </c>
      <c r="O16" s="5">
        <f t="shared" si="6"/>
        <v>311.20280786674175</v>
      </c>
      <c r="P16" s="5">
        <f t="shared" si="7"/>
        <v>3.7972013192498935</v>
      </c>
      <c r="Q16" s="1">
        <v>222.13751876259801</v>
      </c>
      <c r="R16" s="4">
        <f>Q16/(Abmessungen!J$17*S16)</f>
        <v>33.385823435239601</v>
      </c>
      <c r="S16" s="5">
        <f t="shared" si="1"/>
        <v>12.548891291814375</v>
      </c>
      <c r="T16" s="4">
        <f t="shared" si="2"/>
        <v>4178.604892527469</v>
      </c>
      <c r="U16" s="4">
        <f t="shared" si="3"/>
        <v>992.2291070900568</v>
      </c>
      <c r="V16" s="4">
        <f t="shared" si="4"/>
        <v>1007.1068187820961</v>
      </c>
      <c r="W16" s="2">
        <f t="shared" si="5"/>
        <v>1.1770602982400218</v>
      </c>
      <c r="AA16" s="6">
        <v>-144.24372570197801</v>
      </c>
      <c r="AB16" s="7">
        <v>10.528700058400901</v>
      </c>
      <c r="AC16" s="6">
        <v>-3.1256926142924198E-2</v>
      </c>
      <c r="AD16" s="6">
        <v>2.9456116190551199E-5</v>
      </c>
      <c r="AE16" s="8">
        <v>17554.453889016499</v>
      </c>
      <c r="AF16" s="8">
        <v>-125.692345063977</v>
      </c>
      <c r="AG16" s="8">
        <v>0.39362054142913999</v>
      </c>
      <c r="AH16" s="8">
        <v>-4.1079636190540202E-4</v>
      </c>
      <c r="AI16" s="8">
        <v>2.30640101199999</v>
      </c>
      <c r="AJ16" s="8">
        <v>-3.7612753199999698E-3</v>
      </c>
      <c r="AK16" s="8">
        <v>995.176197</v>
      </c>
      <c r="AL16" s="8">
        <v>3.9734999999999798E-2</v>
      </c>
      <c r="AN16" s="8">
        <v>-1.0649947496932199</v>
      </c>
      <c r="AO16" s="8">
        <v>3.87368155534049</v>
      </c>
      <c r="AP16" s="8">
        <v>0.98806744763430499</v>
      </c>
    </row>
    <row r="17" spans="1:42" x14ac:dyDescent="0.45">
      <c r="A17">
        <v>0.02</v>
      </c>
      <c r="B17" s="4">
        <f t="shared" si="0"/>
        <v>72.578069161304001</v>
      </c>
      <c r="C17">
        <v>600</v>
      </c>
      <c r="D17" s="5">
        <f t="shared" si="8"/>
        <v>0.63477378133776352</v>
      </c>
      <c r="E17" s="4">
        <v>32.095431931999997</v>
      </c>
      <c r="F17" s="4">
        <f t="shared" si="11"/>
        <v>64.190863863999994</v>
      </c>
      <c r="G17" s="5">
        <f t="shared" si="9"/>
        <v>1.7920464165190126</v>
      </c>
      <c r="H17" s="1">
        <f t="shared" si="12"/>
        <v>540.67838461538327</v>
      </c>
      <c r="I17">
        <v>315</v>
      </c>
      <c r="J17">
        <v>295</v>
      </c>
      <c r="K17" s="5">
        <f>Q17*3600/(V17*W17*F17)</f>
        <v>10.892125946369239</v>
      </c>
      <c r="L17" s="5">
        <v>305.89222927421469</v>
      </c>
      <c r="M17" s="5">
        <f t="shared" si="10"/>
        <v>305.89212594636922</v>
      </c>
      <c r="N17" s="5">
        <v>312.24680618139536</v>
      </c>
      <c r="O17" s="5">
        <f t="shared" si="6"/>
        <v>312.24680921100844</v>
      </c>
      <c r="P17" s="5">
        <f t="shared" si="7"/>
        <v>2.7531938186046432</v>
      </c>
      <c r="Q17" s="1">
        <v>230.088664367707</v>
      </c>
      <c r="R17" s="4">
        <f>Q17/(Abmessungen!J$17*S17)</f>
        <v>34.043016754759243</v>
      </c>
      <c r="S17" s="5">
        <f t="shared" si="1"/>
        <v>12.747138876040781</v>
      </c>
      <c r="T17" s="4">
        <f t="shared" si="2"/>
        <v>4178.5819073581843</v>
      </c>
      <c r="U17" s="4">
        <f t="shared" si="3"/>
        <v>992.03520887254172</v>
      </c>
      <c r="V17" s="4">
        <f t="shared" si="4"/>
        <v>1007.1144233651055</v>
      </c>
      <c r="W17" s="2">
        <f t="shared" si="5"/>
        <v>1.1763404560255566</v>
      </c>
      <c r="AA17" s="6">
        <v>-144.24372570197801</v>
      </c>
      <c r="AB17" s="7">
        <v>10.528700058400901</v>
      </c>
      <c r="AC17" s="6">
        <v>-3.1256926142924198E-2</v>
      </c>
      <c r="AD17" s="6">
        <v>2.9456116190551199E-5</v>
      </c>
      <c r="AE17" s="8">
        <v>17554.453889016499</v>
      </c>
      <c r="AF17" s="8">
        <v>-125.692345063977</v>
      </c>
      <c r="AG17" s="8">
        <v>0.39362054142913999</v>
      </c>
      <c r="AH17" s="8">
        <v>-4.1079636190540202E-4</v>
      </c>
      <c r="AI17" s="8">
        <v>2.30640101199999</v>
      </c>
      <c r="AJ17" s="8">
        <v>-3.7612753199999698E-3</v>
      </c>
      <c r="AK17" s="8">
        <v>995.176197</v>
      </c>
      <c r="AL17" s="8">
        <v>3.9734999999999798E-2</v>
      </c>
      <c r="AN17" s="8">
        <v>-1.0649947496932199</v>
      </c>
      <c r="AO17" s="8">
        <v>3.87368155534049</v>
      </c>
      <c r="AP17" s="8">
        <v>0.98806744763430499</v>
      </c>
    </row>
    <row r="18" spans="1:42" x14ac:dyDescent="0.45">
      <c r="A18">
        <v>2.5999999999999999E-2</v>
      </c>
      <c r="B18" s="4">
        <f t="shared" si="0"/>
        <v>94.362112225510472</v>
      </c>
      <c r="C18">
        <v>600</v>
      </c>
      <c r="D18" s="5">
        <f t="shared" si="8"/>
        <v>0.63477378133776352</v>
      </c>
      <c r="E18" s="4">
        <v>32.095431931999997</v>
      </c>
      <c r="F18" s="4">
        <f t="shared" si="11"/>
        <v>64.190863863999994</v>
      </c>
      <c r="G18" s="5">
        <f t="shared" si="9"/>
        <v>1.7920464165190126</v>
      </c>
      <c r="H18" s="1">
        <f t="shared" si="12"/>
        <v>800.26999999999816</v>
      </c>
      <c r="I18">
        <v>315</v>
      </c>
      <c r="J18">
        <v>295</v>
      </c>
      <c r="K18" s="5">
        <f>Q18*3600/(V18*W18*F18)</f>
        <v>11.120625613160351</v>
      </c>
      <c r="L18" s="5">
        <v>306.12074084101215</v>
      </c>
      <c r="M18" s="5">
        <f t="shared" si="10"/>
        <v>306.12062561316037</v>
      </c>
      <c r="N18" s="5">
        <v>312.83850639412123</v>
      </c>
      <c r="O18" s="5">
        <f t="shared" si="6"/>
        <v>312.83850770167192</v>
      </c>
      <c r="P18" s="5">
        <f t="shared" si="7"/>
        <v>2.1614936058787748</v>
      </c>
      <c r="Q18" s="1">
        <v>234.83080045018599</v>
      </c>
      <c r="R18" s="4">
        <f>Q18/(Abmessungen!J$17*S18)</f>
        <v>34.487462207425452</v>
      </c>
      <c r="S18" s="5">
        <f t="shared" si="1"/>
        <v>12.842197767122196</v>
      </c>
      <c r="T18" s="4">
        <f t="shared" si="2"/>
        <v>4178.5732340822879</v>
      </c>
      <c r="U18" s="4">
        <f t="shared" si="3"/>
        <v>991.92353575459242</v>
      </c>
      <c r="V18" s="4">
        <f t="shared" si="4"/>
        <v>1007.1189633186588</v>
      </c>
      <c r="W18" s="2">
        <f t="shared" si="5"/>
        <v>1.1759107085672915</v>
      </c>
      <c r="AA18" s="6">
        <v>-144.24372570197801</v>
      </c>
      <c r="AB18" s="7">
        <v>10.528700058400901</v>
      </c>
      <c r="AC18" s="6">
        <v>-3.1256926142924198E-2</v>
      </c>
      <c r="AD18" s="6">
        <v>2.9456116190551199E-5</v>
      </c>
      <c r="AE18" s="8">
        <v>17554.453889016499</v>
      </c>
      <c r="AF18" s="8">
        <v>-125.692345063977</v>
      </c>
      <c r="AG18" s="8">
        <v>0.39362054142913999</v>
      </c>
      <c r="AH18" s="8">
        <v>-4.1079636190540202E-4</v>
      </c>
      <c r="AI18" s="8">
        <v>2.30640101199999</v>
      </c>
      <c r="AJ18" s="8">
        <v>-3.7612753199999698E-3</v>
      </c>
      <c r="AK18" s="8">
        <v>995.176197</v>
      </c>
      <c r="AL18" s="8">
        <v>3.9734999999999798E-2</v>
      </c>
      <c r="AN18" s="8">
        <v>-1.0649947496932199</v>
      </c>
      <c r="AO18" s="8">
        <v>3.87368155534049</v>
      </c>
      <c r="AP18" s="8">
        <v>0.98806744763430499</v>
      </c>
    </row>
    <row r="19" spans="1:42" x14ac:dyDescent="0.45">
      <c r="A19">
        <v>3.2000000000000001E-2</v>
      </c>
      <c r="B19" s="4">
        <f t="shared" si="0"/>
        <v>116.14647748245427</v>
      </c>
      <c r="C19">
        <v>600</v>
      </c>
      <c r="D19" s="5">
        <f t="shared" si="8"/>
        <v>0.63477378133776352</v>
      </c>
      <c r="E19" s="4">
        <v>32.095431931999997</v>
      </c>
      <c r="F19" s="4">
        <f t="shared" si="11"/>
        <v>64.190863863999994</v>
      </c>
      <c r="G19" s="5">
        <f t="shared" si="9"/>
        <v>1.7920464165190126</v>
      </c>
      <c r="H19" s="1">
        <f t="shared" si="12"/>
        <v>1104.8099692307667</v>
      </c>
      <c r="I19">
        <v>315</v>
      </c>
      <c r="J19">
        <v>295</v>
      </c>
      <c r="K19" s="5">
        <f>Q19*3600/(V19*W19*F19)</f>
        <v>11.278607909118948</v>
      </c>
      <c r="L19" s="5">
        <v>306.27873103979221</v>
      </c>
      <c r="M19" s="5">
        <f t="shared" si="10"/>
        <v>306.27860790911893</v>
      </c>
      <c r="N19" s="5">
        <v>313.21928043365335</v>
      </c>
      <c r="O19" s="5">
        <f t="shared" si="6"/>
        <v>313.21928109800791</v>
      </c>
      <c r="P19" s="5">
        <f t="shared" si="7"/>
        <v>1.7807195663466473</v>
      </c>
      <c r="Q19" s="1">
        <v>238.107427050745</v>
      </c>
      <c r="R19" s="4">
        <f>Q19/(Abmessungen!J$17*S19)</f>
        <v>34.832582889635233</v>
      </c>
      <c r="S19" s="5">
        <f t="shared" si="1"/>
        <v>12.892371032282446</v>
      </c>
      <c r="T19" s="4">
        <f t="shared" si="2"/>
        <v>4178.5691649657647</v>
      </c>
      <c r="U19" s="4">
        <f t="shared" si="3"/>
        <v>991.85100139952806</v>
      </c>
      <c r="V19" s="4">
        <f t="shared" si="4"/>
        <v>1007.122102188933</v>
      </c>
      <c r="W19" s="2">
        <f t="shared" si="5"/>
        <v>1.1756135862495549</v>
      </c>
      <c r="AA19" s="6">
        <v>-144.24372570197801</v>
      </c>
      <c r="AB19" s="7">
        <v>10.528700058400901</v>
      </c>
      <c r="AC19" s="6">
        <v>-3.1256926142924198E-2</v>
      </c>
      <c r="AD19" s="6">
        <v>2.9456116190551199E-5</v>
      </c>
      <c r="AE19" s="8">
        <v>17554.453889016499</v>
      </c>
      <c r="AF19" s="8">
        <v>-125.692345063977</v>
      </c>
      <c r="AG19" s="8">
        <v>0.39362054142913999</v>
      </c>
      <c r="AH19" s="8">
        <v>-4.1079636190540202E-4</v>
      </c>
      <c r="AI19" s="8">
        <v>2.30640101199999</v>
      </c>
      <c r="AJ19" s="8">
        <v>-3.7612753199999698E-3</v>
      </c>
      <c r="AK19" s="8">
        <v>995.176197</v>
      </c>
      <c r="AL19" s="8">
        <v>3.9734999999999798E-2</v>
      </c>
      <c r="AN19" s="8">
        <v>-1.0649947496932199</v>
      </c>
      <c r="AO19" s="8">
        <v>3.87368155534049</v>
      </c>
      <c r="AP19" s="8">
        <v>0.98806744763430499</v>
      </c>
    </row>
    <row r="20" spans="1:42" x14ac:dyDescent="0.45">
      <c r="A20">
        <v>3.7999999999999999E-2</v>
      </c>
      <c r="B20" s="4">
        <f t="shared" si="0"/>
        <v>137.93102422468112</v>
      </c>
      <c r="C20">
        <v>600</v>
      </c>
      <c r="D20" s="5">
        <f t="shared" si="8"/>
        <v>0.63477378133776352</v>
      </c>
      <c r="E20" s="4">
        <v>32.095431931999997</v>
      </c>
      <c r="F20" s="4">
        <f t="shared" si="11"/>
        <v>64.190863863999994</v>
      </c>
      <c r="G20" s="5">
        <f t="shared" si="9"/>
        <v>1.7920464165190126</v>
      </c>
      <c r="H20" s="1">
        <f t="shared" si="12"/>
        <v>1454.2982923076893</v>
      </c>
      <c r="I20">
        <v>315</v>
      </c>
      <c r="J20">
        <v>295</v>
      </c>
      <c r="K20" s="5">
        <f t="shared" ref="K20:K83" si="13">Q20*3600/(V20*W20*F20)</f>
        <v>11.396809995171507</v>
      </c>
      <c r="L20" s="5">
        <v>306.39693819547307</v>
      </c>
      <c r="M20" s="5">
        <f t="shared" si="10"/>
        <v>306.39680999517151</v>
      </c>
      <c r="N20" s="5">
        <v>313.48501345827134</v>
      </c>
      <c r="O20" s="5">
        <f t="shared" si="6"/>
        <v>313.48501383372212</v>
      </c>
      <c r="P20" s="5">
        <f t="shared" si="7"/>
        <v>1.5149865417286605</v>
      </c>
      <c r="Q20" s="1">
        <v>240.557904627467</v>
      </c>
      <c r="R20" s="4">
        <f>Q20/(Abmessungen!J$17*S20)</f>
        <v>35.115128147856872</v>
      </c>
      <c r="S20" s="5">
        <f t="shared" si="1"/>
        <v>12.92024970935695</v>
      </c>
      <c r="T20" s="4">
        <f t="shared" si="2"/>
        <v>4178.5669831956848</v>
      </c>
      <c r="U20" s="4">
        <f t="shared" si="3"/>
        <v>991.80007376122455</v>
      </c>
      <c r="V20" s="4">
        <f t="shared" si="4"/>
        <v>1007.1244506695984</v>
      </c>
      <c r="W20" s="2">
        <f t="shared" si="5"/>
        <v>1.1753912814209</v>
      </c>
      <c r="AA20" s="6">
        <v>-144.24372570197801</v>
      </c>
      <c r="AB20" s="7">
        <v>10.528700058400901</v>
      </c>
      <c r="AC20" s="6">
        <v>-3.1256926142924198E-2</v>
      </c>
      <c r="AD20" s="6">
        <v>2.9456116190551199E-5</v>
      </c>
      <c r="AE20" s="8">
        <v>17554.453889016499</v>
      </c>
      <c r="AF20" s="8">
        <v>-125.692345063977</v>
      </c>
      <c r="AG20" s="8">
        <v>0.39362054142913999</v>
      </c>
      <c r="AH20" s="8">
        <v>-4.1079636190540202E-4</v>
      </c>
      <c r="AI20" s="8">
        <v>2.30640101199999</v>
      </c>
      <c r="AJ20" s="8">
        <v>-3.7612753199999698E-3</v>
      </c>
      <c r="AK20" s="8">
        <v>995.176197</v>
      </c>
      <c r="AL20" s="8">
        <v>3.9734999999999798E-2</v>
      </c>
      <c r="AN20" s="8">
        <v>-1.0649947496932199</v>
      </c>
      <c r="AO20" s="8">
        <v>3.87368155534049</v>
      </c>
      <c r="AP20" s="8">
        <v>0.98806744763430499</v>
      </c>
    </row>
    <row r="21" spans="1:42" x14ac:dyDescent="0.45">
      <c r="A21">
        <v>4.3999999999999997E-2</v>
      </c>
      <c r="B21" s="4">
        <f t="shared" si="0"/>
        <v>159.71567932041319</v>
      </c>
      <c r="C21">
        <v>600</v>
      </c>
      <c r="D21" s="5">
        <f t="shared" si="8"/>
        <v>0.63477378133776352</v>
      </c>
      <c r="E21" s="4">
        <v>32.095431931999997</v>
      </c>
      <c r="F21" s="4">
        <f t="shared" si="11"/>
        <v>64.190863863999994</v>
      </c>
      <c r="G21" s="5">
        <f t="shared" si="9"/>
        <v>1.7920464165190126</v>
      </c>
      <c r="H21" s="1">
        <f t="shared" si="12"/>
        <v>1848.7349692307653</v>
      </c>
      <c r="I21">
        <v>315</v>
      </c>
      <c r="J21">
        <v>295</v>
      </c>
      <c r="K21" s="5">
        <f t="shared" si="13"/>
        <v>11.49150645251761</v>
      </c>
      <c r="L21" s="5">
        <v>306.49163727603616</v>
      </c>
      <c r="M21" s="5">
        <f t="shared" si="10"/>
        <v>306.49150645251763</v>
      </c>
      <c r="N21" s="5">
        <v>313.68092814140181</v>
      </c>
      <c r="O21" s="5">
        <f t="shared" si="6"/>
        <v>313.68092837017178</v>
      </c>
      <c r="P21" s="5">
        <f t="shared" si="7"/>
        <v>1.3190718585981926</v>
      </c>
      <c r="Q21" s="1">
        <v>242.52040891612199</v>
      </c>
      <c r="R21" s="4">
        <f>Q21/(Abmessungen!J$17*S21)</f>
        <v>35.36196838210163</v>
      </c>
      <c r="S21" s="5">
        <f t="shared" si="1"/>
        <v>12.934730758097214</v>
      </c>
      <c r="T21" s="4">
        <f t="shared" si="2"/>
        <v>4178.5657054001294</v>
      </c>
      <c r="U21" s="4">
        <f t="shared" si="3"/>
        <v>991.7623659366983</v>
      </c>
      <c r="V21" s="4">
        <f t="shared" si="4"/>
        <v>1007.1263321035816</v>
      </c>
      <c r="W21" s="2">
        <f t="shared" si="5"/>
        <v>1.1752131867636257</v>
      </c>
      <c r="AA21" s="6">
        <v>-144.24372570197801</v>
      </c>
      <c r="AB21" s="7">
        <v>10.528700058400901</v>
      </c>
      <c r="AC21" s="6">
        <v>-3.1256926142924198E-2</v>
      </c>
      <c r="AD21" s="6">
        <v>2.9456116190551199E-5</v>
      </c>
      <c r="AE21" s="8">
        <v>17554.453889016499</v>
      </c>
      <c r="AF21" s="8">
        <v>-125.692345063977</v>
      </c>
      <c r="AG21" s="8">
        <v>0.39362054142913999</v>
      </c>
      <c r="AH21" s="8">
        <v>-4.1079636190540202E-4</v>
      </c>
      <c r="AI21" s="8">
        <v>2.30640101199999</v>
      </c>
      <c r="AJ21" s="8">
        <v>-3.7612753199999698E-3</v>
      </c>
      <c r="AK21" s="8">
        <v>995.176197</v>
      </c>
      <c r="AL21" s="8">
        <v>3.9734999999999798E-2</v>
      </c>
      <c r="AN21" s="8">
        <v>-1.0649947496932199</v>
      </c>
      <c r="AO21" s="8">
        <v>3.87368155534049</v>
      </c>
      <c r="AP21" s="8">
        <v>0.98806744763430499</v>
      </c>
    </row>
    <row r="22" spans="1:42" x14ac:dyDescent="0.45">
      <c r="A22">
        <v>0.05</v>
      </c>
      <c r="B22" s="4">
        <f t="shared" si="0"/>
        <v>181.500404941623</v>
      </c>
      <c r="C22">
        <v>600</v>
      </c>
      <c r="D22" s="5">
        <f t="shared" si="8"/>
        <v>0.63477378133776352</v>
      </c>
      <c r="E22" s="4">
        <v>32.095431931999997</v>
      </c>
      <c r="F22" s="4">
        <f t="shared" si="11"/>
        <v>64.190863863999994</v>
      </c>
      <c r="G22" s="5">
        <f t="shared" si="9"/>
        <v>1.7920464165190126</v>
      </c>
      <c r="H22" s="1">
        <f t="shared" si="12"/>
        <v>2288.1199999999958</v>
      </c>
      <c r="I22">
        <v>315</v>
      </c>
      <c r="J22">
        <v>295</v>
      </c>
      <c r="K22" s="5">
        <f t="shared" si="13"/>
        <v>11.570969689202087</v>
      </c>
      <c r="L22" s="5">
        <v>306.57110118053868</v>
      </c>
      <c r="M22" s="5">
        <f t="shared" si="10"/>
        <v>306.57096968920212</v>
      </c>
      <c r="N22" s="5">
        <v>313.83133663103422</v>
      </c>
      <c r="O22" s="5">
        <f t="shared" si="6"/>
        <v>313.8313367783021</v>
      </c>
      <c r="P22" s="5">
        <f t="shared" si="7"/>
        <v>1.168663368965781</v>
      </c>
      <c r="Q22" s="1">
        <v>244.16675639285501</v>
      </c>
      <c r="R22" s="4">
        <f>Q22/(Abmessungen!J$17*S22)</f>
        <v>35.58568231712632</v>
      </c>
      <c r="S22" s="5">
        <f t="shared" si="1"/>
        <v>12.940670206121837</v>
      </c>
      <c r="T22" s="4">
        <f t="shared" si="2"/>
        <v>4178.5649083422277</v>
      </c>
      <c r="U22" s="4">
        <f t="shared" si="3"/>
        <v>991.73332455040202</v>
      </c>
      <c r="V22" s="4">
        <f t="shared" si="4"/>
        <v>1007.1279108527043</v>
      </c>
      <c r="W22" s="2">
        <f t="shared" si="5"/>
        <v>1.1750637439522076</v>
      </c>
      <c r="AA22" s="6">
        <v>-144.24372570197801</v>
      </c>
      <c r="AB22" s="7">
        <v>10.528700058400901</v>
      </c>
      <c r="AC22" s="6">
        <v>-3.1256926142924198E-2</v>
      </c>
      <c r="AD22" s="6">
        <v>2.9456116190551199E-5</v>
      </c>
      <c r="AE22" s="8">
        <v>17554.453889016499</v>
      </c>
      <c r="AF22" s="8">
        <v>-125.692345063977</v>
      </c>
      <c r="AG22" s="8">
        <v>0.39362054142913999</v>
      </c>
      <c r="AH22" s="8">
        <v>-4.1079636190540202E-4</v>
      </c>
      <c r="AI22" s="8">
        <v>2.30640101199999</v>
      </c>
      <c r="AJ22" s="8">
        <v>-3.7612753199999698E-3</v>
      </c>
      <c r="AK22" s="8">
        <v>995.176197</v>
      </c>
      <c r="AL22" s="8">
        <v>3.9734999999999798E-2</v>
      </c>
      <c r="AN22" s="8">
        <v>-1.0649947496932199</v>
      </c>
      <c r="AO22" s="8">
        <v>3.87368155534049</v>
      </c>
      <c r="AP22" s="8">
        <v>0.98806744763430499</v>
      </c>
    </row>
    <row r="23" spans="1:42" x14ac:dyDescent="0.45">
      <c r="A23">
        <v>5.6000000000000001E-2</v>
      </c>
      <c r="B23" s="4">
        <f t="shared" si="0"/>
        <v>203.28517893622396</v>
      </c>
      <c r="C23">
        <v>600</v>
      </c>
      <c r="D23" s="5">
        <f t="shared" si="8"/>
        <v>0.63477378133776352</v>
      </c>
      <c r="E23" s="4">
        <v>32.095431931999997</v>
      </c>
      <c r="F23" s="4">
        <f t="shared" si="11"/>
        <v>64.190863863999994</v>
      </c>
      <c r="G23" s="5">
        <f t="shared" si="9"/>
        <v>1.7920464165190126</v>
      </c>
      <c r="H23" s="1">
        <f t="shared" si="12"/>
        <v>2772.4533846153799</v>
      </c>
      <c r="I23">
        <v>315</v>
      </c>
      <c r="J23">
        <v>295</v>
      </c>
      <c r="K23" s="5">
        <f t="shared" si="13"/>
        <v>11.6400252920631</v>
      </c>
      <c r="L23" s="5">
        <v>306.64015586886012</v>
      </c>
      <c r="M23" s="5">
        <f t="shared" si="10"/>
        <v>306.64002529206311</v>
      </c>
      <c r="N23" s="5">
        <v>313.95043773426528</v>
      </c>
      <c r="O23" s="5">
        <f t="shared" si="6"/>
        <v>313.95043783304249</v>
      </c>
      <c r="P23" s="5">
        <f t="shared" si="7"/>
        <v>1.0495622657347212</v>
      </c>
      <c r="Q23" s="1">
        <v>245.59713322383499</v>
      </c>
      <c r="R23" s="4">
        <f>Q23/(Abmessungen!J$17*S23)</f>
        <v>35.793764528797375</v>
      </c>
      <c r="S23" s="5">
        <f t="shared" si="1"/>
        <v>12.940809652376451</v>
      </c>
      <c r="T23" s="4">
        <f t="shared" si="2"/>
        <v>4178.5643874683337</v>
      </c>
      <c r="U23" s="4">
        <f t="shared" si="3"/>
        <v>991.71027152573356</v>
      </c>
      <c r="V23" s="4">
        <f t="shared" si="4"/>
        <v>1007.1292827967245</v>
      </c>
      <c r="W23" s="2">
        <f t="shared" si="5"/>
        <v>1.1749338771047508</v>
      </c>
      <c r="AA23" s="6">
        <v>-144.24372570197801</v>
      </c>
      <c r="AB23" s="7">
        <v>10.528700058400901</v>
      </c>
      <c r="AC23" s="6">
        <v>-3.1256926142924198E-2</v>
      </c>
      <c r="AD23" s="6">
        <v>2.9456116190551199E-5</v>
      </c>
      <c r="AE23" s="8">
        <v>17554.453889016499</v>
      </c>
      <c r="AF23" s="8">
        <v>-125.692345063977</v>
      </c>
      <c r="AG23" s="8">
        <v>0.39362054142913999</v>
      </c>
      <c r="AH23" s="8">
        <v>-4.1079636190540202E-4</v>
      </c>
      <c r="AI23" s="8">
        <v>2.30640101199999</v>
      </c>
      <c r="AJ23" s="8">
        <v>-3.7612753199999698E-3</v>
      </c>
      <c r="AK23" s="8">
        <v>995.176197</v>
      </c>
      <c r="AL23" s="8">
        <v>3.9734999999999798E-2</v>
      </c>
      <c r="AN23" s="8">
        <v>-1.0649947496932199</v>
      </c>
      <c r="AO23" s="8">
        <v>3.87368155534049</v>
      </c>
      <c r="AP23" s="8">
        <v>0.98806744763430499</v>
      </c>
    </row>
    <row r="24" spans="1:42" x14ac:dyDescent="0.45">
      <c r="A24">
        <v>6.2E-2</v>
      </c>
      <c r="B24" s="4">
        <f t="shared" si="0"/>
        <v>225.06998747232029</v>
      </c>
      <c r="C24">
        <v>600</v>
      </c>
      <c r="D24" s="5">
        <f t="shared" si="8"/>
        <v>0.63477378133776352</v>
      </c>
      <c r="E24" s="4">
        <v>32.095431931999997</v>
      </c>
      <c r="F24" s="4">
        <f t="shared" si="11"/>
        <v>64.190863863999994</v>
      </c>
      <c r="G24" s="5">
        <f t="shared" si="9"/>
        <v>1.7920464165190126</v>
      </c>
      <c r="H24" s="1">
        <f t="shared" si="12"/>
        <v>3301.7351230769173</v>
      </c>
      <c r="I24">
        <v>315</v>
      </c>
      <c r="J24">
        <v>295</v>
      </c>
      <c r="K24" s="5">
        <f t="shared" si="13"/>
        <v>11.701677465931811</v>
      </c>
      <c r="L24" s="5">
        <v>306.70180582727681</v>
      </c>
      <c r="M24" s="5">
        <f t="shared" si="10"/>
        <v>306.70167746593182</v>
      </c>
      <c r="N24" s="5">
        <v>314.04707999875609</v>
      </c>
      <c r="O24" s="5">
        <f t="shared" si="6"/>
        <v>314.04708006709797</v>
      </c>
      <c r="P24" s="5">
        <f t="shared" si="7"/>
        <v>0.95292000124391052</v>
      </c>
      <c r="Q24" s="1">
        <v>246.87389150406901</v>
      </c>
      <c r="R24" s="4">
        <f>Q24/(Abmessungen!J$17*S24)</f>
        <v>35.990957559769114</v>
      </c>
      <c r="S24" s="5">
        <f t="shared" si="1"/>
        <v>12.936812813828451</v>
      </c>
      <c r="T24" s="4">
        <f t="shared" si="2"/>
        <v>4178.5640348781753</v>
      </c>
      <c r="U24" s="4">
        <f t="shared" si="3"/>
        <v>991.69152896251751</v>
      </c>
      <c r="V24" s="4">
        <f t="shared" si="4"/>
        <v>1007.1305076272733</v>
      </c>
      <c r="W24" s="2">
        <f t="shared" si="5"/>
        <v>1.1748179358712147</v>
      </c>
      <c r="AA24" s="6">
        <v>-144.24372570197801</v>
      </c>
      <c r="AB24" s="7">
        <v>10.528700058400901</v>
      </c>
      <c r="AC24" s="6">
        <v>-3.1256926142924198E-2</v>
      </c>
      <c r="AD24" s="6">
        <v>2.9456116190551199E-5</v>
      </c>
      <c r="AE24" s="8">
        <v>17554.453889016499</v>
      </c>
      <c r="AF24" s="8">
        <v>-125.692345063977</v>
      </c>
      <c r="AG24" s="8">
        <v>0.39362054142913999</v>
      </c>
      <c r="AH24" s="8">
        <v>-4.1079636190540202E-4</v>
      </c>
      <c r="AI24" s="8">
        <v>2.30640101199999</v>
      </c>
      <c r="AJ24" s="8">
        <v>-3.7612753199999698E-3</v>
      </c>
      <c r="AK24" s="8">
        <v>995.176197</v>
      </c>
      <c r="AL24" s="8">
        <v>3.9734999999999798E-2</v>
      </c>
      <c r="AN24" s="8">
        <v>-1.0649947496932199</v>
      </c>
      <c r="AO24" s="8">
        <v>3.87368155534049</v>
      </c>
      <c r="AP24" s="8">
        <v>0.98806744763430499</v>
      </c>
    </row>
    <row r="25" spans="1:42" x14ac:dyDescent="0.45">
      <c r="A25">
        <v>6.8000000000000005E-2</v>
      </c>
      <c r="B25" s="4">
        <f t="shared" si="0"/>
        <v>246.85482146887134</v>
      </c>
      <c r="C25">
        <v>600</v>
      </c>
      <c r="D25" s="5">
        <f t="shared" si="8"/>
        <v>0.63477378133776352</v>
      </c>
      <c r="E25" s="4">
        <v>32.095431931999997</v>
      </c>
      <c r="F25" s="4">
        <f t="shared" si="11"/>
        <v>64.190863863999994</v>
      </c>
      <c r="G25" s="5">
        <f t="shared" si="9"/>
        <v>1.7920464165190126</v>
      </c>
      <c r="H25" s="1">
        <f t="shared" si="12"/>
        <v>3875.9652153846091</v>
      </c>
      <c r="I25">
        <v>315</v>
      </c>
      <c r="J25">
        <v>295</v>
      </c>
      <c r="K25" s="5">
        <f t="shared" si="13"/>
        <v>11.757893891874685</v>
      </c>
      <c r="L25" s="5">
        <v>306.75801895053365</v>
      </c>
      <c r="M25" s="5">
        <f t="shared" si="10"/>
        <v>306.75789389187469</v>
      </c>
      <c r="N25" s="5">
        <v>314.12706471067139</v>
      </c>
      <c r="O25" s="5">
        <f t="shared" si="6"/>
        <v>314.12706475907333</v>
      </c>
      <c r="P25" s="5">
        <f t="shared" si="7"/>
        <v>0.87293528932860909</v>
      </c>
      <c r="Q25" s="1">
        <v>248.03786001587301</v>
      </c>
      <c r="R25" s="4">
        <f>Q25/(Abmessungen!J$17*S25)</f>
        <v>36.180408736235144</v>
      </c>
      <c r="S25" s="5">
        <f t="shared" si="1"/>
        <v>12.929747377851083</v>
      </c>
      <c r="T25" s="4">
        <f t="shared" si="2"/>
        <v>4178.5637896764083</v>
      </c>
      <c r="U25" s="4">
        <f t="shared" si="3"/>
        <v>991.67599216152871</v>
      </c>
      <c r="V25" s="4">
        <f t="shared" si="4"/>
        <v>1007.1316244414998</v>
      </c>
      <c r="W25" s="2">
        <f t="shared" si="5"/>
        <v>1.1747122193546318</v>
      </c>
      <c r="AA25" s="6">
        <v>-144.24372570197801</v>
      </c>
      <c r="AB25" s="7">
        <v>10.528700058400901</v>
      </c>
      <c r="AC25" s="6">
        <v>-3.1256926142924198E-2</v>
      </c>
      <c r="AD25" s="6">
        <v>2.9456116190551199E-5</v>
      </c>
      <c r="AE25" s="8">
        <v>17554.453889016499</v>
      </c>
      <c r="AF25" s="8">
        <v>-125.692345063977</v>
      </c>
      <c r="AG25" s="8">
        <v>0.39362054142913999</v>
      </c>
      <c r="AH25" s="8">
        <v>-4.1079636190540202E-4</v>
      </c>
      <c r="AI25" s="8">
        <v>2.30640101199999</v>
      </c>
      <c r="AJ25" s="8">
        <v>-3.7612753199999698E-3</v>
      </c>
      <c r="AK25" s="8">
        <v>995.176197</v>
      </c>
      <c r="AL25" s="8">
        <v>3.9734999999999798E-2</v>
      </c>
      <c r="AN25" s="8">
        <v>-1.0649947496932199</v>
      </c>
      <c r="AO25" s="8">
        <v>3.87368155534049</v>
      </c>
      <c r="AP25" s="8">
        <v>0.98806744763430499</v>
      </c>
    </row>
    <row r="26" spans="1:42" x14ac:dyDescent="0.45">
      <c r="A26">
        <v>7.3999999999999996E-2</v>
      </c>
      <c r="B26" s="4">
        <f t="shared" si="0"/>
        <v>268.63967471819319</v>
      </c>
      <c r="C26">
        <v>600</v>
      </c>
      <c r="D26" s="5">
        <f t="shared" si="8"/>
        <v>0.63477378133776352</v>
      </c>
      <c r="E26" s="4">
        <v>32.095431931999997</v>
      </c>
      <c r="F26" s="4">
        <f t="shared" si="11"/>
        <v>64.190863863999994</v>
      </c>
      <c r="G26" s="5">
        <f t="shared" si="9"/>
        <v>1.7920464165190126</v>
      </c>
      <c r="H26" s="1">
        <f t="shared" si="12"/>
        <v>4495.1436615384537</v>
      </c>
      <c r="I26">
        <v>315</v>
      </c>
      <c r="J26">
        <v>295</v>
      </c>
      <c r="K26" s="5">
        <f t="shared" si="13"/>
        <v>11.810017037918747</v>
      </c>
      <c r="L26" s="5">
        <v>306.81013787060374</v>
      </c>
      <c r="M26" s="5">
        <f t="shared" si="10"/>
        <v>306.81001703791873</v>
      </c>
      <c r="N26" s="5">
        <v>314.19435363508444</v>
      </c>
      <c r="O26" s="5">
        <f t="shared" si="6"/>
        <v>314.19435366995663</v>
      </c>
      <c r="P26" s="5">
        <f t="shared" si="7"/>
        <v>0.8056463649155603</v>
      </c>
      <c r="Q26" s="1">
        <v>249.11688869012499</v>
      </c>
      <c r="R26" s="4">
        <f>Q26/(Abmessungen!J$17*S26)</f>
        <v>36.364289466571343</v>
      </c>
      <c r="S26" s="5">
        <f t="shared" si="1"/>
        <v>12.920329751331186</v>
      </c>
      <c r="T26" s="4">
        <f t="shared" si="2"/>
        <v>4178.5636155970751</v>
      </c>
      <c r="U26" s="4">
        <f t="shared" si="3"/>
        <v>991.66290414644595</v>
      </c>
      <c r="V26" s="4">
        <f t="shared" si="4"/>
        <v>1007.1326599141441</v>
      </c>
      <c r="W26" s="2">
        <f t="shared" si="5"/>
        <v>1.1746142025507496</v>
      </c>
      <c r="AA26" s="6">
        <v>-144.24372570197801</v>
      </c>
      <c r="AB26" s="7">
        <v>10.528700058400901</v>
      </c>
      <c r="AC26" s="6">
        <v>-3.1256926142924198E-2</v>
      </c>
      <c r="AD26" s="6">
        <v>2.9456116190551199E-5</v>
      </c>
      <c r="AE26" s="8">
        <v>17554.453889016499</v>
      </c>
      <c r="AF26" s="8">
        <v>-125.692345063977</v>
      </c>
      <c r="AG26" s="8">
        <v>0.39362054142913999</v>
      </c>
      <c r="AH26" s="8">
        <v>-4.1079636190540202E-4</v>
      </c>
      <c r="AI26" s="8">
        <v>2.30640101199999</v>
      </c>
      <c r="AJ26" s="8">
        <v>-3.7612753199999698E-3</v>
      </c>
      <c r="AK26" s="8">
        <v>995.176197</v>
      </c>
      <c r="AL26" s="8">
        <v>3.9734999999999798E-2</v>
      </c>
      <c r="AN26" s="8">
        <v>-1.0649947496932199</v>
      </c>
      <c r="AO26" s="8">
        <v>3.87368155534049</v>
      </c>
      <c r="AP26" s="8">
        <v>0.98806744763430499</v>
      </c>
    </row>
    <row r="27" spans="1:42" x14ac:dyDescent="0.45">
      <c r="A27">
        <v>8.0000000000000002E-3</v>
      </c>
      <c r="B27" s="4">
        <f t="shared" si="0"/>
        <v>29.006259405100991</v>
      </c>
      <c r="C27">
        <v>800</v>
      </c>
      <c r="D27" s="5">
        <f t="shared" si="8"/>
        <v>0.85820304035441641</v>
      </c>
      <c r="E27" s="4">
        <v>43.392462126399998</v>
      </c>
      <c r="F27" s="4">
        <f t="shared" si="11"/>
        <v>86.784924252799996</v>
      </c>
      <c r="G27" s="5">
        <f t="shared" si="9"/>
        <v>2.9871345234596545</v>
      </c>
      <c r="H27" s="1">
        <f t="shared" si="12"/>
        <v>156.34021538461522</v>
      </c>
      <c r="I27">
        <v>315</v>
      </c>
      <c r="J27">
        <v>295</v>
      </c>
      <c r="K27" s="5">
        <f t="shared" si="13"/>
        <v>8.7915340812793747</v>
      </c>
      <c r="L27" s="5">
        <v>303.79160291471311</v>
      </c>
      <c r="M27" s="5">
        <f t="shared" si="10"/>
        <v>303.79153408127939</v>
      </c>
      <c r="N27" s="5">
        <v>307.46434079253254</v>
      </c>
      <c r="O27" s="5">
        <f t="shared" si="6"/>
        <v>307.46443020752059</v>
      </c>
      <c r="P27" s="5">
        <f t="shared" si="7"/>
        <v>7.5356592074674609</v>
      </c>
      <c r="Q27" s="1">
        <v>251.91635052562299</v>
      </c>
      <c r="R27" s="4">
        <f>Q27/(Abmessungen!J$17*S27)</f>
        <v>40.178282984738118</v>
      </c>
      <c r="S27" s="5">
        <f t="shared" si="1"/>
        <v>11.825255026957141</v>
      </c>
      <c r="T27" s="4">
        <f t="shared" si="2"/>
        <v>4178.7873621885765</v>
      </c>
      <c r="U27" s="4">
        <f t="shared" si="3"/>
        <v>992.88914153940459</v>
      </c>
      <c r="V27" s="4">
        <f t="shared" si="4"/>
        <v>1007.072689170908</v>
      </c>
      <c r="W27" s="2">
        <f t="shared" si="5"/>
        <v>1.1802909730668238</v>
      </c>
      <c r="AA27" s="6">
        <v>-144.24372570197801</v>
      </c>
      <c r="AB27" s="7">
        <v>10.528700058400901</v>
      </c>
      <c r="AC27" s="6">
        <v>-3.1256926142924198E-2</v>
      </c>
      <c r="AD27" s="6">
        <v>2.9456116190551199E-5</v>
      </c>
      <c r="AE27" s="8">
        <v>17554.453889016499</v>
      </c>
      <c r="AF27" s="8">
        <v>-125.692345063977</v>
      </c>
      <c r="AG27" s="8">
        <v>0.39362054142913999</v>
      </c>
      <c r="AH27" s="8">
        <v>-4.1079636190540202E-4</v>
      </c>
      <c r="AI27" s="8">
        <v>2.30640101199999</v>
      </c>
      <c r="AJ27" s="8">
        <v>-3.7612753199999698E-3</v>
      </c>
      <c r="AK27" s="8">
        <v>995.176197</v>
      </c>
      <c r="AL27" s="8">
        <v>3.9734999999999798E-2</v>
      </c>
      <c r="AN27" s="8">
        <v>-1.0649947496932199</v>
      </c>
      <c r="AO27" s="8">
        <v>3.87368155534049</v>
      </c>
      <c r="AP27" s="8">
        <v>0.98806744763430499</v>
      </c>
    </row>
    <row r="28" spans="1:42" x14ac:dyDescent="0.45">
      <c r="A28">
        <v>1.4E-2</v>
      </c>
      <c r="B28" s="4">
        <f t="shared" si="0"/>
        <v>50.785623439855982</v>
      </c>
      <c r="C28">
        <v>800</v>
      </c>
      <c r="D28" s="5">
        <f t="shared" si="8"/>
        <v>0.85820304035441641</v>
      </c>
      <c r="E28" s="4">
        <v>43.392462126399998</v>
      </c>
      <c r="F28" s="4">
        <f t="shared" si="11"/>
        <v>86.784924252799996</v>
      </c>
      <c r="G28" s="5">
        <f t="shared" si="9"/>
        <v>2.9871345234596545</v>
      </c>
      <c r="H28" s="1">
        <f t="shared" si="12"/>
        <v>326.03512307692239</v>
      </c>
      <c r="I28">
        <v>315</v>
      </c>
      <c r="J28">
        <v>295</v>
      </c>
      <c r="K28" s="5">
        <f t="shared" si="13"/>
        <v>9.7617051238111916</v>
      </c>
      <c r="L28" s="5">
        <v>304.76177002331832</v>
      </c>
      <c r="M28" s="5">
        <f t="shared" si="10"/>
        <v>304.76170512381117</v>
      </c>
      <c r="N28" s="5">
        <v>310.22588296836312</v>
      </c>
      <c r="O28" s="5">
        <f t="shared" si="6"/>
        <v>310.2259033168645</v>
      </c>
      <c r="P28" s="5">
        <f t="shared" si="7"/>
        <v>4.7741170316368766</v>
      </c>
      <c r="Q28" s="1">
        <v>279.28899454435401</v>
      </c>
      <c r="R28" s="4">
        <f>Q28/(Abmessungen!J$17*S28)</f>
        <v>41.913050284258333</v>
      </c>
      <c r="S28" s="5">
        <f t="shared" si="1"/>
        <v>12.567534523818114</v>
      </c>
      <c r="T28" s="4">
        <f t="shared" si="2"/>
        <v>4178.636341089581</v>
      </c>
      <c r="U28" s="4">
        <f t="shared" si="3"/>
        <v>992.40683851577285</v>
      </c>
      <c r="V28" s="4">
        <f t="shared" si="4"/>
        <v>1007.0919639659382</v>
      </c>
      <c r="W28" s="2">
        <f t="shared" si="5"/>
        <v>1.1784664402658875</v>
      </c>
      <c r="AA28" s="6">
        <v>-144.24372570197801</v>
      </c>
      <c r="AB28" s="7">
        <v>10.528700058400901</v>
      </c>
      <c r="AC28" s="6">
        <v>-3.1256926142924198E-2</v>
      </c>
      <c r="AD28" s="6">
        <v>2.9456116190551199E-5</v>
      </c>
      <c r="AE28" s="8">
        <v>17554.453889016499</v>
      </c>
      <c r="AF28" s="8">
        <v>-125.692345063977</v>
      </c>
      <c r="AG28" s="8">
        <v>0.39362054142913999</v>
      </c>
      <c r="AH28" s="8">
        <v>-4.1079636190540202E-4</v>
      </c>
      <c r="AI28" s="8">
        <v>2.30640101199999</v>
      </c>
      <c r="AJ28" s="8">
        <v>-3.7612753199999698E-3</v>
      </c>
      <c r="AK28" s="8">
        <v>995.176197</v>
      </c>
      <c r="AL28" s="8">
        <v>3.9734999999999798E-2</v>
      </c>
      <c r="AN28" s="8">
        <v>-1.0649947496932199</v>
      </c>
      <c r="AO28" s="8">
        <v>3.87368155534049</v>
      </c>
      <c r="AP28" s="8">
        <v>0.98806744763430499</v>
      </c>
    </row>
    <row r="29" spans="1:42" x14ac:dyDescent="0.45">
      <c r="A29">
        <v>0.02</v>
      </c>
      <c r="B29" s="4">
        <f t="shared" si="0"/>
        <v>72.567955935794373</v>
      </c>
      <c r="C29">
        <v>800</v>
      </c>
      <c r="D29" s="5">
        <f t="shared" si="8"/>
        <v>0.85820304035441641</v>
      </c>
      <c r="E29" s="4">
        <v>43.392462126399998</v>
      </c>
      <c r="F29" s="4">
        <f t="shared" si="11"/>
        <v>86.784924252799996</v>
      </c>
      <c r="G29" s="5">
        <f t="shared" si="9"/>
        <v>2.9871345234596545</v>
      </c>
      <c r="H29" s="1">
        <f t="shared" si="12"/>
        <v>540.67838461538327</v>
      </c>
      <c r="I29">
        <v>315</v>
      </c>
      <c r="J29">
        <v>295</v>
      </c>
      <c r="K29" s="5">
        <f t="shared" si="13"/>
        <v>10.217233769359012</v>
      </c>
      <c r="L29" s="5">
        <v>305.21729598265057</v>
      </c>
      <c r="M29" s="5">
        <f t="shared" si="10"/>
        <v>305.21723376935904</v>
      </c>
      <c r="N29" s="5">
        <v>311.50465581898192</v>
      </c>
      <c r="O29" s="5">
        <f t="shared" si="6"/>
        <v>311.50466306696285</v>
      </c>
      <c r="P29" s="5">
        <f t="shared" si="7"/>
        <v>3.4953441810180834</v>
      </c>
      <c r="Q29" s="1">
        <v>292.11210086525602</v>
      </c>
      <c r="R29" s="4">
        <f>Q29/(Abmessungen!J$17*S29)</f>
        <v>42.867035279658907</v>
      </c>
      <c r="S29" s="5">
        <f t="shared" si="1"/>
        <v>12.852027098561685</v>
      </c>
      <c r="T29" s="4">
        <f t="shared" si="2"/>
        <v>4178.5971776322804</v>
      </c>
      <c r="U29" s="4">
        <f t="shared" si="3"/>
        <v>992.1734610204968</v>
      </c>
      <c r="V29" s="4">
        <f t="shared" si="4"/>
        <v>1007.1010141279353</v>
      </c>
      <c r="W29" s="2">
        <f t="shared" si="5"/>
        <v>1.1776097609916598</v>
      </c>
      <c r="AA29" s="6">
        <v>-144.24372570197801</v>
      </c>
      <c r="AB29" s="7">
        <v>10.528700058400901</v>
      </c>
      <c r="AC29" s="6">
        <v>-3.1256926142924198E-2</v>
      </c>
      <c r="AD29" s="6">
        <v>2.9456116190551199E-5</v>
      </c>
      <c r="AE29" s="8">
        <v>17554.453889016499</v>
      </c>
      <c r="AF29" s="8">
        <v>-125.692345063977</v>
      </c>
      <c r="AG29" s="8">
        <v>0.39362054142913999</v>
      </c>
      <c r="AH29" s="8">
        <v>-4.1079636190540202E-4</v>
      </c>
      <c r="AI29" s="8">
        <v>2.30640101199999</v>
      </c>
      <c r="AJ29" s="8">
        <v>-3.7612753199999698E-3</v>
      </c>
      <c r="AK29" s="8">
        <v>995.176197</v>
      </c>
      <c r="AL29" s="8">
        <v>3.9734999999999798E-2</v>
      </c>
      <c r="AN29" s="8">
        <v>-1.0649947496932199</v>
      </c>
      <c r="AO29" s="8">
        <v>3.87368155534049</v>
      </c>
      <c r="AP29" s="8">
        <v>0.98806744763430499</v>
      </c>
    </row>
    <row r="30" spans="1:42" x14ac:dyDescent="0.45">
      <c r="A30">
        <v>2.5999999999999999E-2</v>
      </c>
      <c r="B30" s="4">
        <f t="shared" si="0"/>
        <v>94.351401858187941</v>
      </c>
      <c r="C30">
        <v>800</v>
      </c>
      <c r="D30" s="5">
        <f t="shared" si="8"/>
        <v>0.85820304035441641</v>
      </c>
      <c r="E30" s="4">
        <v>43.392462126399998</v>
      </c>
      <c r="F30" s="4">
        <f t="shared" si="11"/>
        <v>86.784924252799996</v>
      </c>
      <c r="G30" s="5">
        <f t="shared" si="9"/>
        <v>2.9871345234596545</v>
      </c>
      <c r="H30" s="1">
        <f t="shared" si="12"/>
        <v>800.26999999999816</v>
      </c>
      <c r="I30">
        <v>315</v>
      </c>
      <c r="J30">
        <v>295</v>
      </c>
      <c r="K30" s="5">
        <f t="shared" si="13"/>
        <v>10.485366159309255</v>
      </c>
      <c r="L30" s="5">
        <v>305.48542563946705</v>
      </c>
      <c r="M30" s="5">
        <f t="shared" si="10"/>
        <v>305.48536615930925</v>
      </c>
      <c r="N30" s="5">
        <v>312.24187240676292</v>
      </c>
      <c r="O30" s="5">
        <f t="shared" si="6"/>
        <v>312.24187570062577</v>
      </c>
      <c r="P30" s="5">
        <f t="shared" si="7"/>
        <v>2.7581275932370772</v>
      </c>
      <c r="Q30" s="1">
        <v>299.65126177657902</v>
      </c>
      <c r="R30" s="4">
        <f>Q30/(Abmessungen!J$17*S30)</f>
        <v>43.480807525788272</v>
      </c>
      <c r="S30" s="5">
        <f t="shared" si="1"/>
        <v>12.997626183901611</v>
      </c>
      <c r="T30" s="4">
        <f t="shared" si="2"/>
        <v>4178.5819922920655</v>
      </c>
      <c r="U30" s="4">
        <f t="shared" si="3"/>
        <v>992.03613466901834</v>
      </c>
      <c r="V30" s="4">
        <f t="shared" si="4"/>
        <v>1007.1063411938921</v>
      </c>
      <c r="W30" s="2">
        <f t="shared" si="5"/>
        <v>1.1771055062612876</v>
      </c>
      <c r="AA30" s="6">
        <v>-144.24372570197801</v>
      </c>
      <c r="AB30" s="7">
        <v>10.528700058400901</v>
      </c>
      <c r="AC30" s="6">
        <v>-3.1256926142924198E-2</v>
      </c>
      <c r="AD30" s="6">
        <v>2.9456116190551199E-5</v>
      </c>
      <c r="AE30" s="8">
        <v>17554.453889016499</v>
      </c>
      <c r="AF30" s="8">
        <v>-125.692345063977</v>
      </c>
      <c r="AG30" s="8">
        <v>0.39362054142913999</v>
      </c>
      <c r="AH30" s="8">
        <v>-4.1079636190540202E-4</v>
      </c>
      <c r="AI30" s="8">
        <v>2.30640101199999</v>
      </c>
      <c r="AJ30" s="8">
        <v>-3.7612753199999698E-3</v>
      </c>
      <c r="AK30" s="8">
        <v>995.176197</v>
      </c>
      <c r="AL30" s="8">
        <v>3.9734999999999798E-2</v>
      </c>
      <c r="AN30" s="8">
        <v>-1.0649947496932199</v>
      </c>
      <c r="AO30" s="8">
        <v>3.87368155534049</v>
      </c>
      <c r="AP30" s="8">
        <v>0.98806744763430499</v>
      </c>
    </row>
    <row r="31" spans="1:42" x14ac:dyDescent="0.45">
      <c r="A31">
        <v>3.2000000000000001E-2</v>
      </c>
      <c r="B31" s="4">
        <f t="shared" si="0"/>
        <v>116.13542051790465</v>
      </c>
      <c r="C31">
        <v>800</v>
      </c>
      <c r="D31" s="5">
        <f t="shared" si="8"/>
        <v>0.85820304035441641</v>
      </c>
      <c r="E31" s="4">
        <v>43.392462126399998</v>
      </c>
      <c r="F31" s="4">
        <f t="shared" si="11"/>
        <v>86.784924252799996</v>
      </c>
      <c r="G31" s="5">
        <f t="shared" si="9"/>
        <v>2.9871345234596545</v>
      </c>
      <c r="H31" s="1">
        <f t="shared" si="12"/>
        <v>1104.8099692307667</v>
      </c>
      <c r="I31">
        <v>315</v>
      </c>
      <c r="J31">
        <v>295</v>
      </c>
      <c r="K31" s="5">
        <f t="shared" si="13"/>
        <v>10.656714889491532</v>
      </c>
      <c r="L31" s="5">
        <v>305.6567731441632</v>
      </c>
      <c r="M31" s="5">
        <f t="shared" si="10"/>
        <v>305.65671488949152</v>
      </c>
      <c r="N31" s="5">
        <v>312.72301275818444</v>
      </c>
      <c r="O31" s="5">
        <f t="shared" si="6"/>
        <v>312.7230144840272</v>
      </c>
      <c r="P31" s="5">
        <f t="shared" si="7"/>
        <v>2.2769872418155614</v>
      </c>
      <c r="Q31" s="1">
        <v>304.46572998339002</v>
      </c>
      <c r="R31" s="4">
        <f>Q31/(Abmessungen!J$17*S31)</f>
        <v>43.870746074067434</v>
      </c>
      <c r="S31" s="5">
        <f t="shared" si="1"/>
        <v>13.089074182613288</v>
      </c>
      <c r="T31" s="4">
        <f t="shared" si="2"/>
        <v>4178.5746967810337</v>
      </c>
      <c r="U31" s="4">
        <f t="shared" si="3"/>
        <v>991.94543306655999</v>
      </c>
      <c r="V31" s="4">
        <f t="shared" si="4"/>
        <v>1007.1097454404417</v>
      </c>
      <c r="W31" s="2">
        <f t="shared" si="5"/>
        <v>1.1767832636910092</v>
      </c>
      <c r="AA31" s="6">
        <v>-144.24372570197801</v>
      </c>
      <c r="AB31" s="7">
        <v>10.528700058400901</v>
      </c>
      <c r="AC31" s="6">
        <v>-3.1256926142924198E-2</v>
      </c>
      <c r="AD31" s="6">
        <v>2.9456116190551199E-5</v>
      </c>
      <c r="AE31" s="8">
        <v>17554.453889016499</v>
      </c>
      <c r="AF31" s="8">
        <v>-125.692345063977</v>
      </c>
      <c r="AG31" s="8">
        <v>0.39362054142913999</v>
      </c>
      <c r="AH31" s="8">
        <v>-4.1079636190540202E-4</v>
      </c>
      <c r="AI31" s="8">
        <v>2.30640101199999</v>
      </c>
      <c r="AJ31" s="8">
        <v>-3.7612753199999698E-3</v>
      </c>
      <c r="AK31" s="8">
        <v>995.176197</v>
      </c>
      <c r="AL31" s="8">
        <v>3.9734999999999798E-2</v>
      </c>
      <c r="AN31" s="8">
        <v>-1.0649947496932199</v>
      </c>
      <c r="AO31" s="8">
        <v>3.87368155534049</v>
      </c>
      <c r="AP31" s="8">
        <v>0.98806744763430499</v>
      </c>
    </row>
    <row r="32" spans="1:42" x14ac:dyDescent="0.45">
      <c r="A32">
        <v>3.7999999999999999E-2</v>
      </c>
      <c r="B32" s="4">
        <f t="shared" si="0"/>
        <v>137.91977627905069</v>
      </c>
      <c r="C32">
        <v>800</v>
      </c>
      <c r="D32" s="5">
        <f t="shared" si="8"/>
        <v>0.85820304035441641</v>
      </c>
      <c r="E32" s="4">
        <v>43.392462126399998</v>
      </c>
      <c r="F32" s="4">
        <f t="shared" si="11"/>
        <v>86.784924252799996</v>
      </c>
      <c r="G32" s="5">
        <f t="shared" si="9"/>
        <v>2.9871345234596545</v>
      </c>
      <c r="H32" s="1">
        <f t="shared" si="12"/>
        <v>1454.2982923076893</v>
      </c>
      <c r="I32">
        <v>315</v>
      </c>
      <c r="J32">
        <v>295</v>
      </c>
      <c r="K32" s="5">
        <f t="shared" si="13"/>
        <v>10.770864820494415</v>
      </c>
      <c r="L32" s="5">
        <v>305.77092357353723</v>
      </c>
      <c r="M32" s="5">
        <f t="shared" si="10"/>
        <v>305.77086482049441</v>
      </c>
      <c r="N32" s="5">
        <v>313.06234586310728</v>
      </c>
      <c r="O32" s="5">
        <f t="shared" si="6"/>
        <v>313.06234685548753</v>
      </c>
      <c r="P32" s="5">
        <f t="shared" si="7"/>
        <v>1.9376541368927178</v>
      </c>
      <c r="Q32" s="1">
        <v>307.67158527172398</v>
      </c>
      <c r="R32" s="4">
        <f>Q32/(Abmessungen!J$17*S32)</f>
        <v>44.110131244152328</v>
      </c>
      <c r="S32" s="5">
        <f t="shared" si="1"/>
        <v>13.15511267000824</v>
      </c>
      <c r="T32" s="4">
        <f t="shared" si="2"/>
        <v>4178.5707044500869</v>
      </c>
      <c r="U32" s="4">
        <f t="shared" si="3"/>
        <v>991.88095928472899</v>
      </c>
      <c r="V32" s="4">
        <f t="shared" si="4"/>
        <v>1007.1120133240972</v>
      </c>
      <c r="W32" s="2">
        <f t="shared" si="5"/>
        <v>1.1765685880946233</v>
      </c>
      <c r="AA32" s="6">
        <v>-144.24372570197801</v>
      </c>
      <c r="AB32" s="7">
        <v>10.528700058400901</v>
      </c>
      <c r="AC32" s="6">
        <v>-3.1256926142924198E-2</v>
      </c>
      <c r="AD32" s="6">
        <v>2.9456116190551199E-5</v>
      </c>
      <c r="AE32" s="8">
        <v>17554.453889016499</v>
      </c>
      <c r="AF32" s="8">
        <v>-125.692345063977</v>
      </c>
      <c r="AG32" s="8">
        <v>0.39362054142913999</v>
      </c>
      <c r="AH32" s="8">
        <v>-4.1079636190540202E-4</v>
      </c>
      <c r="AI32" s="8">
        <v>2.30640101199999</v>
      </c>
      <c r="AJ32" s="8">
        <v>-3.7612753199999698E-3</v>
      </c>
      <c r="AK32" s="8">
        <v>995.176197</v>
      </c>
      <c r="AL32" s="8">
        <v>3.9734999999999798E-2</v>
      </c>
      <c r="AN32" s="8">
        <v>-1.0649947496932199</v>
      </c>
      <c r="AO32" s="8">
        <v>3.87368155534049</v>
      </c>
      <c r="AP32" s="8">
        <v>0.98806744763430499</v>
      </c>
    </row>
    <row r="33" spans="1:42" x14ac:dyDescent="0.45">
      <c r="A33">
        <v>4.3999999999999997E-2</v>
      </c>
      <c r="B33" s="4">
        <f t="shared" si="0"/>
        <v>159.7043298056428</v>
      </c>
      <c r="C33">
        <v>800</v>
      </c>
      <c r="D33" s="5">
        <f t="shared" si="8"/>
        <v>0.85820304035441641</v>
      </c>
      <c r="E33" s="4">
        <v>43.392462126399998</v>
      </c>
      <c r="F33" s="4">
        <f t="shared" si="11"/>
        <v>86.784924252799996</v>
      </c>
      <c r="G33" s="5">
        <f t="shared" si="9"/>
        <v>2.9871345234596545</v>
      </c>
      <c r="H33" s="1">
        <f t="shared" si="12"/>
        <v>1848.7349692307653</v>
      </c>
      <c r="I33">
        <v>315</v>
      </c>
      <c r="J33">
        <v>295</v>
      </c>
      <c r="K33" s="5">
        <f t="shared" si="13"/>
        <v>10.852125111305782</v>
      </c>
      <c r="L33" s="5">
        <v>305.85218484094213</v>
      </c>
      <c r="M33" s="5">
        <f t="shared" si="10"/>
        <v>305.85212511130578</v>
      </c>
      <c r="N33" s="5">
        <v>313.31416191202794</v>
      </c>
      <c r="O33" s="5">
        <f t="shared" si="6"/>
        <v>313.3141625233518</v>
      </c>
      <c r="P33" s="5">
        <f t="shared" si="7"/>
        <v>1.6858380879720585</v>
      </c>
      <c r="Q33" s="1">
        <v>309.95303159835498</v>
      </c>
      <c r="R33" s="4">
        <f>Q33/(Abmessungen!J$17*S33)</f>
        <v>44.269483147896715</v>
      </c>
      <c r="S33" s="5">
        <f t="shared" si="1"/>
        <v>13.204956342352647</v>
      </c>
      <c r="T33" s="4">
        <f t="shared" si="2"/>
        <v>4178.568325451216</v>
      </c>
      <c r="U33" s="4">
        <f t="shared" si="3"/>
        <v>991.83284631524918</v>
      </c>
      <c r="V33" s="4">
        <f t="shared" si="4"/>
        <v>1007.1136277823274</v>
      </c>
      <c r="W33" s="2">
        <f t="shared" si="5"/>
        <v>1.1764157650948421</v>
      </c>
      <c r="AA33" s="6">
        <v>-144.24372570197801</v>
      </c>
      <c r="AB33" s="7">
        <v>10.528700058400901</v>
      </c>
      <c r="AC33" s="6">
        <v>-3.1256926142924198E-2</v>
      </c>
      <c r="AD33" s="6">
        <v>2.9456116190551199E-5</v>
      </c>
      <c r="AE33" s="8">
        <v>17554.453889016499</v>
      </c>
      <c r="AF33" s="8">
        <v>-125.692345063977</v>
      </c>
      <c r="AG33" s="8">
        <v>0.39362054142913999</v>
      </c>
      <c r="AH33" s="8">
        <v>-4.1079636190540202E-4</v>
      </c>
      <c r="AI33" s="8">
        <v>2.30640101199999</v>
      </c>
      <c r="AJ33" s="8">
        <v>-3.7612753199999698E-3</v>
      </c>
      <c r="AK33" s="8">
        <v>995.176197</v>
      </c>
      <c r="AL33" s="8">
        <v>3.9734999999999798E-2</v>
      </c>
      <c r="AN33" s="8">
        <v>-1.0649947496932199</v>
      </c>
      <c r="AO33" s="8">
        <v>3.87368155534049</v>
      </c>
      <c r="AP33" s="8">
        <v>0.98806744763430499</v>
      </c>
    </row>
    <row r="34" spans="1:42" x14ac:dyDescent="0.45">
      <c r="A34">
        <v>0.05</v>
      </c>
      <c r="B34" s="4">
        <f t="shared" si="0"/>
        <v>181.48901124123435</v>
      </c>
      <c r="C34">
        <v>800</v>
      </c>
      <c r="D34" s="5">
        <f t="shared" si="8"/>
        <v>0.85820304035441641</v>
      </c>
      <c r="E34" s="4">
        <v>43.392462126399998</v>
      </c>
      <c r="F34" s="4">
        <f t="shared" si="11"/>
        <v>86.784924252799996</v>
      </c>
      <c r="G34" s="5">
        <f t="shared" si="9"/>
        <v>2.9871345234596545</v>
      </c>
      <c r="H34" s="1">
        <f t="shared" si="12"/>
        <v>2288.1199999999958</v>
      </c>
      <c r="I34">
        <v>315</v>
      </c>
      <c r="J34">
        <v>295</v>
      </c>
      <c r="K34" s="5">
        <f t="shared" si="13"/>
        <v>10.912322817274397</v>
      </c>
      <c r="L34" s="5">
        <v>305.91238368741597</v>
      </c>
      <c r="M34" s="5">
        <f t="shared" si="10"/>
        <v>305.9123228172744</v>
      </c>
      <c r="N34" s="5">
        <v>313.50837456186485</v>
      </c>
      <c r="O34" s="5">
        <f t="shared" si="6"/>
        <v>313.50837495843928</v>
      </c>
      <c r="P34" s="5">
        <f t="shared" si="7"/>
        <v>1.491625438135145</v>
      </c>
      <c r="Q34" s="1">
        <v>311.64274505348999</v>
      </c>
      <c r="R34" s="4">
        <f>Q34/(Abmessungen!J$17*S34)</f>
        <v>44.37884712939573</v>
      </c>
      <c r="S34" s="5">
        <f t="shared" si="1"/>
        <v>13.244224626631926</v>
      </c>
      <c r="T34" s="4">
        <f t="shared" si="2"/>
        <v>4178.5668163282171</v>
      </c>
      <c r="U34" s="4">
        <f t="shared" si="3"/>
        <v>991.79558458635734</v>
      </c>
      <c r="V34" s="4">
        <f t="shared" si="4"/>
        <v>1007.1148237829098</v>
      </c>
      <c r="W34" s="2">
        <f t="shared" si="5"/>
        <v>1.176302552877075</v>
      </c>
      <c r="AA34" s="6">
        <v>-144.24372570197801</v>
      </c>
      <c r="AB34" s="7">
        <v>10.528700058400901</v>
      </c>
      <c r="AC34" s="6">
        <v>-3.1256926142924198E-2</v>
      </c>
      <c r="AD34" s="6">
        <v>2.9456116190551199E-5</v>
      </c>
      <c r="AE34" s="8">
        <v>17554.453889016499</v>
      </c>
      <c r="AF34" s="8">
        <v>-125.692345063977</v>
      </c>
      <c r="AG34" s="8">
        <v>0.39362054142913999</v>
      </c>
      <c r="AH34" s="8">
        <v>-4.1079636190540202E-4</v>
      </c>
      <c r="AI34" s="8">
        <v>2.30640101199999</v>
      </c>
      <c r="AJ34" s="8">
        <v>-3.7612753199999698E-3</v>
      </c>
      <c r="AK34" s="8">
        <v>995.176197</v>
      </c>
      <c r="AL34" s="8">
        <v>3.9734999999999798E-2</v>
      </c>
      <c r="AN34" s="8">
        <v>-1.0649947496932199</v>
      </c>
      <c r="AO34" s="8">
        <v>3.87368155534049</v>
      </c>
      <c r="AP34" s="8">
        <v>0.98806744763430499</v>
      </c>
    </row>
    <row r="35" spans="1:42" x14ac:dyDescent="0.45">
      <c r="A35">
        <v>5.6000000000000001E-2</v>
      </c>
      <c r="B35" s="4">
        <f t="shared" si="0"/>
        <v>203.27377919937655</v>
      </c>
      <c r="C35">
        <v>800</v>
      </c>
      <c r="D35" s="5">
        <f t="shared" si="8"/>
        <v>0.85820304035441641</v>
      </c>
      <c r="E35" s="4">
        <v>43.392462126399998</v>
      </c>
      <c r="F35" s="4">
        <f t="shared" si="11"/>
        <v>86.784924252799996</v>
      </c>
      <c r="G35" s="5">
        <f t="shared" si="9"/>
        <v>2.9871345234596545</v>
      </c>
      <c r="H35" s="1">
        <f t="shared" si="12"/>
        <v>2772.4533846153799</v>
      </c>
      <c r="I35">
        <v>315</v>
      </c>
      <c r="J35">
        <v>295</v>
      </c>
      <c r="K35" s="5">
        <f t="shared" si="13"/>
        <v>10.958423903310612</v>
      </c>
      <c r="L35" s="5">
        <v>305.95848590071711</v>
      </c>
      <c r="M35" s="5">
        <f t="shared" si="10"/>
        <v>305.95842390331063</v>
      </c>
      <c r="N35" s="5">
        <v>313.66266223547876</v>
      </c>
      <c r="O35" s="5">
        <f t="shared" si="6"/>
        <v>313.66266250323667</v>
      </c>
      <c r="P35" s="5">
        <f t="shared" si="7"/>
        <v>1.3373377645212372</v>
      </c>
      <c r="Q35" s="1">
        <v>312.93655368468399</v>
      </c>
      <c r="R35" s="4">
        <f>Q35/(Abmessungen!J$17*S35)</f>
        <v>44.45617704909121</v>
      </c>
      <c r="S35" s="5">
        <f t="shared" si="1"/>
        <v>13.27607554017815</v>
      </c>
      <c r="T35" s="4">
        <f t="shared" si="2"/>
        <v>4178.5658129634185</v>
      </c>
      <c r="U35" s="4">
        <f t="shared" si="3"/>
        <v>991.76588733692574</v>
      </c>
      <c r="V35" s="4">
        <f t="shared" si="4"/>
        <v>1007.1157397186324</v>
      </c>
      <c r="W35" s="2">
        <f t="shared" si="5"/>
        <v>1.1762158513185315</v>
      </c>
      <c r="AA35" s="6">
        <v>-144.24372570197801</v>
      </c>
      <c r="AB35" s="7">
        <v>10.528700058400901</v>
      </c>
      <c r="AC35" s="6">
        <v>-3.1256926142924198E-2</v>
      </c>
      <c r="AD35" s="6">
        <v>2.9456116190551199E-5</v>
      </c>
      <c r="AE35" s="8">
        <v>17554.453889016499</v>
      </c>
      <c r="AF35" s="8">
        <v>-125.692345063977</v>
      </c>
      <c r="AG35" s="8">
        <v>0.39362054142913999</v>
      </c>
      <c r="AH35" s="8">
        <v>-4.1079636190540202E-4</v>
      </c>
      <c r="AI35" s="8">
        <v>2.30640101199999</v>
      </c>
      <c r="AJ35" s="8">
        <v>-3.7612753199999698E-3</v>
      </c>
      <c r="AK35" s="8">
        <v>995.176197</v>
      </c>
      <c r="AL35" s="8">
        <v>3.9734999999999798E-2</v>
      </c>
      <c r="AN35" s="8">
        <v>-1.0649947496932199</v>
      </c>
      <c r="AO35" s="8">
        <v>3.87368155534049</v>
      </c>
      <c r="AP35" s="8">
        <v>0.98806744763430499</v>
      </c>
    </row>
    <row r="36" spans="1:42" x14ac:dyDescent="0.45">
      <c r="A36">
        <v>6.2E-2</v>
      </c>
      <c r="B36" s="4">
        <f t="shared" si="0"/>
        <v>225.05860781910087</v>
      </c>
      <c r="C36">
        <v>800</v>
      </c>
      <c r="D36" s="5">
        <f t="shared" si="8"/>
        <v>0.85820304035441641</v>
      </c>
      <c r="E36" s="4">
        <v>43.392462126399998</v>
      </c>
      <c r="F36" s="4">
        <f t="shared" si="11"/>
        <v>86.784924252799996</v>
      </c>
      <c r="G36" s="5">
        <f t="shared" si="9"/>
        <v>2.9871345234596545</v>
      </c>
      <c r="H36" s="1">
        <f t="shared" si="12"/>
        <v>3301.7351230769173</v>
      </c>
      <c r="I36">
        <v>315</v>
      </c>
      <c r="J36">
        <v>295</v>
      </c>
      <c r="K36" s="5">
        <f t="shared" si="13"/>
        <v>10.994752550751404</v>
      </c>
      <c r="L36" s="5">
        <v>305.99481556774282</v>
      </c>
      <c r="M36" s="5">
        <f t="shared" si="10"/>
        <v>305.9947525507514</v>
      </c>
      <c r="N36" s="5">
        <v>313.78814699269788</v>
      </c>
      <c r="O36" s="5">
        <f t="shared" si="6"/>
        <v>313.78814717927446</v>
      </c>
      <c r="P36" s="5">
        <f t="shared" si="7"/>
        <v>1.2118530073021248</v>
      </c>
      <c r="Q36" s="1">
        <v>313.95596757658598</v>
      </c>
      <c r="R36" s="4">
        <f>Q36/(Abmessungen!J$17*S36)</f>
        <v>44.512573662587087</v>
      </c>
      <c r="S36" s="5">
        <f t="shared" si="1"/>
        <v>13.302447996805329</v>
      </c>
      <c r="T36" s="4">
        <f t="shared" si="2"/>
        <v>4178.5651211530721</v>
      </c>
      <c r="U36" s="4">
        <f t="shared" si="3"/>
        <v>991.74167192665311</v>
      </c>
      <c r="V36" s="4">
        <f t="shared" si="4"/>
        <v>1007.1164614982921</v>
      </c>
      <c r="W36" s="2">
        <f t="shared" si="5"/>
        <v>1.1761475283785476</v>
      </c>
      <c r="AA36" s="6">
        <v>-144.24372570197801</v>
      </c>
      <c r="AB36" s="7">
        <v>10.528700058400901</v>
      </c>
      <c r="AC36" s="6">
        <v>-3.1256926142924198E-2</v>
      </c>
      <c r="AD36" s="6">
        <v>2.9456116190551199E-5</v>
      </c>
      <c r="AE36" s="8">
        <v>17554.453889016499</v>
      </c>
      <c r="AF36" s="8">
        <v>-125.692345063977</v>
      </c>
      <c r="AG36" s="8">
        <v>0.39362054142913999</v>
      </c>
      <c r="AH36" s="8">
        <v>-4.1079636190540202E-4</v>
      </c>
      <c r="AI36" s="8">
        <v>2.30640101199999</v>
      </c>
      <c r="AJ36" s="8">
        <v>-3.7612753199999698E-3</v>
      </c>
      <c r="AK36" s="8">
        <v>995.176197</v>
      </c>
      <c r="AL36" s="8">
        <v>3.9734999999999798E-2</v>
      </c>
      <c r="AN36" s="8">
        <v>-1.0649947496932199</v>
      </c>
      <c r="AO36" s="8">
        <v>3.87368155534049</v>
      </c>
      <c r="AP36" s="8">
        <v>0.98806744763430499</v>
      </c>
    </row>
    <row r="37" spans="1:42" x14ac:dyDescent="0.45">
      <c r="A37">
        <v>6.8000000000000005E-2</v>
      </c>
      <c r="B37" s="4">
        <f t="shared" si="0"/>
        <v>246.843480242091</v>
      </c>
      <c r="C37">
        <v>800</v>
      </c>
      <c r="D37" s="5">
        <f t="shared" si="8"/>
        <v>0.85820304035441641</v>
      </c>
      <c r="E37" s="4">
        <v>43.392462126399998</v>
      </c>
      <c r="F37" s="4">
        <f t="shared" si="11"/>
        <v>86.784924252799996</v>
      </c>
      <c r="G37" s="5">
        <f t="shared" si="9"/>
        <v>2.9871345234596545</v>
      </c>
      <c r="H37" s="1">
        <f t="shared" si="12"/>
        <v>3875.9652153846091</v>
      </c>
      <c r="I37">
        <v>315</v>
      </c>
      <c r="J37">
        <v>295</v>
      </c>
      <c r="K37" s="5">
        <f t="shared" si="13"/>
        <v>11.024107299262409</v>
      </c>
      <c r="L37" s="5">
        <v>306.02417118215317</v>
      </c>
      <c r="M37" s="5">
        <f t="shared" si="10"/>
        <v>306.02410729926243</v>
      </c>
      <c r="N37" s="5">
        <v>313.89217644285964</v>
      </c>
      <c r="O37" s="5">
        <f t="shared" si="6"/>
        <v>313.8921765761861</v>
      </c>
      <c r="P37" s="5">
        <f t="shared" si="7"/>
        <v>1.1078235571403638</v>
      </c>
      <c r="Q37" s="1">
        <v>314.77960072064099</v>
      </c>
      <c r="R37" s="4">
        <f>Q37/(Abmessungen!J$17*S37)</f>
        <v>44.555097349123201</v>
      </c>
      <c r="S37" s="5">
        <f t="shared" si="1"/>
        <v>13.324616430727508</v>
      </c>
      <c r="T37" s="4">
        <f t="shared" si="2"/>
        <v>4178.5646302430096</v>
      </c>
      <c r="U37" s="4">
        <f t="shared" si="3"/>
        <v>991.72155472736461</v>
      </c>
      <c r="V37" s="4">
        <f t="shared" si="4"/>
        <v>1007.1170447209613</v>
      </c>
      <c r="W37" s="2">
        <f t="shared" si="5"/>
        <v>1.1760923211045551</v>
      </c>
      <c r="AA37" s="6">
        <v>-144.24372570197801</v>
      </c>
      <c r="AB37" s="7">
        <v>10.528700058400901</v>
      </c>
      <c r="AC37" s="6">
        <v>-3.1256926142924198E-2</v>
      </c>
      <c r="AD37" s="6">
        <v>2.9456116190551199E-5</v>
      </c>
      <c r="AE37" s="8">
        <v>17554.453889016499</v>
      </c>
      <c r="AF37" s="8">
        <v>-125.692345063977</v>
      </c>
      <c r="AG37" s="8">
        <v>0.39362054142913999</v>
      </c>
      <c r="AH37" s="8">
        <v>-4.1079636190540202E-4</v>
      </c>
      <c r="AI37" s="8">
        <v>2.30640101199999</v>
      </c>
      <c r="AJ37" s="8">
        <v>-3.7612753199999698E-3</v>
      </c>
      <c r="AK37" s="8">
        <v>995.176197</v>
      </c>
      <c r="AL37" s="8">
        <v>3.9734999999999798E-2</v>
      </c>
      <c r="AN37" s="8">
        <v>-1.0649947496932199</v>
      </c>
      <c r="AO37" s="8">
        <v>3.87368155534049</v>
      </c>
      <c r="AP37" s="8">
        <v>0.98806744763430499</v>
      </c>
    </row>
    <row r="38" spans="1:42" x14ac:dyDescent="0.45">
      <c r="A38">
        <v>7.3999999999999996E-2</v>
      </c>
      <c r="B38" s="4">
        <f t="shared" si="0"/>
        <v>268.6283916037608</v>
      </c>
      <c r="C38">
        <v>800</v>
      </c>
      <c r="D38" s="5">
        <f t="shared" si="8"/>
        <v>0.85820304035441641</v>
      </c>
      <c r="E38" s="4">
        <v>43.392462126399998</v>
      </c>
      <c r="F38" s="4">
        <f t="shared" si="11"/>
        <v>86.784924252799996</v>
      </c>
      <c r="G38" s="5">
        <f t="shared" si="9"/>
        <v>2.9871345234596545</v>
      </c>
      <c r="H38" s="1">
        <f t="shared" si="12"/>
        <v>4495.1436615384537</v>
      </c>
      <c r="I38">
        <v>315</v>
      </c>
      <c r="J38">
        <v>295</v>
      </c>
      <c r="K38" s="5">
        <f t="shared" si="13"/>
        <v>11.04699527536429</v>
      </c>
      <c r="L38" s="5">
        <v>306.04706024410029</v>
      </c>
      <c r="M38" s="5">
        <f t="shared" si="10"/>
        <v>306.04699527536428</v>
      </c>
      <c r="N38" s="5">
        <v>313.97992324330545</v>
      </c>
      <c r="O38" s="5">
        <f t="shared" si="6"/>
        <v>313.9799233404035</v>
      </c>
      <c r="P38" s="5">
        <f t="shared" si="7"/>
        <v>1.0200767566945501</v>
      </c>
      <c r="Q38" s="1">
        <v>315.421735550449</v>
      </c>
      <c r="R38" s="4">
        <f>Q38/(Abmessungen!J$17*S38)</f>
        <v>44.579780820708734</v>
      </c>
      <c r="S38" s="5">
        <f t="shared" si="1"/>
        <v>13.344405204969435</v>
      </c>
      <c r="T38" s="4">
        <f t="shared" si="2"/>
        <v>4178.5642732997012</v>
      </c>
      <c r="U38" s="4">
        <f t="shared" si="3"/>
        <v>991.70455665368468</v>
      </c>
      <c r="V38" s="4">
        <f t="shared" si="4"/>
        <v>1007.1174994693996</v>
      </c>
      <c r="W38" s="2">
        <f t="shared" si="5"/>
        <v>1.1760492750726552</v>
      </c>
      <c r="AA38" s="6">
        <v>-144.24372570197801</v>
      </c>
      <c r="AB38" s="7">
        <v>10.528700058400901</v>
      </c>
      <c r="AC38" s="6">
        <v>-3.1256926142924198E-2</v>
      </c>
      <c r="AD38" s="6">
        <v>2.9456116190551199E-5</v>
      </c>
      <c r="AE38" s="8">
        <v>17554.453889016499</v>
      </c>
      <c r="AF38" s="8">
        <v>-125.692345063977</v>
      </c>
      <c r="AG38" s="8">
        <v>0.39362054142913999</v>
      </c>
      <c r="AH38" s="8">
        <v>-4.1079636190540202E-4</v>
      </c>
      <c r="AI38" s="8">
        <v>2.30640101199999</v>
      </c>
      <c r="AJ38" s="8">
        <v>-3.7612753199999698E-3</v>
      </c>
      <c r="AK38" s="8">
        <v>995.176197</v>
      </c>
      <c r="AL38" s="8">
        <v>3.9734999999999798E-2</v>
      </c>
      <c r="AN38" s="8">
        <v>-1.0649947496932199</v>
      </c>
      <c r="AO38" s="8">
        <v>3.87368155534049</v>
      </c>
      <c r="AP38" s="8">
        <v>0.98806744763430499</v>
      </c>
    </row>
    <row r="39" spans="1:42" x14ac:dyDescent="0.45">
      <c r="A39">
        <v>8.0000000000000002E-3</v>
      </c>
      <c r="B39" s="4">
        <f t="shared" si="0"/>
        <v>28.99880701314904</v>
      </c>
      <c r="C39">
        <v>1000</v>
      </c>
      <c r="D39" s="5">
        <f t="shared" si="8"/>
        <v>1.0891758249634114</v>
      </c>
      <c r="E39" s="4">
        <v>55.070908061799997</v>
      </c>
      <c r="F39" s="4">
        <f t="shared" si="11"/>
        <v>110.14181612359999</v>
      </c>
      <c r="G39" s="5">
        <f t="shared" si="9"/>
        <v>4.3262738973396804</v>
      </c>
      <c r="H39" s="1">
        <f t="shared" si="12"/>
        <v>156.34021538461522</v>
      </c>
      <c r="I39">
        <v>315</v>
      </c>
      <c r="J39">
        <v>295</v>
      </c>
      <c r="K39" s="5">
        <f t="shared" si="13"/>
        <v>8.3348722355671239</v>
      </c>
      <c r="L39" s="5">
        <v>303.33489920594025</v>
      </c>
      <c r="M39" s="5">
        <f t="shared" si="10"/>
        <v>303.3348722355671</v>
      </c>
      <c r="N39" s="5">
        <v>305.926685427964</v>
      </c>
      <c r="O39" s="5">
        <f t="shared" si="6"/>
        <v>305.9268787834701</v>
      </c>
      <c r="P39" s="5">
        <f t="shared" si="7"/>
        <v>9.0733145720359971</v>
      </c>
      <c r="Q39" s="1">
        <v>303.32666521618802</v>
      </c>
      <c r="R39" s="4">
        <f>Q39/(Abmessungen!J$17*S39)</f>
        <v>50.662926818668701</v>
      </c>
      <c r="S39" s="5">
        <f t="shared" si="1"/>
        <v>11.291869431270264</v>
      </c>
      <c r="T39" s="4">
        <f t="shared" si="2"/>
        <v>4178.9183950222459</v>
      </c>
      <c r="U39" s="4">
        <f t="shared" si="3"/>
        <v>993.14430372742947</v>
      </c>
      <c r="V39" s="4">
        <f t="shared" si="4"/>
        <v>1007.063615609974</v>
      </c>
      <c r="W39" s="2">
        <f t="shared" si="5"/>
        <v>1.1811498672610037</v>
      </c>
      <c r="AA39" s="6">
        <v>-144.24372570197801</v>
      </c>
      <c r="AB39" s="7">
        <v>10.528700058400901</v>
      </c>
      <c r="AC39" s="6">
        <v>-3.1256926142924198E-2</v>
      </c>
      <c r="AD39" s="6">
        <v>2.9456116190551199E-5</v>
      </c>
      <c r="AE39" s="8">
        <v>17554.453889016499</v>
      </c>
      <c r="AF39" s="8">
        <v>-125.692345063977</v>
      </c>
      <c r="AG39" s="8">
        <v>0.39362054142913999</v>
      </c>
      <c r="AH39" s="8">
        <v>-4.1079636190540202E-4</v>
      </c>
      <c r="AI39" s="8">
        <v>2.30640101199999</v>
      </c>
      <c r="AJ39" s="8">
        <v>-3.7612753199999698E-3</v>
      </c>
      <c r="AK39" s="8">
        <v>995.176197</v>
      </c>
      <c r="AL39" s="8">
        <v>3.9734999999999798E-2</v>
      </c>
      <c r="AN39" s="8">
        <v>-1.0649947496932199</v>
      </c>
      <c r="AO39" s="8">
        <v>3.87368155534049</v>
      </c>
      <c r="AP39" s="8">
        <v>0.98806744763430499</v>
      </c>
    </row>
    <row r="40" spans="1:42" x14ac:dyDescent="0.45">
      <c r="A40">
        <v>1.4E-2</v>
      </c>
      <c r="B40" s="4">
        <f t="shared" si="0"/>
        <v>50.775314564740953</v>
      </c>
      <c r="C40">
        <v>1000</v>
      </c>
      <c r="D40" s="5">
        <f t="shared" si="8"/>
        <v>1.0891758249634114</v>
      </c>
      <c r="E40" s="4">
        <v>55.070908061799997</v>
      </c>
      <c r="F40" s="4">
        <f t="shared" si="11"/>
        <v>110.14181612359999</v>
      </c>
      <c r="G40" s="5">
        <f t="shared" si="9"/>
        <v>4.3262738973396804</v>
      </c>
      <c r="H40" s="1">
        <f t="shared" si="12"/>
        <v>326.03512307692239</v>
      </c>
      <c r="I40">
        <v>315</v>
      </c>
      <c r="J40">
        <v>295</v>
      </c>
      <c r="K40" s="5">
        <f t="shared" si="13"/>
        <v>9.5129650195167397</v>
      </c>
      <c r="L40" s="5">
        <v>304.51295959368588</v>
      </c>
      <c r="M40" s="5">
        <f t="shared" si="10"/>
        <v>304.51296501951674</v>
      </c>
      <c r="N40" s="5">
        <v>309.09312062077692</v>
      </c>
      <c r="O40" s="5">
        <f t="shared" si="6"/>
        <v>309.09317038737379</v>
      </c>
      <c r="P40" s="5">
        <f t="shared" si="7"/>
        <v>5.9068793792230849</v>
      </c>
      <c r="Q40" s="1">
        <v>345.55903890745901</v>
      </c>
      <c r="R40" s="4">
        <f>Q40/(Abmessungen!J$17*S40)</f>
        <v>53.414390081897103</v>
      </c>
      <c r="S40" s="5">
        <f t="shared" si="1"/>
        <v>12.201395831632636</v>
      </c>
      <c r="T40" s="4">
        <f t="shared" si="2"/>
        <v>4178.6863871320957</v>
      </c>
      <c r="U40" s="4">
        <f t="shared" si="3"/>
        <v>992.60832615300876</v>
      </c>
      <c r="V40" s="4">
        <f t="shared" si="4"/>
        <v>1007.0870207247275</v>
      </c>
      <c r="W40" s="2">
        <f t="shared" si="5"/>
        <v>1.1789343625300552</v>
      </c>
      <c r="AA40" s="6">
        <v>-144.24372570197801</v>
      </c>
      <c r="AB40" s="7">
        <v>10.528700058400901</v>
      </c>
      <c r="AC40" s="6">
        <v>-3.1256926142924198E-2</v>
      </c>
      <c r="AD40" s="6">
        <v>2.9456116190551199E-5</v>
      </c>
      <c r="AE40" s="8">
        <v>17554.453889016499</v>
      </c>
      <c r="AF40" s="8">
        <v>-125.692345063977</v>
      </c>
      <c r="AG40" s="8">
        <v>0.39362054142913999</v>
      </c>
      <c r="AH40" s="8">
        <v>-4.1079636190540202E-4</v>
      </c>
      <c r="AI40" s="8">
        <v>2.30640101199999</v>
      </c>
      <c r="AJ40" s="8">
        <v>-3.7612753199999698E-3</v>
      </c>
      <c r="AK40" s="8">
        <v>995.176197</v>
      </c>
      <c r="AL40" s="8">
        <v>3.9734999999999798E-2</v>
      </c>
      <c r="AN40" s="8">
        <v>-1.0649947496932199</v>
      </c>
      <c r="AO40" s="8">
        <v>3.87368155534049</v>
      </c>
      <c r="AP40" s="8">
        <v>0.98806744763430499</v>
      </c>
    </row>
    <row r="41" spans="1:42" x14ac:dyDescent="0.45">
      <c r="A41">
        <v>0.02</v>
      </c>
      <c r="B41" s="4">
        <f t="shared" si="0"/>
        <v>72.556086467692538</v>
      </c>
      <c r="C41">
        <v>1000</v>
      </c>
      <c r="D41" s="5">
        <f t="shared" si="8"/>
        <v>1.0891758249634114</v>
      </c>
      <c r="E41" s="4">
        <v>55.070908061799997</v>
      </c>
      <c r="F41" s="4">
        <f t="shared" si="11"/>
        <v>110.14181612359999</v>
      </c>
      <c r="G41" s="5">
        <f t="shared" si="9"/>
        <v>4.3262738973396804</v>
      </c>
      <c r="H41" s="1">
        <f t="shared" si="12"/>
        <v>540.67838461538327</v>
      </c>
      <c r="I41">
        <v>315</v>
      </c>
      <c r="J41">
        <v>295</v>
      </c>
      <c r="K41" s="5">
        <f t="shared" si="13"/>
        <v>10.088604319386548</v>
      </c>
      <c r="L41" s="5">
        <v>305.08857196919968</v>
      </c>
      <c r="M41" s="5">
        <f t="shared" si="10"/>
        <v>305.08860431938655</v>
      </c>
      <c r="N41" s="5">
        <v>310.61891011562227</v>
      </c>
      <c r="O41" s="5">
        <f t="shared" si="6"/>
        <v>310.61892902732319</v>
      </c>
      <c r="P41" s="5">
        <f t="shared" si="7"/>
        <v>4.3810898843777295</v>
      </c>
      <c r="Q41" s="1">
        <v>366.13683101596502</v>
      </c>
      <c r="R41" s="4">
        <f>Q41/(Abmessungen!J$17*S41)</f>
        <v>55.024873519337227</v>
      </c>
      <c r="S41" s="5">
        <f t="shared" si="1"/>
        <v>12.549600422344872</v>
      </c>
      <c r="T41" s="4">
        <f t="shared" si="2"/>
        <v>4178.6224566941883</v>
      </c>
      <c r="U41" s="4">
        <f t="shared" si="3"/>
        <v>992.33577092198675</v>
      </c>
      <c r="V41" s="4">
        <f t="shared" si="4"/>
        <v>1007.098456703598</v>
      </c>
      <c r="W41" s="2">
        <f t="shared" si="5"/>
        <v>1.1778518442191017</v>
      </c>
      <c r="AA41" s="6">
        <v>-144.24372570197801</v>
      </c>
      <c r="AB41" s="7">
        <v>10.528700058400901</v>
      </c>
      <c r="AC41" s="6">
        <v>-3.1256926142924198E-2</v>
      </c>
      <c r="AD41" s="6">
        <v>2.9456116190551199E-5</v>
      </c>
      <c r="AE41" s="8">
        <v>17554.453889016499</v>
      </c>
      <c r="AF41" s="8">
        <v>-125.692345063977</v>
      </c>
      <c r="AG41" s="8">
        <v>0.39362054142913999</v>
      </c>
      <c r="AH41" s="8">
        <v>-4.1079636190540202E-4</v>
      </c>
      <c r="AI41" s="8">
        <v>2.30640101199999</v>
      </c>
      <c r="AJ41" s="8">
        <v>-3.7612753199999698E-3</v>
      </c>
      <c r="AK41" s="8">
        <v>995.176197</v>
      </c>
      <c r="AL41" s="8">
        <v>3.9734999999999798E-2</v>
      </c>
      <c r="AN41" s="8">
        <v>-1.0649947496932199</v>
      </c>
      <c r="AO41" s="8">
        <v>3.87368155534049</v>
      </c>
      <c r="AP41" s="8">
        <v>0.98806744763430499</v>
      </c>
    </row>
    <row r="42" spans="1:42" x14ac:dyDescent="0.45">
      <c r="A42">
        <v>2.5999999999999999E-2</v>
      </c>
      <c r="B42" s="4">
        <f t="shared" si="0"/>
        <v>94.338570935374932</v>
      </c>
      <c r="C42">
        <v>1000</v>
      </c>
      <c r="D42" s="5">
        <f t="shared" si="8"/>
        <v>1.0891758249634114</v>
      </c>
      <c r="E42" s="4">
        <v>55.070908061799997</v>
      </c>
      <c r="F42" s="4">
        <f t="shared" si="11"/>
        <v>110.14181612359999</v>
      </c>
      <c r="G42" s="5">
        <f t="shared" si="9"/>
        <v>4.3262738973396804</v>
      </c>
      <c r="H42" s="1">
        <f t="shared" si="12"/>
        <v>800.26999999999816</v>
      </c>
      <c r="I42">
        <v>315</v>
      </c>
      <c r="J42">
        <v>295</v>
      </c>
      <c r="K42" s="5">
        <f t="shared" si="13"/>
        <v>10.430319129152469</v>
      </c>
      <c r="L42" s="5">
        <v>305.42980503289471</v>
      </c>
      <c r="M42" s="5">
        <f t="shared" si="10"/>
        <v>305.43031912915245</v>
      </c>
      <c r="N42" s="5">
        <v>311.51763456129282</v>
      </c>
      <c r="O42" s="5">
        <f t="shared" si="6"/>
        <v>311.51765060282401</v>
      </c>
      <c r="P42" s="5">
        <f t="shared" si="7"/>
        <v>3.482365438707177</v>
      </c>
      <c r="Q42" s="1">
        <v>378.334691214261</v>
      </c>
      <c r="R42" s="4">
        <f>Q42/(Abmessungen!J$17*S42)</f>
        <v>56.054508903776657</v>
      </c>
      <c r="S42" s="5">
        <f t="shared" si="1"/>
        <v>12.72949416362073</v>
      </c>
      <c r="T42" s="4">
        <f t="shared" si="2"/>
        <v>4178.5968660329845</v>
      </c>
      <c r="U42" s="4">
        <f t="shared" si="3"/>
        <v>992.17106080734584</v>
      </c>
      <c r="V42" s="4">
        <f t="shared" si="4"/>
        <v>1007.105236151491</v>
      </c>
      <c r="W42" s="2">
        <f t="shared" si="5"/>
        <v>1.1772101084686797</v>
      </c>
      <c r="AA42" s="6">
        <v>-144.24372570197801</v>
      </c>
      <c r="AB42" s="7">
        <v>10.528700058400901</v>
      </c>
      <c r="AC42" s="6">
        <v>-3.1256926142924198E-2</v>
      </c>
      <c r="AD42" s="6">
        <v>2.9456116190551199E-5</v>
      </c>
      <c r="AE42" s="8">
        <v>17554.453889016499</v>
      </c>
      <c r="AF42" s="8">
        <v>-125.692345063977</v>
      </c>
      <c r="AG42" s="8">
        <v>0.39362054142913999</v>
      </c>
      <c r="AH42" s="8">
        <v>-4.1079636190540202E-4</v>
      </c>
      <c r="AI42" s="8">
        <v>2.30640101199999</v>
      </c>
      <c r="AJ42" s="8">
        <v>-3.7612753199999698E-3</v>
      </c>
      <c r="AK42" s="8">
        <v>995.176197</v>
      </c>
      <c r="AL42" s="8">
        <v>3.9734999999999798E-2</v>
      </c>
      <c r="AN42" s="8">
        <v>-1.0649947496932199</v>
      </c>
      <c r="AO42" s="8">
        <v>3.87368155534049</v>
      </c>
      <c r="AP42" s="8">
        <v>0.98806744763430499</v>
      </c>
    </row>
    <row r="43" spans="1:42" x14ac:dyDescent="0.45">
      <c r="A43">
        <v>3.2000000000000001E-2</v>
      </c>
      <c r="B43" s="4">
        <f t="shared" si="0"/>
        <v>116.12203483697469</v>
      </c>
      <c r="C43">
        <v>1000</v>
      </c>
      <c r="D43" s="5">
        <f t="shared" si="8"/>
        <v>1.0891758249634114</v>
      </c>
      <c r="E43" s="4">
        <v>55.070908061799997</v>
      </c>
      <c r="F43" s="4">
        <f t="shared" si="11"/>
        <v>110.14181612359999</v>
      </c>
      <c r="G43" s="5">
        <f t="shared" si="9"/>
        <v>4.3262738973396804</v>
      </c>
      <c r="H43" s="1">
        <f t="shared" si="12"/>
        <v>1104.8099692307667</v>
      </c>
      <c r="I43">
        <v>315</v>
      </c>
      <c r="J43">
        <v>295</v>
      </c>
      <c r="K43" s="5">
        <f t="shared" si="13"/>
        <v>10.636012670232095</v>
      </c>
      <c r="L43" s="5">
        <v>305.63569536558992</v>
      </c>
      <c r="M43" s="5">
        <f t="shared" si="10"/>
        <v>305.63601267023211</v>
      </c>
      <c r="N43" s="5">
        <v>312.1157148539661</v>
      </c>
      <c r="O43" s="5">
        <f t="shared" si="6"/>
        <v>312.11572166044499</v>
      </c>
      <c r="P43" s="5">
        <f t="shared" si="7"/>
        <v>2.8842851460339034</v>
      </c>
      <c r="Q43" s="1">
        <v>385.67040018895801</v>
      </c>
      <c r="R43" s="4">
        <f>Q43/(Abmessungen!J$17*S43)</f>
        <v>56.593252844189536</v>
      </c>
      <c r="S43" s="5">
        <f t="shared" si="1"/>
        <v>12.852783273192202</v>
      </c>
      <c r="T43" s="4">
        <f t="shared" si="2"/>
        <v>4178.5842373882342</v>
      </c>
      <c r="U43" s="4">
        <f t="shared" si="3"/>
        <v>992.0597771278367</v>
      </c>
      <c r="V43" s="4">
        <f t="shared" si="4"/>
        <v>1007.1093266776759</v>
      </c>
      <c r="W43" s="2">
        <f t="shared" si="5"/>
        <v>1.1768229033551831</v>
      </c>
      <c r="AA43" s="6">
        <v>-144.24372570197801</v>
      </c>
      <c r="AB43" s="7">
        <v>10.528700058400901</v>
      </c>
      <c r="AC43" s="6">
        <v>-3.1256926142924198E-2</v>
      </c>
      <c r="AD43" s="6">
        <v>2.9456116190551199E-5</v>
      </c>
      <c r="AE43" s="8">
        <v>17554.453889016499</v>
      </c>
      <c r="AF43" s="8">
        <v>-125.692345063977</v>
      </c>
      <c r="AG43" s="8">
        <v>0.39362054142913999</v>
      </c>
      <c r="AH43" s="8">
        <v>-4.1079636190540202E-4</v>
      </c>
      <c r="AI43" s="8">
        <v>2.30640101199999</v>
      </c>
      <c r="AJ43" s="8">
        <v>-3.7612753199999698E-3</v>
      </c>
      <c r="AK43" s="8">
        <v>995.176197</v>
      </c>
      <c r="AL43" s="8">
        <v>3.9734999999999798E-2</v>
      </c>
      <c r="AN43" s="8">
        <v>-1.0649947496932199</v>
      </c>
      <c r="AO43" s="8">
        <v>3.87368155534049</v>
      </c>
      <c r="AP43" s="8">
        <v>0.98806744763430499</v>
      </c>
    </row>
    <row r="44" spans="1:42" x14ac:dyDescent="0.45">
      <c r="A44">
        <v>3.7999999999999999E-2</v>
      </c>
      <c r="B44" s="4">
        <f t="shared" si="0"/>
        <v>137.90597773477532</v>
      </c>
      <c r="C44">
        <v>1000</v>
      </c>
      <c r="D44" s="5">
        <f t="shared" si="8"/>
        <v>1.0891758249634114</v>
      </c>
      <c r="E44" s="4">
        <v>55.070908061799997</v>
      </c>
      <c r="F44" s="4">
        <f t="shared" si="11"/>
        <v>110.14181612359999</v>
      </c>
      <c r="G44" s="5">
        <f t="shared" si="9"/>
        <v>4.3262738973396804</v>
      </c>
      <c r="H44" s="1">
        <f t="shared" si="12"/>
        <v>1454.2982923076893</v>
      </c>
      <c r="I44">
        <v>315</v>
      </c>
      <c r="J44">
        <v>295</v>
      </c>
      <c r="K44" s="5">
        <f t="shared" si="13"/>
        <v>10.778731211793358</v>
      </c>
      <c r="L44" s="5">
        <v>305.77857447895491</v>
      </c>
      <c r="M44" s="5">
        <f t="shared" si="10"/>
        <v>305.77873121179334</v>
      </c>
      <c r="N44" s="5">
        <v>312.53909025740637</v>
      </c>
      <c r="O44" s="5">
        <f t="shared" si="6"/>
        <v>312.53909344812286</v>
      </c>
      <c r="P44" s="5">
        <f t="shared" si="7"/>
        <v>2.4609097425936284</v>
      </c>
      <c r="Q44" s="1">
        <v>390.75734932994999</v>
      </c>
      <c r="R44" s="4">
        <f>Q44/(Abmessungen!J$17*S44)</f>
        <v>56.963462345326207</v>
      </c>
      <c r="S44" s="5">
        <f t="shared" si="1"/>
        <v>12.937677138904315</v>
      </c>
      <c r="T44" s="4">
        <f t="shared" si="2"/>
        <v>4178.5772533370346</v>
      </c>
      <c r="U44" s="4">
        <f t="shared" si="3"/>
        <v>991.98020453542381</v>
      </c>
      <c r="V44" s="4">
        <f t="shared" si="4"/>
        <v>1007.1121653284606</v>
      </c>
      <c r="W44" s="2">
        <f t="shared" si="5"/>
        <v>1.1765541995137616</v>
      </c>
      <c r="AA44" s="6">
        <v>-144.24372570197801</v>
      </c>
      <c r="AB44" s="7">
        <v>10.528700058400901</v>
      </c>
      <c r="AC44" s="6">
        <v>-3.1256926142924198E-2</v>
      </c>
      <c r="AD44" s="6">
        <v>2.9456116190551199E-5</v>
      </c>
      <c r="AE44" s="8">
        <v>17554.453889016499</v>
      </c>
      <c r="AF44" s="8">
        <v>-125.692345063977</v>
      </c>
      <c r="AG44" s="8">
        <v>0.39362054142913999</v>
      </c>
      <c r="AH44" s="8">
        <v>-4.1079636190540202E-4</v>
      </c>
      <c r="AI44" s="8">
        <v>2.30640101199999</v>
      </c>
      <c r="AJ44" s="8">
        <v>-3.7612753199999698E-3</v>
      </c>
      <c r="AK44" s="8">
        <v>995.176197</v>
      </c>
      <c r="AL44" s="8">
        <v>3.9734999999999798E-2</v>
      </c>
      <c r="AN44" s="8">
        <v>-1.0649947496932199</v>
      </c>
      <c r="AO44" s="8">
        <v>3.87368155534049</v>
      </c>
      <c r="AP44" s="8">
        <v>0.98806744763430499</v>
      </c>
    </row>
    <row r="45" spans="1:42" x14ac:dyDescent="0.45">
      <c r="A45">
        <v>4.3999999999999997E-2</v>
      </c>
      <c r="B45" s="4">
        <f t="shared" si="0"/>
        <v>159.69023750193207</v>
      </c>
      <c r="C45">
        <v>1000</v>
      </c>
      <c r="D45" s="5">
        <f t="shared" si="8"/>
        <v>1.0891758249634114</v>
      </c>
      <c r="E45" s="4">
        <v>55.070908061799997</v>
      </c>
      <c r="F45" s="4">
        <f t="shared" si="11"/>
        <v>110.14181612359999</v>
      </c>
      <c r="G45" s="5">
        <f t="shared" si="9"/>
        <v>4.3262738973396804</v>
      </c>
      <c r="H45" s="1">
        <f t="shared" si="12"/>
        <v>1848.7349692307653</v>
      </c>
      <c r="I45">
        <v>315</v>
      </c>
      <c r="J45">
        <v>295</v>
      </c>
      <c r="K45" s="5">
        <f t="shared" si="13"/>
        <v>10.879367771031115</v>
      </c>
      <c r="L45" s="5">
        <v>305.87922823818866</v>
      </c>
      <c r="M45" s="5">
        <f t="shared" si="10"/>
        <v>305.87936777103113</v>
      </c>
      <c r="N45" s="5">
        <v>312.85516507903463</v>
      </c>
      <c r="O45" s="5">
        <f t="shared" si="6"/>
        <v>312.85516700785325</v>
      </c>
      <c r="P45" s="5">
        <f t="shared" si="7"/>
        <v>2.1448349209653657</v>
      </c>
      <c r="Q45" s="1">
        <v>394.34301716586901</v>
      </c>
      <c r="R45" s="4">
        <f>Q45/(Abmessungen!J$17*S45)</f>
        <v>57.198826723328423</v>
      </c>
      <c r="S45" s="5">
        <f t="shared" si="1"/>
        <v>13.002670798419901</v>
      </c>
      <c r="T45" s="4">
        <f t="shared" si="2"/>
        <v>4178.573032044751</v>
      </c>
      <c r="U45" s="4">
        <f t="shared" si="3"/>
        <v>991.92037332954396</v>
      </c>
      <c r="V45" s="4">
        <f t="shared" si="4"/>
        <v>1007.1141650670222</v>
      </c>
      <c r="W45" s="2">
        <f t="shared" si="5"/>
        <v>1.176364906263526</v>
      </c>
      <c r="AA45" s="6">
        <v>-144.24372570197801</v>
      </c>
      <c r="AB45" s="7">
        <v>10.528700058400901</v>
      </c>
      <c r="AC45" s="6">
        <v>-3.1256926142924198E-2</v>
      </c>
      <c r="AD45" s="6">
        <v>2.9456116190551199E-5</v>
      </c>
      <c r="AE45" s="8">
        <v>17554.453889016499</v>
      </c>
      <c r="AF45" s="8">
        <v>-125.692345063977</v>
      </c>
      <c r="AG45" s="8">
        <v>0.39362054142913999</v>
      </c>
      <c r="AH45" s="8">
        <v>-4.1079636190540202E-4</v>
      </c>
      <c r="AI45" s="8">
        <v>2.30640101199999</v>
      </c>
      <c r="AJ45" s="8">
        <v>-3.7612753199999698E-3</v>
      </c>
      <c r="AK45" s="8">
        <v>995.176197</v>
      </c>
      <c r="AL45" s="8">
        <v>3.9734999999999798E-2</v>
      </c>
      <c r="AN45" s="8">
        <v>-1.0649947496932199</v>
      </c>
      <c r="AO45" s="8">
        <v>3.87368155534049</v>
      </c>
      <c r="AP45" s="8">
        <v>0.98806744763430499</v>
      </c>
    </row>
    <row r="46" spans="1:42" x14ac:dyDescent="0.45">
      <c r="A46">
        <v>0.05</v>
      </c>
      <c r="B46" s="4">
        <f t="shared" si="0"/>
        <v>181.47470400834104</v>
      </c>
      <c r="C46">
        <v>1000</v>
      </c>
      <c r="D46" s="5">
        <f t="shared" si="8"/>
        <v>1.0891758249634114</v>
      </c>
      <c r="E46" s="4">
        <v>55.070908061799997</v>
      </c>
      <c r="F46" s="4">
        <f t="shared" si="11"/>
        <v>110.14181612359999</v>
      </c>
      <c r="G46" s="5">
        <f t="shared" si="9"/>
        <v>4.3262738973396804</v>
      </c>
      <c r="H46" s="1">
        <f t="shared" si="12"/>
        <v>2288.1199999999958</v>
      </c>
      <c r="I46">
        <v>315</v>
      </c>
      <c r="J46">
        <v>295</v>
      </c>
      <c r="K46" s="5">
        <f t="shared" si="13"/>
        <v>10.952858059891986</v>
      </c>
      <c r="L46" s="5">
        <v>305.95272889513262</v>
      </c>
      <c r="M46" s="5">
        <f t="shared" si="10"/>
        <v>305.95285805989198</v>
      </c>
      <c r="N46" s="5">
        <v>313.10001524330733</v>
      </c>
      <c r="O46" s="5">
        <f t="shared" si="6"/>
        <v>313.10001648710625</v>
      </c>
      <c r="P46" s="5">
        <f t="shared" si="7"/>
        <v>1.8999847566926746</v>
      </c>
      <c r="Q46" s="1">
        <v>396.960735542409</v>
      </c>
      <c r="R46" s="4">
        <f>Q46/(Abmessungen!J$17*S46)</f>
        <v>57.349250012507177</v>
      </c>
      <c r="S46" s="5">
        <f t="shared" si="1"/>
        <v>13.054653275100197</v>
      </c>
      <c r="T46" s="4">
        <f t="shared" si="2"/>
        <v>4178.570317568935</v>
      </c>
      <c r="U46" s="4">
        <f t="shared" si="3"/>
        <v>991.87377647810763</v>
      </c>
      <c r="V46" s="4">
        <f t="shared" si="4"/>
        <v>1007.1156253413239</v>
      </c>
      <c r="W46" s="2">
        <f t="shared" si="5"/>
        <v>1.1762266781600426</v>
      </c>
      <c r="AA46" s="6">
        <v>-144.24372570197801</v>
      </c>
      <c r="AB46" s="7">
        <v>10.528700058400901</v>
      </c>
      <c r="AC46" s="6">
        <v>-3.1256926142924198E-2</v>
      </c>
      <c r="AD46" s="6">
        <v>2.9456116190551199E-5</v>
      </c>
      <c r="AE46" s="8">
        <v>17554.453889016499</v>
      </c>
      <c r="AF46" s="8">
        <v>-125.692345063977</v>
      </c>
      <c r="AG46" s="8">
        <v>0.39362054142913999</v>
      </c>
      <c r="AH46" s="8">
        <v>-4.1079636190540202E-4</v>
      </c>
      <c r="AI46" s="8">
        <v>2.30640101199999</v>
      </c>
      <c r="AJ46" s="8">
        <v>-3.7612753199999698E-3</v>
      </c>
      <c r="AK46" s="8">
        <v>995.176197</v>
      </c>
      <c r="AL46" s="8">
        <v>3.9734999999999798E-2</v>
      </c>
      <c r="AN46" s="8">
        <v>-1.0649947496932199</v>
      </c>
      <c r="AO46" s="8">
        <v>3.87368155534049</v>
      </c>
      <c r="AP46" s="8">
        <v>0.98806744763430499</v>
      </c>
    </row>
    <row r="47" spans="1:42" x14ac:dyDescent="0.45">
      <c r="A47">
        <v>5.6000000000000001E-2</v>
      </c>
      <c r="B47" s="4">
        <f t="shared" si="0"/>
        <v>203.25931138570675</v>
      </c>
      <c r="C47">
        <v>1000</v>
      </c>
      <c r="D47" s="5">
        <f t="shared" si="8"/>
        <v>1.0891758249634114</v>
      </c>
      <c r="E47" s="4">
        <v>55.070908061799997</v>
      </c>
      <c r="F47" s="4">
        <f t="shared" si="11"/>
        <v>110.14181612359999</v>
      </c>
      <c r="G47" s="5">
        <f t="shared" si="9"/>
        <v>4.3262738973396804</v>
      </c>
      <c r="H47" s="1">
        <f t="shared" si="12"/>
        <v>2772.4533846153799</v>
      </c>
      <c r="I47">
        <v>315</v>
      </c>
      <c r="J47">
        <v>295</v>
      </c>
      <c r="K47" s="5">
        <f t="shared" si="13"/>
        <v>11.00805983229697</v>
      </c>
      <c r="L47" s="5">
        <v>306.00793724877531</v>
      </c>
      <c r="M47" s="5">
        <f t="shared" si="10"/>
        <v>306.00805983229696</v>
      </c>
      <c r="N47" s="5">
        <v>313.29518337607641</v>
      </c>
      <c r="O47" s="5">
        <f t="shared" si="6"/>
        <v>313.29518421727209</v>
      </c>
      <c r="P47" s="5">
        <f t="shared" si="7"/>
        <v>1.7048166239235911</v>
      </c>
      <c r="Q47" s="1">
        <v>398.92661241731201</v>
      </c>
      <c r="R47" s="4">
        <f>Q47/(Abmessungen!J$17*S47)</f>
        <v>57.444570099288981</v>
      </c>
      <c r="S47" s="5">
        <f t="shared" si="1"/>
        <v>13.097534715749399</v>
      </c>
      <c r="T47" s="4">
        <f t="shared" si="2"/>
        <v>4178.5684879414603</v>
      </c>
      <c r="U47" s="4">
        <f t="shared" si="3"/>
        <v>991.83648033443342</v>
      </c>
      <c r="V47" s="4">
        <f t="shared" si="4"/>
        <v>1007.11672219329</v>
      </c>
      <c r="W47" s="2">
        <f t="shared" si="5"/>
        <v>1.1761228512510353</v>
      </c>
      <c r="AA47" s="6">
        <v>-144.24372570197801</v>
      </c>
      <c r="AB47" s="7">
        <v>10.528700058400901</v>
      </c>
      <c r="AC47" s="6">
        <v>-3.1256926142924198E-2</v>
      </c>
      <c r="AD47" s="6">
        <v>2.9456116190551199E-5</v>
      </c>
      <c r="AE47" s="8">
        <v>17554.453889016499</v>
      </c>
      <c r="AF47" s="8">
        <v>-125.692345063977</v>
      </c>
      <c r="AG47" s="8">
        <v>0.39362054142913999</v>
      </c>
      <c r="AH47" s="8">
        <v>-4.1079636190540202E-4</v>
      </c>
      <c r="AI47" s="8">
        <v>2.30640101199999</v>
      </c>
      <c r="AJ47" s="8">
        <v>-3.7612753199999698E-3</v>
      </c>
      <c r="AK47" s="8">
        <v>995.176197</v>
      </c>
      <c r="AL47" s="8">
        <v>3.9734999999999798E-2</v>
      </c>
      <c r="AN47" s="8">
        <v>-1.0649947496932199</v>
      </c>
      <c r="AO47" s="8">
        <v>3.87368155534049</v>
      </c>
      <c r="AP47" s="8">
        <v>0.98806744763430499</v>
      </c>
    </row>
    <row r="48" spans="1:42" x14ac:dyDescent="0.45">
      <c r="A48">
        <v>6.2E-2</v>
      </c>
      <c r="B48" s="4">
        <f t="shared" si="0"/>
        <v>225.04401815991037</v>
      </c>
      <c r="C48">
        <v>1000</v>
      </c>
      <c r="D48" s="5">
        <f t="shared" si="8"/>
        <v>1.0891758249634114</v>
      </c>
      <c r="E48" s="4">
        <v>55.070908061799997</v>
      </c>
      <c r="F48" s="4">
        <f t="shared" si="11"/>
        <v>110.14181612359999</v>
      </c>
      <c r="G48" s="5">
        <f t="shared" si="9"/>
        <v>4.3262738973396804</v>
      </c>
      <c r="H48" s="1">
        <f t="shared" si="12"/>
        <v>3301.7351230769173</v>
      </c>
      <c r="I48">
        <v>315</v>
      </c>
      <c r="J48">
        <v>295</v>
      </c>
      <c r="K48" s="5">
        <f t="shared" si="13"/>
        <v>11.050505395111838</v>
      </c>
      <c r="L48" s="5">
        <v>306.05038714879726</v>
      </c>
      <c r="M48" s="5">
        <f t="shared" si="10"/>
        <v>306.05050539511183</v>
      </c>
      <c r="N48" s="5">
        <v>313.45433156953607</v>
      </c>
      <c r="O48" s="5">
        <f t="shared" si="6"/>
        <v>313.45433215963243</v>
      </c>
      <c r="P48" s="5">
        <f t="shared" si="7"/>
        <v>1.5456684304639339</v>
      </c>
      <c r="Q48" s="1">
        <v>400.43797107573698</v>
      </c>
      <c r="R48" s="4">
        <f>Q48/(Abmessungen!J$17*S48)</f>
        <v>57.503382613712127</v>
      </c>
      <c r="S48" s="5">
        <f t="shared" si="1"/>
        <v>13.133709087030272</v>
      </c>
      <c r="T48" s="4">
        <f t="shared" si="2"/>
        <v>4178.5672083975378</v>
      </c>
      <c r="U48" s="4">
        <f t="shared" si="3"/>
        <v>991.80596678379572</v>
      </c>
      <c r="V48" s="4">
        <f t="shared" si="4"/>
        <v>1007.1175655666786</v>
      </c>
      <c r="W48" s="2">
        <f t="shared" si="5"/>
        <v>1.1760430183703909</v>
      </c>
      <c r="AA48" s="6">
        <v>-144.24372570197801</v>
      </c>
      <c r="AB48" s="7">
        <v>10.528700058400901</v>
      </c>
      <c r="AC48" s="6">
        <v>-3.1256926142924198E-2</v>
      </c>
      <c r="AD48" s="6">
        <v>2.9456116190551199E-5</v>
      </c>
      <c r="AE48" s="8">
        <v>17554.453889016499</v>
      </c>
      <c r="AF48" s="8">
        <v>-125.692345063977</v>
      </c>
      <c r="AG48" s="8">
        <v>0.39362054142913999</v>
      </c>
      <c r="AH48" s="8">
        <v>-4.1079636190540202E-4</v>
      </c>
      <c r="AI48" s="8">
        <v>2.30640101199999</v>
      </c>
      <c r="AJ48" s="8">
        <v>-3.7612753199999698E-3</v>
      </c>
      <c r="AK48" s="8">
        <v>995.176197</v>
      </c>
      <c r="AL48" s="8">
        <v>3.9734999999999798E-2</v>
      </c>
      <c r="AN48" s="8">
        <v>-1.0649947496932199</v>
      </c>
      <c r="AO48" s="8">
        <v>3.87368155534049</v>
      </c>
      <c r="AP48" s="8">
        <v>0.98806744763430499</v>
      </c>
    </row>
    <row r="49" spans="1:42" x14ac:dyDescent="0.45">
      <c r="A49">
        <v>6.8000000000000005E-2</v>
      </c>
      <c r="B49" s="4">
        <f t="shared" si="0"/>
        <v>246.82879711844302</v>
      </c>
      <c r="C49">
        <v>1000</v>
      </c>
      <c r="D49" s="5">
        <f t="shared" si="8"/>
        <v>1.0891758249634114</v>
      </c>
      <c r="E49" s="4">
        <v>55.070908061799997</v>
      </c>
      <c r="F49" s="4">
        <f t="shared" si="11"/>
        <v>110.14181612359999</v>
      </c>
      <c r="G49" s="5">
        <f t="shared" si="9"/>
        <v>4.3262738973396804</v>
      </c>
      <c r="H49" s="1">
        <f t="shared" si="12"/>
        <v>3875.9652153846091</v>
      </c>
      <c r="I49">
        <v>315</v>
      </c>
      <c r="J49">
        <v>295</v>
      </c>
      <c r="K49" s="5">
        <f t="shared" si="13"/>
        <v>11.083794898755242</v>
      </c>
      <c r="L49" s="5">
        <v>306.08367958926596</v>
      </c>
      <c r="M49" s="5">
        <f t="shared" si="10"/>
        <v>306.08379489875523</v>
      </c>
      <c r="N49" s="5">
        <v>313.58654275065794</v>
      </c>
      <c r="O49" s="5">
        <f t="shared" si="6"/>
        <v>313.58654317673791</v>
      </c>
      <c r="P49" s="5">
        <f t="shared" si="7"/>
        <v>1.4134572493420592</v>
      </c>
      <c r="Q49" s="1">
        <v>401.62316599658698</v>
      </c>
      <c r="R49" s="4">
        <f>Q49/(Abmessungen!J$17*S49)</f>
        <v>57.537611323708276</v>
      </c>
      <c r="S49" s="5">
        <f t="shared" si="1"/>
        <v>13.164745264010497</v>
      </c>
      <c r="T49" s="4">
        <f t="shared" si="2"/>
        <v>4178.5662866805778</v>
      </c>
      <c r="U49" s="4">
        <f t="shared" si="3"/>
        <v>991.78054934380498</v>
      </c>
      <c r="V49" s="4">
        <f t="shared" si="4"/>
        <v>1007.1182270042398</v>
      </c>
      <c r="W49" s="2">
        <f t="shared" si="5"/>
        <v>1.1759804073530522</v>
      </c>
      <c r="AA49" s="6">
        <v>-144.24372570197801</v>
      </c>
      <c r="AB49" s="7">
        <v>10.528700058400901</v>
      </c>
      <c r="AC49" s="6">
        <v>-3.1256926142924198E-2</v>
      </c>
      <c r="AD49" s="6">
        <v>2.9456116190551199E-5</v>
      </c>
      <c r="AE49" s="8">
        <v>17554.453889016499</v>
      </c>
      <c r="AF49" s="8">
        <v>-125.692345063977</v>
      </c>
      <c r="AG49" s="8">
        <v>0.39362054142913999</v>
      </c>
      <c r="AH49" s="8">
        <v>-4.1079636190540202E-4</v>
      </c>
      <c r="AI49" s="8">
        <v>2.30640101199999</v>
      </c>
      <c r="AJ49" s="8">
        <v>-3.7612753199999698E-3</v>
      </c>
      <c r="AK49" s="8">
        <v>995.176197</v>
      </c>
      <c r="AL49" s="8">
        <v>3.9734999999999798E-2</v>
      </c>
      <c r="AN49" s="8">
        <v>-1.0649947496932199</v>
      </c>
      <c r="AO49" s="8">
        <v>3.87368155534049</v>
      </c>
      <c r="AP49" s="8">
        <v>0.98806744763430499</v>
      </c>
    </row>
    <row r="50" spans="1:42" x14ac:dyDescent="0.45">
      <c r="A50">
        <v>7.3999999999999996E-2</v>
      </c>
      <c r="B50" s="4">
        <f t="shared" si="0"/>
        <v>268.6136398555488</v>
      </c>
      <c r="C50">
        <v>1000</v>
      </c>
      <c r="D50" s="5">
        <f t="shared" si="8"/>
        <v>1.0891758249634114</v>
      </c>
      <c r="E50" s="4">
        <v>55.070908061799997</v>
      </c>
      <c r="F50" s="4">
        <f t="shared" si="11"/>
        <v>110.14181612359999</v>
      </c>
      <c r="G50" s="5">
        <f t="shared" si="9"/>
        <v>4.3262738973396804</v>
      </c>
      <c r="H50" s="1">
        <f t="shared" si="12"/>
        <v>4495.1436615384537</v>
      </c>
      <c r="I50">
        <v>315</v>
      </c>
      <c r="J50">
        <v>295</v>
      </c>
      <c r="K50" s="5">
        <f t="shared" si="13"/>
        <v>11.108677957391533</v>
      </c>
      <c r="L50" s="5">
        <v>306.10856521413751</v>
      </c>
      <c r="M50" s="5">
        <f t="shared" si="10"/>
        <v>306.10867795739154</v>
      </c>
      <c r="N50" s="5">
        <v>313.69828250900719</v>
      </c>
      <c r="O50" s="5">
        <f t="shared" si="6"/>
        <v>313.69828282351813</v>
      </c>
      <c r="P50" s="5">
        <f t="shared" si="7"/>
        <v>1.3017174909928144</v>
      </c>
      <c r="Q50" s="1">
        <v>402.50898599705903</v>
      </c>
      <c r="R50" s="4">
        <f>Q50/(Abmessungen!J$17*S50)</f>
        <v>57.541487007672302</v>
      </c>
      <c r="S50" s="5">
        <f t="shared" si="1"/>
        <v>13.19289276248141</v>
      </c>
      <c r="T50" s="4">
        <f t="shared" si="2"/>
        <v>4178.5656053818357</v>
      </c>
      <c r="U50" s="4">
        <f t="shared" si="3"/>
        <v>991.75901917438296</v>
      </c>
      <c r="V50" s="4">
        <f t="shared" si="4"/>
        <v>1007.1187214193918</v>
      </c>
      <c r="W50" s="2">
        <f t="shared" si="5"/>
        <v>1.1759336065097261</v>
      </c>
      <c r="AA50" s="6">
        <v>-144.24372570197801</v>
      </c>
      <c r="AB50" s="7">
        <v>10.528700058400901</v>
      </c>
      <c r="AC50" s="6">
        <v>-3.1256926142924198E-2</v>
      </c>
      <c r="AD50" s="6">
        <v>2.9456116190551199E-5</v>
      </c>
      <c r="AE50" s="8">
        <v>17554.453889016499</v>
      </c>
      <c r="AF50" s="8">
        <v>-125.692345063977</v>
      </c>
      <c r="AG50" s="8">
        <v>0.39362054142913999</v>
      </c>
      <c r="AH50" s="8">
        <v>-4.1079636190540202E-4</v>
      </c>
      <c r="AI50" s="8">
        <v>2.30640101199999</v>
      </c>
      <c r="AJ50" s="8">
        <v>-3.7612753199999698E-3</v>
      </c>
      <c r="AK50" s="8">
        <v>995.176197</v>
      </c>
      <c r="AL50" s="8">
        <v>3.9734999999999798E-2</v>
      </c>
      <c r="AN50" s="8">
        <v>-1.0649947496932199</v>
      </c>
      <c r="AO50" s="8">
        <v>3.87368155534049</v>
      </c>
      <c r="AP50" s="8">
        <v>0.98806744763430499</v>
      </c>
    </row>
    <row r="51" spans="1:42" x14ac:dyDescent="0.45">
      <c r="A51">
        <v>8.0000000000000002E-3</v>
      </c>
      <c r="B51" s="4">
        <f t="shared" si="0"/>
        <v>28.994157174317433</v>
      </c>
      <c r="C51">
        <v>1200</v>
      </c>
      <c r="D51" s="5">
        <f t="shared" si="8"/>
        <v>1.3657715498556229</v>
      </c>
      <c r="E51" s="4">
        <v>69.056141103800002</v>
      </c>
      <c r="F51" s="4">
        <f t="shared" si="11"/>
        <v>138.1122822076</v>
      </c>
      <c r="G51" s="5">
        <f t="shared" si="9"/>
        <v>6.068643067295219</v>
      </c>
      <c r="H51" s="1">
        <f t="shared" si="12"/>
        <v>156.34021538461522</v>
      </c>
      <c r="I51">
        <v>315</v>
      </c>
      <c r="J51">
        <v>295</v>
      </c>
      <c r="K51" s="5">
        <f t="shared" si="13"/>
        <v>7.3624256112373727</v>
      </c>
      <c r="L51" s="5">
        <v>302.36253878714081</v>
      </c>
      <c r="M51" s="5">
        <f t="shared" si="10"/>
        <v>302.36242561123737</v>
      </c>
      <c r="N51" s="5">
        <v>304.93509322817044</v>
      </c>
      <c r="O51" s="5">
        <f t="shared" si="6"/>
        <v>304.93505599742105</v>
      </c>
      <c r="P51" s="5">
        <f t="shared" si="7"/>
        <v>10.064906771829556</v>
      </c>
      <c r="Q51" s="1">
        <v>336.49309440982898</v>
      </c>
      <c r="R51" s="4">
        <f>Q51/(Abmessungen!J$17*S51)</f>
        <v>56.501352644860127</v>
      </c>
      <c r="S51" s="5">
        <f t="shared" si="1"/>
        <v>11.2321486850906</v>
      </c>
      <c r="T51" s="4">
        <f t="shared" si="2"/>
        <v>4179.0234292859459</v>
      </c>
      <c r="U51" s="4">
        <f t="shared" si="3"/>
        <v>993.30357584977799</v>
      </c>
      <c r="V51" s="4">
        <f t="shared" si="4"/>
        <v>1007.0442972393535</v>
      </c>
      <c r="W51" s="2">
        <f t="shared" si="5"/>
        <v>1.1829785248836913</v>
      </c>
      <c r="AA51" s="6">
        <v>-144.24372570197801</v>
      </c>
      <c r="AB51" s="7">
        <v>10.528700058400901</v>
      </c>
      <c r="AC51" s="6">
        <v>-3.1256926142924198E-2</v>
      </c>
      <c r="AD51" s="6">
        <v>2.9456116190551199E-5</v>
      </c>
      <c r="AE51" s="8">
        <v>17554.453889016499</v>
      </c>
      <c r="AF51" s="8">
        <v>-125.692345063977</v>
      </c>
      <c r="AG51" s="8">
        <v>0.39362054142913999</v>
      </c>
      <c r="AH51" s="8">
        <v>-4.1079636190540202E-4</v>
      </c>
      <c r="AI51" s="8">
        <v>2.30640101199999</v>
      </c>
      <c r="AJ51" s="8">
        <v>-3.7612753199999698E-3</v>
      </c>
      <c r="AK51" s="8">
        <v>995.176197</v>
      </c>
      <c r="AL51" s="8">
        <v>3.9734999999999798E-2</v>
      </c>
      <c r="AN51" s="8">
        <v>-1.0649947496932199</v>
      </c>
      <c r="AO51" s="8">
        <v>3.87368155534049</v>
      </c>
      <c r="AP51" s="8">
        <v>0.98806744763430499</v>
      </c>
    </row>
    <row r="52" spans="1:42" x14ac:dyDescent="0.45">
      <c r="A52">
        <v>1.4E-2</v>
      </c>
      <c r="B52" s="4">
        <f t="shared" si="0"/>
        <v>50.76834489251646</v>
      </c>
      <c r="C52">
        <v>1200</v>
      </c>
      <c r="D52" s="5">
        <f t="shared" si="8"/>
        <v>1.3657715498556229</v>
      </c>
      <c r="E52" s="4">
        <v>69.056141103800002</v>
      </c>
      <c r="F52" s="4">
        <f t="shared" si="11"/>
        <v>138.1122822076</v>
      </c>
      <c r="G52" s="5">
        <f t="shared" si="9"/>
        <v>6.068643067295219</v>
      </c>
      <c r="H52" s="1">
        <f t="shared" si="12"/>
        <v>326.03512307692239</v>
      </c>
      <c r="I52">
        <v>315</v>
      </c>
      <c r="J52">
        <v>295</v>
      </c>
      <c r="K52" s="5">
        <f t="shared" si="13"/>
        <v>8.5790610464524004</v>
      </c>
      <c r="L52" s="5">
        <v>303.57899929329847</v>
      </c>
      <c r="M52" s="5">
        <f t="shared" si="10"/>
        <v>303.57906104645241</v>
      </c>
      <c r="N52" s="5">
        <v>308.31044428404209</v>
      </c>
      <c r="O52" s="5">
        <f t="shared" si="6"/>
        <v>308.31052013665328</v>
      </c>
      <c r="P52" s="5">
        <f t="shared" si="7"/>
        <v>6.6895557159579084</v>
      </c>
      <c r="Q52" s="1">
        <v>391.34945789015001</v>
      </c>
      <c r="R52" s="4">
        <f>Q52/(Abmessungen!J$17*S52)</f>
        <v>59.805051654650541</v>
      </c>
      <c r="S52" s="5">
        <f t="shared" si="1"/>
        <v>12.341626513926265</v>
      </c>
      <c r="T52" s="4">
        <f t="shared" si="2"/>
        <v>4178.7303762738766</v>
      </c>
      <c r="U52" s="4">
        <f t="shared" si="3"/>
        <v>992.74459521388201</v>
      </c>
      <c r="V52" s="4">
        <f t="shared" si="4"/>
        <v>1007.0684652684595</v>
      </c>
      <c r="W52" s="2">
        <f t="shared" si="5"/>
        <v>1.1806908034439085</v>
      </c>
      <c r="AA52" s="6">
        <v>-144.24372570197801</v>
      </c>
      <c r="AB52" s="7">
        <v>10.528700058400901</v>
      </c>
      <c r="AC52" s="6">
        <v>-3.1256926142924198E-2</v>
      </c>
      <c r="AD52" s="6">
        <v>2.9456116190551199E-5</v>
      </c>
      <c r="AE52" s="8">
        <v>17554.453889016499</v>
      </c>
      <c r="AF52" s="8">
        <v>-125.692345063977</v>
      </c>
      <c r="AG52" s="8">
        <v>0.39362054142913999</v>
      </c>
      <c r="AH52" s="8">
        <v>-4.1079636190540202E-4</v>
      </c>
      <c r="AI52" s="8">
        <v>2.30640101199999</v>
      </c>
      <c r="AJ52" s="8">
        <v>-3.7612753199999698E-3</v>
      </c>
      <c r="AK52" s="8">
        <v>995.176197</v>
      </c>
      <c r="AL52" s="8">
        <v>3.9734999999999798E-2</v>
      </c>
      <c r="AN52" s="8">
        <v>-1.0649947496932199</v>
      </c>
      <c r="AO52" s="8">
        <v>3.87368155534049</v>
      </c>
      <c r="AP52" s="8">
        <v>0.98806744763430499</v>
      </c>
    </row>
    <row r="53" spans="1:42" x14ac:dyDescent="0.45">
      <c r="A53">
        <v>0.02</v>
      </c>
      <c r="B53" s="4">
        <f t="shared" si="0"/>
        <v>72.547761612926053</v>
      </c>
      <c r="C53">
        <v>1200</v>
      </c>
      <c r="D53" s="5">
        <f t="shared" si="8"/>
        <v>1.3657715498556229</v>
      </c>
      <c r="E53" s="4">
        <v>69.056141103800002</v>
      </c>
      <c r="F53" s="4">
        <f t="shared" si="11"/>
        <v>138.1122822076</v>
      </c>
      <c r="G53" s="5">
        <f t="shared" si="9"/>
        <v>6.068643067295219</v>
      </c>
      <c r="H53" s="1">
        <f t="shared" si="12"/>
        <v>540.67838461538327</v>
      </c>
      <c r="I53">
        <v>315</v>
      </c>
      <c r="J53">
        <v>295</v>
      </c>
      <c r="K53" s="5">
        <f t="shared" si="13"/>
        <v>9.191850550839602</v>
      </c>
      <c r="L53" s="5">
        <v>304.19150300753233</v>
      </c>
      <c r="M53" s="5">
        <f t="shared" si="10"/>
        <v>304.1918505508396</v>
      </c>
      <c r="N53" s="5">
        <v>309.98757190959407</v>
      </c>
      <c r="O53" s="5">
        <f t="shared" si="6"/>
        <v>309.98762292447378</v>
      </c>
      <c r="P53" s="5">
        <f t="shared" si="7"/>
        <v>5.0124280904059333</v>
      </c>
      <c r="Q53" s="1">
        <v>418.89894877152102</v>
      </c>
      <c r="R53" s="4">
        <f>Q53/(Abmessungen!J$17*S53)</f>
        <v>61.798025757659403</v>
      </c>
      <c r="S53" s="5">
        <f t="shared" si="1"/>
        <v>12.784395637613152</v>
      </c>
      <c r="T53" s="4">
        <f t="shared" si="2"/>
        <v>4178.6456052644726</v>
      </c>
      <c r="U53" s="4">
        <f t="shared" si="3"/>
        <v>992.44964143968218</v>
      </c>
      <c r="V53" s="4">
        <f t="shared" si="4"/>
        <v>1007.080634186002</v>
      </c>
      <c r="W53" s="2">
        <f t="shared" si="5"/>
        <v>1.1795389058920305</v>
      </c>
      <c r="AA53" s="6">
        <v>-144.24372570197801</v>
      </c>
      <c r="AB53" s="7">
        <v>10.528700058400901</v>
      </c>
      <c r="AC53" s="6">
        <v>-3.1256926142924198E-2</v>
      </c>
      <c r="AD53" s="6">
        <v>2.9456116190551199E-5</v>
      </c>
      <c r="AE53" s="8">
        <v>17554.453889016499</v>
      </c>
      <c r="AF53" s="8">
        <v>-125.692345063977</v>
      </c>
      <c r="AG53" s="8">
        <v>0.39362054142913999</v>
      </c>
      <c r="AH53" s="8">
        <v>-4.1079636190540202E-4</v>
      </c>
      <c r="AI53" s="8">
        <v>2.30640101199999</v>
      </c>
      <c r="AJ53" s="8">
        <v>-3.7612753199999698E-3</v>
      </c>
      <c r="AK53" s="8">
        <v>995.176197</v>
      </c>
      <c r="AL53" s="8">
        <v>3.9734999999999798E-2</v>
      </c>
      <c r="AN53" s="8">
        <v>-1.0649947496932199</v>
      </c>
      <c r="AO53" s="8">
        <v>3.87368155534049</v>
      </c>
      <c r="AP53" s="8">
        <v>0.98806744763430499</v>
      </c>
    </row>
    <row r="54" spans="1:42" x14ac:dyDescent="0.45">
      <c r="A54">
        <v>2.5999999999999999E-2</v>
      </c>
      <c r="B54" s="4">
        <f t="shared" si="0"/>
        <v>94.329376178491046</v>
      </c>
      <c r="C54">
        <v>1200</v>
      </c>
      <c r="D54" s="5">
        <f t="shared" si="8"/>
        <v>1.3657715498556229</v>
      </c>
      <c r="E54" s="4">
        <v>69.056141103800002</v>
      </c>
      <c r="F54" s="4">
        <f t="shared" si="11"/>
        <v>138.1122822076</v>
      </c>
      <c r="G54" s="5">
        <f t="shared" si="9"/>
        <v>6.068643067295219</v>
      </c>
      <c r="H54" s="1">
        <f t="shared" si="12"/>
        <v>800.26999999999816</v>
      </c>
      <c r="I54">
        <v>315</v>
      </c>
      <c r="J54">
        <v>295</v>
      </c>
      <c r="K54" s="5">
        <f t="shared" si="13"/>
        <v>9.5605329437682762</v>
      </c>
      <c r="L54" s="5">
        <v>304.56031324569415</v>
      </c>
      <c r="M54" s="5">
        <f t="shared" si="10"/>
        <v>304.56053294376829</v>
      </c>
      <c r="N54" s="5">
        <v>310.99195301521655</v>
      </c>
      <c r="O54" s="5">
        <f t="shared" si="6"/>
        <v>310.99197101166112</v>
      </c>
      <c r="P54" s="5">
        <f t="shared" si="7"/>
        <v>4.0080469847834479</v>
      </c>
      <c r="Q54" s="1">
        <v>435.44782626799298</v>
      </c>
      <c r="R54" s="4">
        <f>Q54/(Abmessungen!J$17*S54)</f>
        <v>63.081347604615338</v>
      </c>
      <c r="S54" s="5">
        <f t="shared" si="1"/>
        <v>13.019092034923837</v>
      </c>
      <c r="T54" s="4">
        <f t="shared" si="2"/>
        <v>4178.6108251030964</v>
      </c>
      <c r="U54" s="4">
        <f t="shared" si="3"/>
        <v>992.2677726913945</v>
      </c>
      <c r="V54" s="4">
        <f t="shared" si="4"/>
        <v>1007.0879615234088</v>
      </c>
      <c r="W54" s="2">
        <f t="shared" si="5"/>
        <v>1.1788453074687499</v>
      </c>
      <c r="AA54" s="6">
        <v>-144.24372570197801</v>
      </c>
      <c r="AB54" s="7">
        <v>10.528700058400901</v>
      </c>
      <c r="AC54" s="6">
        <v>-3.1256926142924198E-2</v>
      </c>
      <c r="AD54" s="6">
        <v>2.9456116190551199E-5</v>
      </c>
      <c r="AE54" s="8">
        <v>17554.453889016499</v>
      </c>
      <c r="AF54" s="8">
        <v>-125.692345063977</v>
      </c>
      <c r="AG54" s="8">
        <v>0.39362054142913999</v>
      </c>
      <c r="AH54" s="8">
        <v>-4.1079636190540202E-4</v>
      </c>
      <c r="AI54" s="8">
        <v>2.30640101199999</v>
      </c>
      <c r="AJ54" s="8">
        <v>-3.7612753199999698E-3</v>
      </c>
      <c r="AK54" s="8">
        <v>995.176197</v>
      </c>
      <c r="AL54" s="8">
        <v>3.9734999999999798E-2</v>
      </c>
      <c r="AN54" s="8">
        <v>-1.0649947496932199</v>
      </c>
      <c r="AO54" s="8">
        <v>3.87368155534049</v>
      </c>
      <c r="AP54" s="8">
        <v>0.98806744763430499</v>
      </c>
    </row>
    <row r="55" spans="1:42" x14ac:dyDescent="0.45">
      <c r="A55">
        <v>3.2000000000000001E-2</v>
      </c>
      <c r="B55" s="4">
        <f t="shared" si="0"/>
        <v>116.11222777835725</v>
      </c>
      <c r="C55">
        <v>1200</v>
      </c>
      <c r="D55" s="5">
        <f t="shared" si="8"/>
        <v>1.3657715498556229</v>
      </c>
      <c r="E55" s="4">
        <v>69.056141103800002</v>
      </c>
      <c r="F55" s="4">
        <f t="shared" si="11"/>
        <v>138.1122822076</v>
      </c>
      <c r="G55" s="5">
        <f t="shared" si="9"/>
        <v>6.068643067295219</v>
      </c>
      <c r="H55" s="1">
        <f t="shared" si="12"/>
        <v>1104.8099692307667</v>
      </c>
      <c r="I55">
        <v>315</v>
      </c>
      <c r="J55">
        <v>295</v>
      </c>
      <c r="K55" s="5">
        <f t="shared" si="13"/>
        <v>9.791326884288635</v>
      </c>
      <c r="L55" s="5">
        <v>304.7911633565476</v>
      </c>
      <c r="M55" s="5">
        <f t="shared" si="10"/>
        <v>304.79132688428865</v>
      </c>
      <c r="N55" s="5">
        <v>311.66605396199873</v>
      </c>
      <c r="O55" s="5">
        <f t="shared" si="6"/>
        <v>311.66606225093898</v>
      </c>
      <c r="P55" s="5">
        <f t="shared" si="7"/>
        <v>3.3339460380012724</v>
      </c>
      <c r="Q55" s="1">
        <v>445.79745073263098</v>
      </c>
      <c r="R55" s="4">
        <f>Q55/(Abmessungen!J$17*S55)</f>
        <v>63.817586472048418</v>
      </c>
      <c r="S55" s="5">
        <f t="shared" si="1"/>
        <v>13.17476076985859</v>
      </c>
      <c r="T55" s="4">
        <f t="shared" si="2"/>
        <v>4178.5934183439331</v>
      </c>
      <c r="U55" s="4">
        <f t="shared" si="3"/>
        <v>992.14356837508467</v>
      </c>
      <c r="V55" s="4">
        <f t="shared" si="4"/>
        <v>1007.0925479379862</v>
      </c>
      <c r="W55" s="2">
        <f t="shared" si="5"/>
        <v>1.1784111620564637</v>
      </c>
      <c r="AA55" s="6">
        <v>-144.24372570197801</v>
      </c>
      <c r="AB55" s="7">
        <v>10.528700058400901</v>
      </c>
      <c r="AC55" s="6">
        <v>-3.1256926142924198E-2</v>
      </c>
      <c r="AD55" s="6">
        <v>2.9456116190551199E-5</v>
      </c>
      <c r="AE55" s="8">
        <v>17554.453889016499</v>
      </c>
      <c r="AF55" s="8">
        <v>-125.692345063977</v>
      </c>
      <c r="AG55" s="8">
        <v>0.39362054142913999</v>
      </c>
      <c r="AH55" s="8">
        <v>-4.1079636190540202E-4</v>
      </c>
      <c r="AI55" s="8">
        <v>2.30640101199999</v>
      </c>
      <c r="AJ55" s="8">
        <v>-3.7612753199999698E-3</v>
      </c>
      <c r="AK55" s="8">
        <v>995.176197</v>
      </c>
      <c r="AL55" s="8">
        <v>3.9734999999999798E-2</v>
      </c>
      <c r="AN55" s="8">
        <v>-1.0649947496932199</v>
      </c>
      <c r="AO55" s="8">
        <v>3.87368155534049</v>
      </c>
      <c r="AP55" s="8">
        <v>0.98806744763430499</v>
      </c>
    </row>
    <row r="56" spans="1:42" x14ac:dyDescent="0.45">
      <c r="A56">
        <v>3.7999999999999999E-2</v>
      </c>
      <c r="B56" s="4">
        <f t="shared" si="0"/>
        <v>137.8957243682747</v>
      </c>
      <c r="C56">
        <v>1200</v>
      </c>
      <c r="D56" s="5">
        <f t="shared" si="8"/>
        <v>1.3657715498556229</v>
      </c>
      <c r="E56" s="4">
        <v>69.056141103800002</v>
      </c>
      <c r="F56" s="4">
        <f t="shared" si="11"/>
        <v>138.1122822076</v>
      </c>
      <c r="G56" s="5">
        <f t="shared" si="9"/>
        <v>6.068643067295219</v>
      </c>
      <c r="H56" s="1">
        <f t="shared" si="12"/>
        <v>1454.2982923076893</v>
      </c>
      <c r="I56">
        <v>315</v>
      </c>
      <c r="J56">
        <v>295</v>
      </c>
      <c r="K56" s="5">
        <f t="shared" si="13"/>
        <v>9.9532482436306324</v>
      </c>
      <c r="L56" s="5">
        <v>304.95311177505232</v>
      </c>
      <c r="M56" s="5">
        <f t="shared" si="10"/>
        <v>304.95324824363064</v>
      </c>
      <c r="N56" s="5">
        <v>312.14676212583362</v>
      </c>
      <c r="O56" s="5">
        <f t="shared" si="6"/>
        <v>312.14676662960858</v>
      </c>
      <c r="P56" s="5">
        <f t="shared" si="7"/>
        <v>2.853237874166382</v>
      </c>
      <c r="Q56" s="1">
        <v>453.05402617868202</v>
      </c>
      <c r="R56" s="4">
        <f>Q56/(Abmessungen!J$17*S56)</f>
        <v>64.332481192146972</v>
      </c>
      <c r="S56" s="5">
        <f t="shared" si="1"/>
        <v>13.282053502130882</v>
      </c>
      <c r="T56" s="4">
        <f t="shared" si="2"/>
        <v>4178.5836717196571</v>
      </c>
      <c r="U56" s="4">
        <f t="shared" si="3"/>
        <v>992.05396415810287</v>
      </c>
      <c r="V56" s="4">
        <f t="shared" si="4"/>
        <v>1007.0957654481908</v>
      </c>
      <c r="W56" s="2">
        <f t="shared" si="5"/>
        <v>1.1781065957616463</v>
      </c>
      <c r="AA56" s="6">
        <v>-144.24372570197801</v>
      </c>
      <c r="AB56" s="7">
        <v>10.528700058400901</v>
      </c>
      <c r="AC56" s="6">
        <v>-3.1256926142924198E-2</v>
      </c>
      <c r="AD56" s="6">
        <v>2.9456116190551199E-5</v>
      </c>
      <c r="AE56" s="8">
        <v>17554.453889016499</v>
      </c>
      <c r="AF56" s="8">
        <v>-125.692345063977</v>
      </c>
      <c r="AG56" s="8">
        <v>0.39362054142913999</v>
      </c>
      <c r="AH56" s="8">
        <v>-4.1079636190540202E-4</v>
      </c>
      <c r="AI56" s="8">
        <v>2.30640101199999</v>
      </c>
      <c r="AJ56" s="8">
        <v>-3.7612753199999698E-3</v>
      </c>
      <c r="AK56" s="8">
        <v>995.176197</v>
      </c>
      <c r="AL56" s="8">
        <v>3.9734999999999798E-2</v>
      </c>
      <c r="AN56" s="8">
        <v>-1.0649947496932199</v>
      </c>
      <c r="AO56" s="8">
        <v>3.87368155534049</v>
      </c>
      <c r="AP56" s="8">
        <v>0.98806744763430499</v>
      </c>
    </row>
    <row r="57" spans="1:42" x14ac:dyDescent="0.45">
      <c r="A57">
        <v>4.3999999999999997E-2</v>
      </c>
      <c r="B57" s="4">
        <f t="shared" si="0"/>
        <v>159.67964727650008</v>
      </c>
      <c r="C57">
        <v>1200</v>
      </c>
      <c r="D57" s="5">
        <f t="shared" si="8"/>
        <v>1.3657715498556229</v>
      </c>
      <c r="E57" s="4">
        <v>69.056141103800002</v>
      </c>
      <c r="F57" s="4">
        <f t="shared" si="11"/>
        <v>138.1122822076</v>
      </c>
      <c r="G57" s="5">
        <f t="shared" si="9"/>
        <v>6.068643067295219</v>
      </c>
      <c r="H57" s="1">
        <f t="shared" si="12"/>
        <v>1848.7349692307653</v>
      </c>
      <c r="I57">
        <v>315</v>
      </c>
      <c r="J57">
        <v>295</v>
      </c>
      <c r="K57" s="5">
        <f t="shared" si="13"/>
        <v>10.069441586824254</v>
      </c>
      <c r="L57" s="5">
        <v>305.06931943949604</v>
      </c>
      <c r="M57" s="5">
        <f t="shared" si="10"/>
        <v>305.06944158682427</v>
      </c>
      <c r="N57" s="5">
        <v>312.50752803826543</v>
      </c>
      <c r="O57" s="5">
        <f t="shared" si="6"/>
        <v>312.50753075177676</v>
      </c>
      <c r="P57" s="5">
        <f t="shared" si="7"/>
        <v>2.4924719617345659</v>
      </c>
      <c r="Q57" s="1">
        <v>458.25896467393898</v>
      </c>
      <c r="R57" s="4">
        <f>Q57/(Abmessungen!J$17*S57)</f>
        <v>64.677393619470195</v>
      </c>
      <c r="S57" s="5">
        <f t="shared" si="1"/>
        <v>13.363000727928998</v>
      </c>
      <c r="T57" s="4">
        <f t="shared" si="2"/>
        <v>4178.5777205823579</v>
      </c>
      <c r="U57" s="4">
        <f t="shared" si="3"/>
        <v>991.98615917353413</v>
      </c>
      <c r="V57" s="4">
        <f t="shared" si="4"/>
        <v>1007.0980742039642</v>
      </c>
      <c r="W57" s="2">
        <f t="shared" si="5"/>
        <v>1.1778880512515126</v>
      </c>
      <c r="AA57" s="6">
        <v>-144.24372570197801</v>
      </c>
      <c r="AB57" s="7">
        <v>10.528700058400901</v>
      </c>
      <c r="AC57" s="6">
        <v>-3.1256926142924198E-2</v>
      </c>
      <c r="AD57" s="6">
        <v>2.9456116190551199E-5</v>
      </c>
      <c r="AE57" s="8">
        <v>17554.453889016499</v>
      </c>
      <c r="AF57" s="8">
        <v>-125.692345063977</v>
      </c>
      <c r="AG57" s="8">
        <v>0.39362054142913999</v>
      </c>
      <c r="AH57" s="8">
        <v>-4.1079636190540202E-4</v>
      </c>
      <c r="AI57" s="8">
        <v>2.30640101199999</v>
      </c>
      <c r="AJ57" s="8">
        <v>-3.7612753199999698E-3</v>
      </c>
      <c r="AK57" s="8">
        <v>995.176197</v>
      </c>
      <c r="AL57" s="8">
        <v>3.9734999999999798E-2</v>
      </c>
      <c r="AN57" s="8">
        <v>-1.0649947496932199</v>
      </c>
      <c r="AO57" s="8">
        <v>3.87368155534049</v>
      </c>
      <c r="AP57" s="8">
        <v>0.98806744763430499</v>
      </c>
    </row>
    <row r="58" spans="1:42" x14ac:dyDescent="0.45">
      <c r="A58">
        <v>0.05</v>
      </c>
      <c r="B58" s="4">
        <f t="shared" si="0"/>
        <v>181.4638530679679</v>
      </c>
      <c r="C58">
        <v>1200</v>
      </c>
      <c r="D58" s="5">
        <f t="shared" si="8"/>
        <v>1.3657715498556229</v>
      </c>
      <c r="E58" s="4">
        <v>69.056141103800002</v>
      </c>
      <c r="F58" s="4">
        <f t="shared" si="11"/>
        <v>138.1122822076</v>
      </c>
      <c r="G58" s="5">
        <f t="shared" si="9"/>
        <v>6.068643067295219</v>
      </c>
      <c r="H58" s="1">
        <f t="shared" si="12"/>
        <v>2288.1199999999958</v>
      </c>
      <c r="I58">
        <v>315</v>
      </c>
      <c r="J58">
        <v>295</v>
      </c>
      <c r="K58" s="5">
        <f t="shared" si="13"/>
        <v>10.155584566435534</v>
      </c>
      <c r="L58" s="5">
        <v>305.15549244817061</v>
      </c>
      <c r="M58" s="5">
        <f t="shared" si="10"/>
        <v>305.15558456643555</v>
      </c>
      <c r="N58" s="5">
        <v>312.78815988700501</v>
      </c>
      <c r="O58" s="5">
        <f t="shared" si="6"/>
        <v>312.78816154750729</v>
      </c>
      <c r="P58" s="5">
        <f t="shared" si="7"/>
        <v>2.2118401129949916</v>
      </c>
      <c r="Q58" s="1">
        <v>462.116516823192</v>
      </c>
      <c r="R58" s="4">
        <f>Q58/(Abmessungen!J$17*S58)</f>
        <v>64.911131633957339</v>
      </c>
      <c r="S58" s="5">
        <f t="shared" si="1"/>
        <v>13.426964587334158</v>
      </c>
      <c r="T58" s="4">
        <f t="shared" si="2"/>
        <v>4178.5738583429611</v>
      </c>
      <c r="U58" s="4">
        <f t="shared" si="3"/>
        <v>991.93308726107796</v>
      </c>
      <c r="V58" s="4">
        <f t="shared" si="4"/>
        <v>1007.099786246214</v>
      </c>
      <c r="W58" s="2">
        <f t="shared" si="5"/>
        <v>1.177725991046124</v>
      </c>
      <c r="AA58" s="6">
        <v>-144.24372570197801</v>
      </c>
      <c r="AB58" s="7">
        <v>10.528700058400901</v>
      </c>
      <c r="AC58" s="6">
        <v>-3.1256926142924198E-2</v>
      </c>
      <c r="AD58" s="6">
        <v>2.9456116190551199E-5</v>
      </c>
      <c r="AE58" s="8">
        <v>17554.453889016499</v>
      </c>
      <c r="AF58" s="8">
        <v>-125.692345063977</v>
      </c>
      <c r="AG58" s="8">
        <v>0.39362054142913999</v>
      </c>
      <c r="AH58" s="8">
        <v>-4.1079636190540202E-4</v>
      </c>
      <c r="AI58" s="8">
        <v>2.30640101199999</v>
      </c>
      <c r="AJ58" s="8">
        <v>-3.7612753199999698E-3</v>
      </c>
      <c r="AK58" s="8">
        <v>995.176197</v>
      </c>
      <c r="AL58" s="8">
        <v>3.9734999999999798E-2</v>
      </c>
      <c r="AN58" s="8">
        <v>-1.0649947496932199</v>
      </c>
      <c r="AO58" s="8">
        <v>3.87368155534049</v>
      </c>
      <c r="AP58" s="8">
        <v>0.98806744763430499</v>
      </c>
    </row>
    <row r="59" spans="1:42" x14ac:dyDescent="0.45">
      <c r="A59">
        <v>5.6000000000000001E-2</v>
      </c>
      <c r="B59" s="4">
        <f t="shared" si="0"/>
        <v>203.24825461972014</v>
      </c>
      <c r="C59">
        <v>1200</v>
      </c>
      <c r="D59" s="5">
        <f t="shared" si="8"/>
        <v>1.3657715498556229</v>
      </c>
      <c r="E59" s="4">
        <v>69.056141103800002</v>
      </c>
      <c r="F59" s="4">
        <f t="shared" si="11"/>
        <v>138.1122822076</v>
      </c>
      <c r="G59" s="5">
        <f t="shared" si="9"/>
        <v>6.068643067295219</v>
      </c>
      <c r="H59" s="1">
        <f t="shared" si="12"/>
        <v>2772.4533846153799</v>
      </c>
      <c r="I59">
        <v>315</v>
      </c>
      <c r="J59">
        <v>295</v>
      </c>
      <c r="K59" s="5">
        <f t="shared" si="13"/>
        <v>10.221123486425313</v>
      </c>
      <c r="L59" s="5">
        <v>305.2210297572567</v>
      </c>
      <c r="M59" s="5">
        <f t="shared" si="10"/>
        <v>305.22112348642531</v>
      </c>
      <c r="N59" s="5">
        <v>313.01260257678325</v>
      </c>
      <c r="O59" s="5">
        <f t="shared" si="6"/>
        <v>313.01260372423764</v>
      </c>
      <c r="P59" s="5">
        <f t="shared" si="7"/>
        <v>1.9873974232167484</v>
      </c>
      <c r="Q59" s="1">
        <v>465.05070668643799</v>
      </c>
      <c r="R59" s="4">
        <f>Q59/(Abmessungen!J$17*S59)</f>
        <v>65.069885257712528</v>
      </c>
      <c r="S59" s="5">
        <f t="shared" si="1"/>
        <v>13.479252243454846</v>
      </c>
      <c r="T59" s="4">
        <f t="shared" si="2"/>
        <v>4178.571232317192</v>
      </c>
      <c r="U59" s="4">
        <f t="shared" si="3"/>
        <v>991.89043653632325</v>
      </c>
      <c r="V59" s="4">
        <f t="shared" si="4"/>
        <v>1007.1010883087022</v>
      </c>
      <c r="W59" s="2">
        <f t="shared" si="5"/>
        <v>1.1776027391145214</v>
      </c>
      <c r="AA59" s="6">
        <v>-144.24372570197801</v>
      </c>
      <c r="AB59" s="7">
        <v>10.528700058400901</v>
      </c>
      <c r="AC59" s="6">
        <v>-3.1256926142924198E-2</v>
      </c>
      <c r="AD59" s="6">
        <v>2.9456116190551199E-5</v>
      </c>
      <c r="AE59" s="8">
        <v>17554.453889016499</v>
      </c>
      <c r="AF59" s="8">
        <v>-125.692345063977</v>
      </c>
      <c r="AG59" s="8">
        <v>0.39362054142913999</v>
      </c>
      <c r="AH59" s="8">
        <v>-4.1079636190540202E-4</v>
      </c>
      <c r="AI59" s="8">
        <v>2.30640101199999</v>
      </c>
      <c r="AJ59" s="8">
        <v>-3.7612753199999698E-3</v>
      </c>
      <c r="AK59" s="8">
        <v>995.176197</v>
      </c>
      <c r="AL59" s="8">
        <v>3.9734999999999798E-2</v>
      </c>
      <c r="AN59" s="8">
        <v>-1.0649947496932199</v>
      </c>
      <c r="AO59" s="8">
        <v>3.87368155534049</v>
      </c>
      <c r="AP59" s="8">
        <v>0.98806744763430499</v>
      </c>
    </row>
    <row r="60" spans="1:42" x14ac:dyDescent="0.45">
      <c r="A60">
        <v>6.2E-2</v>
      </c>
      <c r="B60" s="4">
        <f t="shared" si="0"/>
        <v>225.03279625612709</v>
      </c>
      <c r="C60">
        <v>1200</v>
      </c>
      <c r="D60" s="5">
        <f t="shared" si="8"/>
        <v>1.3657715498556229</v>
      </c>
      <c r="E60" s="4">
        <v>69.056141103800002</v>
      </c>
      <c r="F60" s="4">
        <f t="shared" si="11"/>
        <v>138.1122822076</v>
      </c>
      <c r="G60" s="5">
        <f t="shared" si="9"/>
        <v>6.068643067295219</v>
      </c>
      <c r="H60" s="1">
        <f t="shared" si="12"/>
        <v>3301.7351230769173</v>
      </c>
      <c r="I60">
        <v>315</v>
      </c>
      <c r="J60">
        <v>295</v>
      </c>
      <c r="K60" s="5">
        <f t="shared" si="13"/>
        <v>10.272054143359796</v>
      </c>
      <c r="L60" s="5">
        <v>305.27195861925594</v>
      </c>
      <c r="M60" s="5">
        <f t="shared" si="10"/>
        <v>305.27205414335981</v>
      </c>
      <c r="N60" s="5">
        <v>313.19613107989841</v>
      </c>
      <c r="O60" s="5">
        <f t="shared" si="6"/>
        <v>313.19613190021278</v>
      </c>
      <c r="P60" s="5">
        <f t="shared" si="7"/>
        <v>1.8038689201015927</v>
      </c>
      <c r="Q60" s="1">
        <v>467.33045647141302</v>
      </c>
      <c r="R60" s="4">
        <f>Q60/(Abmessungen!J$17*S60)</f>
        <v>65.177056794063347</v>
      </c>
      <c r="S60" s="5">
        <f t="shared" si="1"/>
        <v>13.523056829356296</v>
      </c>
      <c r="T60" s="4">
        <f t="shared" si="2"/>
        <v>4178.5693801517646</v>
      </c>
      <c r="U60" s="4">
        <f t="shared" si="3"/>
        <v>991.85542602403132</v>
      </c>
      <c r="V60" s="4">
        <f t="shared" si="4"/>
        <v>1007.1021001378681</v>
      </c>
      <c r="W60" s="2">
        <f t="shared" si="5"/>
        <v>1.1775069603786648</v>
      </c>
      <c r="AA60" s="6">
        <v>-144.24372570197801</v>
      </c>
      <c r="AB60" s="7">
        <v>10.528700058400901</v>
      </c>
      <c r="AC60" s="6">
        <v>-3.1256926142924198E-2</v>
      </c>
      <c r="AD60" s="6">
        <v>2.9456116190551199E-5</v>
      </c>
      <c r="AE60" s="8">
        <v>17554.453889016499</v>
      </c>
      <c r="AF60" s="8">
        <v>-125.692345063977</v>
      </c>
      <c r="AG60" s="8">
        <v>0.39362054142913999</v>
      </c>
      <c r="AH60" s="8">
        <v>-4.1079636190540202E-4</v>
      </c>
      <c r="AI60" s="8">
        <v>2.30640101199999</v>
      </c>
      <c r="AJ60" s="8">
        <v>-3.7612753199999698E-3</v>
      </c>
      <c r="AK60" s="8">
        <v>995.176197</v>
      </c>
      <c r="AL60" s="8">
        <v>3.9734999999999798E-2</v>
      </c>
      <c r="AN60" s="8">
        <v>-1.0649947496932199</v>
      </c>
      <c r="AO60" s="8">
        <v>3.87368155534049</v>
      </c>
      <c r="AP60" s="8">
        <v>0.98806744763430499</v>
      </c>
    </row>
    <row r="61" spans="1:42" x14ac:dyDescent="0.45">
      <c r="A61">
        <v>6.8000000000000005E-2</v>
      </c>
      <c r="B61" s="4">
        <f t="shared" si="0"/>
        <v>246.81744091339624</v>
      </c>
      <c r="C61">
        <v>1200</v>
      </c>
      <c r="D61" s="5">
        <f t="shared" si="8"/>
        <v>1.3657715498556229</v>
      </c>
      <c r="E61" s="4">
        <v>69.056141103800002</v>
      </c>
      <c r="F61" s="4">
        <f t="shared" si="11"/>
        <v>138.1122822076</v>
      </c>
      <c r="G61" s="5">
        <f t="shared" si="9"/>
        <v>6.068643067295219</v>
      </c>
      <c r="H61" s="1">
        <f t="shared" si="12"/>
        <v>3875.9652153846091</v>
      </c>
      <c r="I61">
        <v>315</v>
      </c>
      <c r="J61">
        <v>295</v>
      </c>
      <c r="K61" s="5">
        <f t="shared" si="13"/>
        <v>10.312340138618566</v>
      </c>
      <c r="L61" s="5">
        <v>305.31224280826001</v>
      </c>
      <c r="M61" s="5">
        <f t="shared" si="10"/>
        <v>305.31234013861854</v>
      </c>
      <c r="N61" s="5">
        <v>313.34895015429663</v>
      </c>
      <c r="O61" s="5">
        <f t="shared" si="6"/>
        <v>313.34895075692799</v>
      </c>
      <c r="P61" s="5">
        <f t="shared" si="7"/>
        <v>1.6510498457033691</v>
      </c>
      <c r="Q61" s="1">
        <v>469.13346816490503</v>
      </c>
      <c r="R61" s="4">
        <f>Q61/(Abmessungen!J$17*S61)</f>
        <v>65.248052699733321</v>
      </c>
      <c r="S61" s="5">
        <f t="shared" si="1"/>
        <v>13.560459148463748</v>
      </c>
      <c r="T61" s="4">
        <f t="shared" si="2"/>
        <v>4178.5680346055706</v>
      </c>
      <c r="U61" s="4">
        <f t="shared" si="3"/>
        <v>991.82618170770149</v>
      </c>
      <c r="V61" s="4">
        <f t="shared" si="4"/>
        <v>1007.102900483993</v>
      </c>
      <c r="W61" s="2">
        <f t="shared" si="5"/>
        <v>1.1774312004157212</v>
      </c>
      <c r="AA61" s="6">
        <v>-144.24372570197801</v>
      </c>
      <c r="AB61" s="7">
        <v>10.528700058400901</v>
      </c>
      <c r="AC61" s="6">
        <v>-3.1256926142924198E-2</v>
      </c>
      <c r="AD61" s="6">
        <v>2.9456116190551199E-5</v>
      </c>
      <c r="AE61" s="8">
        <v>17554.453889016499</v>
      </c>
      <c r="AF61" s="8">
        <v>-125.692345063977</v>
      </c>
      <c r="AG61" s="8">
        <v>0.39362054142913999</v>
      </c>
      <c r="AH61" s="8">
        <v>-4.1079636190540202E-4</v>
      </c>
      <c r="AI61" s="8">
        <v>2.30640101199999</v>
      </c>
      <c r="AJ61" s="8">
        <v>-3.7612753199999698E-3</v>
      </c>
      <c r="AK61" s="8">
        <v>995.176197</v>
      </c>
      <c r="AL61" s="8">
        <v>3.9734999999999798E-2</v>
      </c>
      <c r="AN61" s="8">
        <v>-1.0649947496932199</v>
      </c>
      <c r="AO61" s="8">
        <v>3.87368155534049</v>
      </c>
      <c r="AP61" s="8">
        <v>0.98806744763430499</v>
      </c>
    </row>
    <row r="62" spans="1:42" x14ac:dyDescent="0.45">
      <c r="A62">
        <v>7.3999999999999996E-2</v>
      </c>
      <c r="B62" s="4">
        <f t="shared" si="0"/>
        <v>268.60216896091384</v>
      </c>
      <c r="C62">
        <v>1200</v>
      </c>
      <c r="D62" s="5">
        <f t="shared" si="8"/>
        <v>1.3657715498556229</v>
      </c>
      <c r="E62" s="4">
        <v>69.056141103800002</v>
      </c>
      <c r="F62" s="4">
        <f t="shared" si="11"/>
        <v>138.1122822076</v>
      </c>
      <c r="G62" s="5">
        <f t="shared" si="9"/>
        <v>6.068643067295219</v>
      </c>
      <c r="H62" s="1">
        <f t="shared" si="12"/>
        <v>4495.1436615384537</v>
      </c>
      <c r="I62">
        <v>315</v>
      </c>
      <c r="J62">
        <v>295</v>
      </c>
      <c r="K62" s="5">
        <f t="shared" si="13"/>
        <v>10.343910642983955</v>
      </c>
      <c r="L62" s="5">
        <v>305.34381179820599</v>
      </c>
      <c r="M62" s="5">
        <f t="shared" si="10"/>
        <v>305.34391064298393</v>
      </c>
      <c r="N62" s="5">
        <v>313.47824984355339</v>
      </c>
      <c r="O62" s="5">
        <f t="shared" si="6"/>
        <v>313.47825029591144</v>
      </c>
      <c r="P62" s="5">
        <f t="shared" si="7"/>
        <v>1.5217501564466147</v>
      </c>
      <c r="Q62" s="1">
        <v>470.54625271814598</v>
      </c>
      <c r="R62" s="4">
        <f>Q62/(Abmessungen!J$17*S62)</f>
        <v>65.285896257394427</v>
      </c>
      <c r="S62" s="5">
        <f t="shared" si="1"/>
        <v>13.593412042725941</v>
      </c>
      <c r="T62" s="4">
        <f t="shared" si="2"/>
        <v>4178.5670322494052</v>
      </c>
      <c r="U62" s="4">
        <f t="shared" si="3"/>
        <v>991.80137312579086</v>
      </c>
      <c r="V62" s="4">
        <f t="shared" si="4"/>
        <v>1007.1035276809008</v>
      </c>
      <c r="W62" s="2">
        <f t="shared" si="5"/>
        <v>1.1773718305843406</v>
      </c>
      <c r="AA62" s="6">
        <v>-144.24372570197801</v>
      </c>
      <c r="AB62" s="7">
        <v>10.528700058400901</v>
      </c>
      <c r="AC62" s="6">
        <v>-3.1256926142924198E-2</v>
      </c>
      <c r="AD62" s="6">
        <v>2.9456116190551199E-5</v>
      </c>
      <c r="AE62" s="8">
        <v>17554.453889016499</v>
      </c>
      <c r="AF62" s="8">
        <v>-125.692345063977</v>
      </c>
      <c r="AG62" s="8">
        <v>0.39362054142913999</v>
      </c>
      <c r="AH62" s="8">
        <v>-4.1079636190540202E-4</v>
      </c>
      <c r="AI62" s="8">
        <v>2.30640101199999</v>
      </c>
      <c r="AJ62" s="8">
        <v>-3.7612753199999698E-3</v>
      </c>
      <c r="AK62" s="8">
        <v>995.176197</v>
      </c>
      <c r="AL62" s="8">
        <v>3.9734999999999798E-2</v>
      </c>
      <c r="AN62" s="8">
        <v>-1.0649947496932199</v>
      </c>
      <c r="AO62" s="8">
        <v>3.87368155534049</v>
      </c>
      <c r="AP62" s="8">
        <v>0.98806744763430499</v>
      </c>
    </row>
    <row r="63" spans="1:42" x14ac:dyDescent="0.45">
      <c r="A63">
        <v>8.0000000000000002E-3</v>
      </c>
      <c r="B63" s="4">
        <f t="shared" si="0"/>
        <v>28.987297827154531</v>
      </c>
      <c r="C63">
        <v>1500</v>
      </c>
      <c r="D63" s="5">
        <f t="shared" si="8"/>
        <v>1.6778484101954037</v>
      </c>
      <c r="E63" s="4">
        <v>84.835371316299998</v>
      </c>
      <c r="F63" s="4">
        <f t="shared" si="11"/>
        <v>169.6707426326</v>
      </c>
      <c r="G63" s="5">
        <f t="shared" si="9"/>
        <v>8.2160387505954837</v>
      </c>
      <c r="H63" s="1">
        <f t="shared" si="12"/>
        <v>156.34021538461522</v>
      </c>
      <c r="I63">
        <v>315</v>
      </c>
      <c r="J63">
        <v>295</v>
      </c>
      <c r="K63" s="5">
        <f t="shared" si="13"/>
        <v>6.8901777764990131</v>
      </c>
      <c r="L63" s="5">
        <v>301.89033612821169</v>
      </c>
      <c r="M63" s="5">
        <f t="shared" si="10"/>
        <v>301.890177776499</v>
      </c>
      <c r="N63" s="5">
        <v>303.42063002809766</v>
      </c>
      <c r="O63" s="5">
        <f t="shared" si="6"/>
        <v>303.42030417873707</v>
      </c>
      <c r="P63" s="5">
        <f t="shared" si="7"/>
        <v>11.579369971902338</v>
      </c>
      <c r="Q63" s="1">
        <v>387.152592735876</v>
      </c>
      <c r="R63" s="4">
        <f>Q63/(Abmessungen!J$17*S63)</f>
        <v>68.931785873278571</v>
      </c>
      <c r="S63" s="5">
        <f t="shared" si="1"/>
        <v>10.592736633320138</v>
      </c>
      <c r="T63" s="4">
        <f t="shared" si="2"/>
        <v>4179.2180761019636</v>
      </c>
      <c r="U63" s="4">
        <f t="shared" si="3"/>
        <v>993.53862411490195</v>
      </c>
      <c r="V63" s="4">
        <f t="shared" si="4"/>
        <v>1007.0349157530272</v>
      </c>
      <c r="W63" s="2">
        <f t="shared" si="5"/>
        <v>1.1838665669872255</v>
      </c>
      <c r="AA63" s="6">
        <v>-144.24372570197801</v>
      </c>
      <c r="AB63" s="7">
        <v>10.528700058400901</v>
      </c>
      <c r="AC63" s="6">
        <v>-3.1256926142924198E-2</v>
      </c>
      <c r="AD63" s="6">
        <v>2.9456116190551199E-5</v>
      </c>
      <c r="AE63" s="8">
        <v>17554.453889016499</v>
      </c>
      <c r="AF63" s="8">
        <v>-125.692345063977</v>
      </c>
      <c r="AG63" s="8">
        <v>0.39362054142913999</v>
      </c>
      <c r="AH63" s="8">
        <v>-4.1079636190540202E-4</v>
      </c>
      <c r="AI63" s="8">
        <v>2.30640101199999</v>
      </c>
      <c r="AJ63" s="8">
        <v>-3.7612753199999698E-3</v>
      </c>
      <c r="AK63" s="8">
        <v>995.176197</v>
      </c>
      <c r="AL63" s="8">
        <v>3.9734999999999798E-2</v>
      </c>
      <c r="AN63" s="8">
        <v>-1.0649947496932199</v>
      </c>
      <c r="AO63" s="8">
        <v>3.87368155534049</v>
      </c>
      <c r="AP63" s="8">
        <v>0.98806744763430499</v>
      </c>
    </row>
    <row r="64" spans="1:42" x14ac:dyDescent="0.45">
      <c r="A64">
        <v>1.4E-2</v>
      </c>
      <c r="B64" s="4">
        <f t="shared" si="0"/>
        <v>50.757023374866669</v>
      </c>
      <c r="C64">
        <v>1500</v>
      </c>
      <c r="D64" s="5">
        <f t="shared" si="8"/>
        <v>1.6778484101954037</v>
      </c>
      <c r="E64" s="4">
        <v>84.835371316299998</v>
      </c>
      <c r="F64" s="4">
        <f t="shared" si="11"/>
        <v>169.6707426326</v>
      </c>
      <c r="G64" s="5">
        <f t="shared" si="9"/>
        <v>8.2160387505954837</v>
      </c>
      <c r="H64" s="1">
        <f t="shared" si="12"/>
        <v>326.03512307692239</v>
      </c>
      <c r="I64">
        <v>315</v>
      </c>
      <c r="J64">
        <v>295</v>
      </c>
      <c r="K64" s="5">
        <f t="shared" si="13"/>
        <v>8.340799321857995</v>
      </c>
      <c r="L64" s="5">
        <v>303.34060950589912</v>
      </c>
      <c r="M64" s="5">
        <f t="shared" si="10"/>
        <v>303.34079932185801</v>
      </c>
      <c r="N64" s="5">
        <v>307.00716604071994</v>
      </c>
      <c r="O64" s="5">
        <f t="shared" si="6"/>
        <v>307.00739804592587</v>
      </c>
      <c r="P64" s="5">
        <f t="shared" si="7"/>
        <v>7.9928339592800626</v>
      </c>
      <c r="Q64" s="1">
        <v>467.59530680197599</v>
      </c>
      <c r="R64" s="4">
        <f>Q64/(Abmessungen!J$17*S64)</f>
        <v>74.531843273560327</v>
      </c>
      <c r="S64" s="5">
        <f t="shared" si="1"/>
        <v>11.832426469107203</v>
      </c>
      <c r="T64" s="4">
        <f t="shared" si="2"/>
        <v>4178.8224865301372</v>
      </c>
      <c r="U64" s="4">
        <f t="shared" si="3"/>
        <v>992.96603009538467</v>
      </c>
      <c r="V64" s="4">
        <f t="shared" si="4"/>
        <v>1007.0637290593584</v>
      </c>
      <c r="W64" s="2">
        <f t="shared" si="5"/>
        <v>1.1811391282558512</v>
      </c>
      <c r="AA64" s="6">
        <v>-144.24372570197801</v>
      </c>
      <c r="AB64" s="7">
        <v>10.528700058400901</v>
      </c>
      <c r="AC64" s="6">
        <v>-3.1256926142924198E-2</v>
      </c>
      <c r="AD64" s="6">
        <v>2.9456116190551199E-5</v>
      </c>
      <c r="AE64" s="8">
        <v>17554.453889016499</v>
      </c>
      <c r="AF64" s="8">
        <v>-125.692345063977</v>
      </c>
      <c r="AG64" s="8">
        <v>0.39362054142913999</v>
      </c>
      <c r="AH64" s="8">
        <v>-4.1079636190540202E-4</v>
      </c>
      <c r="AI64" s="8">
        <v>2.30640101199999</v>
      </c>
      <c r="AJ64" s="8">
        <v>-3.7612753199999698E-3</v>
      </c>
      <c r="AK64" s="8">
        <v>995.176197</v>
      </c>
      <c r="AL64" s="8">
        <v>3.9734999999999798E-2</v>
      </c>
      <c r="AN64" s="8">
        <v>-1.0649947496932199</v>
      </c>
      <c r="AO64" s="8">
        <v>3.87368155534049</v>
      </c>
      <c r="AP64" s="8">
        <v>0.98806744763430499</v>
      </c>
    </row>
    <row r="65" spans="1:42" x14ac:dyDescent="0.45">
      <c r="A65">
        <v>0.02</v>
      </c>
      <c r="B65" s="4">
        <f t="shared" si="0"/>
        <v>72.533606487943189</v>
      </c>
      <c r="C65">
        <v>1500</v>
      </c>
      <c r="D65" s="5">
        <f t="shared" si="8"/>
        <v>1.6778484101954037</v>
      </c>
      <c r="E65" s="4">
        <v>84.835371316299998</v>
      </c>
      <c r="F65" s="4">
        <f t="shared" si="11"/>
        <v>169.6707426326</v>
      </c>
      <c r="G65" s="5">
        <f t="shared" si="9"/>
        <v>8.2160387505954837</v>
      </c>
      <c r="H65" s="1">
        <f t="shared" si="12"/>
        <v>540.67838461538327</v>
      </c>
      <c r="I65">
        <v>315</v>
      </c>
      <c r="J65">
        <v>295</v>
      </c>
      <c r="K65" s="5">
        <f t="shared" si="13"/>
        <v>9.114393926885576</v>
      </c>
      <c r="L65" s="5">
        <v>304.11427608109915</v>
      </c>
      <c r="M65" s="5">
        <f t="shared" si="10"/>
        <v>304.11439392688555</v>
      </c>
      <c r="N65" s="5">
        <v>308.89345388678493</v>
      </c>
      <c r="O65" s="5">
        <f t="shared" si="6"/>
        <v>308.89352310377285</v>
      </c>
      <c r="P65" s="5">
        <f t="shared" si="7"/>
        <v>6.1065461132150745</v>
      </c>
      <c r="Q65" s="1">
        <v>510.342314997811</v>
      </c>
      <c r="R65" s="4">
        <f>Q65/(Abmessungen!J$17*S65)</f>
        <v>78.072275950125359</v>
      </c>
      <c r="S65" s="5">
        <f t="shared" si="1"/>
        <v>12.328500924909591</v>
      </c>
      <c r="T65" s="4">
        <f t="shared" si="2"/>
        <v>4178.6968465656846</v>
      </c>
      <c r="U65" s="4">
        <f t="shared" si="3"/>
        <v>992.64332060984884</v>
      </c>
      <c r="V65" s="4">
        <f t="shared" si="4"/>
        <v>1007.0790998800412</v>
      </c>
      <c r="W65" s="2">
        <f t="shared" si="5"/>
        <v>1.1796841417582469</v>
      </c>
      <c r="AA65" s="6">
        <v>-144.24372570197801</v>
      </c>
      <c r="AB65" s="7">
        <v>10.528700058400901</v>
      </c>
      <c r="AC65" s="6">
        <v>-3.1256926142924198E-2</v>
      </c>
      <c r="AD65" s="6">
        <v>2.9456116190551199E-5</v>
      </c>
      <c r="AE65" s="8">
        <v>17554.453889016499</v>
      </c>
      <c r="AF65" s="8">
        <v>-125.692345063977</v>
      </c>
      <c r="AG65" s="8">
        <v>0.39362054142913999</v>
      </c>
      <c r="AH65" s="8">
        <v>-4.1079636190540202E-4</v>
      </c>
      <c r="AI65" s="8">
        <v>2.30640101199999</v>
      </c>
      <c r="AJ65" s="8">
        <v>-3.7612753199999698E-3</v>
      </c>
      <c r="AK65" s="8">
        <v>995.176197</v>
      </c>
      <c r="AL65" s="8">
        <v>3.9734999999999798E-2</v>
      </c>
      <c r="AN65" s="8">
        <v>-1.0649947496932199</v>
      </c>
      <c r="AO65" s="8">
        <v>3.87368155534049</v>
      </c>
      <c r="AP65" s="8">
        <v>0.98806744763430499</v>
      </c>
    </row>
    <row r="66" spans="1:42" x14ac:dyDescent="0.45">
      <c r="A66">
        <v>2.5999999999999999E-2</v>
      </c>
      <c r="B66" s="4">
        <f t="shared" ref="B66:B110" si="14">A66/U66*3600*1000</f>
        <v>94.313305043732086</v>
      </c>
      <c r="C66">
        <v>1500</v>
      </c>
      <c r="D66" s="5">
        <f t="shared" si="8"/>
        <v>1.6778484101954037</v>
      </c>
      <c r="E66" s="4">
        <v>84.835371316299998</v>
      </c>
      <c r="F66" s="4">
        <f t="shared" si="11"/>
        <v>169.6707426326</v>
      </c>
      <c r="G66" s="5">
        <f t="shared" si="9"/>
        <v>8.2160387505954837</v>
      </c>
      <c r="H66" s="1">
        <f t="shared" si="12"/>
        <v>800.26999999999816</v>
      </c>
      <c r="I66">
        <v>315</v>
      </c>
      <c r="J66">
        <v>295</v>
      </c>
      <c r="K66" s="5">
        <f t="shared" si="13"/>
        <v>9.5945812780113524</v>
      </c>
      <c r="L66" s="5">
        <v>304.59449195654594</v>
      </c>
      <c r="M66" s="5">
        <f t="shared" si="10"/>
        <v>304.59458127801133</v>
      </c>
      <c r="N66" s="5">
        <v>310.05888061747152</v>
      </c>
      <c r="O66" s="5">
        <f t="shared" si="6"/>
        <v>310.05891040291613</v>
      </c>
      <c r="P66" s="5">
        <f t="shared" si="7"/>
        <v>4.941119382528484</v>
      </c>
      <c r="Q66" s="1">
        <v>536.82325568547697</v>
      </c>
      <c r="R66" s="4">
        <f>Q66/(Abmessungen!J$17*S66)</f>
        <v>80.422820959080227</v>
      </c>
      <c r="S66" s="5">
        <f t="shared" si="1"/>
        <v>12.589183150051779</v>
      </c>
      <c r="T66" s="4">
        <f t="shared" si="2"/>
        <v>4178.6427649036696</v>
      </c>
      <c r="U66" s="4">
        <f t="shared" si="3"/>
        <v>992.43685667254113</v>
      </c>
      <c r="V66" s="4">
        <f t="shared" si="4"/>
        <v>1007.0886405689466</v>
      </c>
      <c r="W66" s="2">
        <f t="shared" si="5"/>
        <v>1.1787810296979515</v>
      </c>
      <c r="AA66" s="6">
        <v>-144.24372570197801</v>
      </c>
      <c r="AB66" s="7">
        <v>10.528700058400901</v>
      </c>
      <c r="AC66" s="6">
        <v>-3.1256926142924198E-2</v>
      </c>
      <c r="AD66" s="6">
        <v>2.9456116190551199E-5</v>
      </c>
      <c r="AE66" s="8">
        <v>17554.453889016499</v>
      </c>
      <c r="AF66" s="8">
        <v>-125.692345063977</v>
      </c>
      <c r="AG66" s="8">
        <v>0.39362054142913999</v>
      </c>
      <c r="AH66" s="8">
        <v>-4.1079636190540202E-4</v>
      </c>
      <c r="AI66" s="8">
        <v>2.30640101199999</v>
      </c>
      <c r="AJ66" s="8">
        <v>-3.7612753199999698E-3</v>
      </c>
      <c r="AK66" s="8">
        <v>995.176197</v>
      </c>
      <c r="AL66" s="8">
        <v>3.9734999999999798E-2</v>
      </c>
      <c r="AN66" s="8">
        <v>-1.0649947496932199</v>
      </c>
      <c r="AO66" s="8">
        <v>3.87368155534049</v>
      </c>
      <c r="AP66" s="8">
        <v>0.98806744763430499</v>
      </c>
    </row>
    <row r="67" spans="1:42" x14ac:dyDescent="0.45">
      <c r="A67">
        <v>3.2000000000000001E-2</v>
      </c>
      <c r="B67" s="4">
        <f t="shared" si="14"/>
        <v>116.09473786926222</v>
      </c>
      <c r="C67">
        <v>1500</v>
      </c>
      <c r="D67" s="5">
        <f t="shared" si="8"/>
        <v>1.6778484101954037</v>
      </c>
      <c r="E67" s="4">
        <v>84.835371316299998</v>
      </c>
      <c r="F67" s="4">
        <f t="shared" si="11"/>
        <v>169.6707426326</v>
      </c>
      <c r="G67" s="5">
        <f t="shared" si="9"/>
        <v>8.2160387505954837</v>
      </c>
      <c r="H67" s="1">
        <f t="shared" si="12"/>
        <v>1104.8099692307667</v>
      </c>
      <c r="I67">
        <v>315</v>
      </c>
      <c r="J67">
        <v>295</v>
      </c>
      <c r="K67" s="5">
        <f t="shared" si="13"/>
        <v>9.9141608591398587</v>
      </c>
      <c r="L67" s="5">
        <v>304.91408291036487</v>
      </c>
      <c r="M67" s="5">
        <f t="shared" si="10"/>
        <v>304.91416085913988</v>
      </c>
      <c r="N67" s="5">
        <v>310.85368973674616</v>
      </c>
      <c r="O67" s="5">
        <f t="shared" si="6"/>
        <v>310.85370529280925</v>
      </c>
      <c r="P67" s="5">
        <f t="shared" si="7"/>
        <v>4.146310263253838</v>
      </c>
      <c r="Q67" s="1">
        <v>554.42461156561706</v>
      </c>
      <c r="R67" s="4">
        <f>Q67/(Abmessungen!J$17*S67)</f>
        <v>81.991749641203711</v>
      </c>
      <c r="S67" s="5">
        <f t="shared" ref="S67:S110" si="15">((I67-L67)-(N67-J67))/LN((I67-L67)/(N67-J67))</f>
        <v>12.75316209397165</v>
      </c>
      <c r="T67" s="4">
        <f t="shared" ref="T67:T110" si="16">((AE67 + AF67*I67 +AG67*I67^2 +  AH67*I67^3)+(AE67 + AF67*N67 + AG67*N67^2 +  AH67*N67^3))/2</f>
        <v>4178.6149646763306</v>
      </c>
      <c r="U67" s="4">
        <f t="shared" ref="U67:U110" si="17">((AA67 + AB67*I67 + AC67*I67^2 +  AD67*I67^3)+(AA67 + AB67*N67 + AC67*N67^2 +  AD67*N67^3))/2</f>
        <v>992.29303682764839</v>
      </c>
      <c r="V67" s="4">
        <f t="shared" ref="V67:V110" si="18">((AK67 + AL67*J67)+(AK67 + AL67*L67))/2</f>
        <v>1007.0949900422216</v>
      </c>
      <c r="W67" s="2">
        <f t="shared" ref="W67:W110" si="19">((AI67 + AJ67*J67)+(AI67 + AJ67*L67))/2</f>
        <v>1.1781799949144045</v>
      </c>
      <c r="AA67" s="6">
        <v>-144.24372570197801</v>
      </c>
      <c r="AB67" s="7">
        <v>10.528700058400901</v>
      </c>
      <c r="AC67" s="6">
        <v>-3.1256926142924198E-2</v>
      </c>
      <c r="AD67" s="6">
        <v>2.9456116190551199E-5</v>
      </c>
      <c r="AE67" s="8">
        <v>17554.453889016499</v>
      </c>
      <c r="AF67" s="8">
        <v>-125.692345063977</v>
      </c>
      <c r="AG67" s="8">
        <v>0.39362054142913999</v>
      </c>
      <c r="AH67" s="8">
        <v>-4.1079636190540202E-4</v>
      </c>
      <c r="AI67" s="8">
        <v>2.30640101199999</v>
      </c>
      <c r="AJ67" s="8">
        <v>-3.7612753199999698E-3</v>
      </c>
      <c r="AK67" s="8">
        <v>995.176197</v>
      </c>
      <c r="AL67" s="8">
        <v>3.9734999999999798E-2</v>
      </c>
      <c r="AN67" s="8">
        <v>-1.0649947496932199</v>
      </c>
      <c r="AO67" s="8">
        <v>3.87368155534049</v>
      </c>
      <c r="AP67" s="8">
        <v>0.98806744763430499</v>
      </c>
    </row>
    <row r="68" spans="1:42" x14ac:dyDescent="0.45">
      <c r="A68">
        <v>3.7999999999999999E-2</v>
      </c>
      <c r="B68" s="4">
        <f t="shared" si="14"/>
        <v>137.87724169722136</v>
      </c>
      <c r="C68">
        <v>1500</v>
      </c>
      <c r="D68" s="5">
        <f t="shared" si="8"/>
        <v>1.6778484101954037</v>
      </c>
      <c r="E68" s="4">
        <v>84.835371316299998</v>
      </c>
      <c r="F68" s="4">
        <f t="shared" si="11"/>
        <v>169.6707426326</v>
      </c>
      <c r="G68" s="5">
        <f t="shared" si="9"/>
        <v>8.2160387505954837</v>
      </c>
      <c r="H68" s="1">
        <f t="shared" si="12"/>
        <v>1454.2982923076893</v>
      </c>
      <c r="I68">
        <v>315</v>
      </c>
      <c r="J68">
        <v>295</v>
      </c>
      <c r="K68" s="5">
        <f t="shared" si="13"/>
        <v>10.135512067405822</v>
      </c>
      <c r="L68" s="5">
        <v>305.13543838823659</v>
      </c>
      <c r="M68" s="5">
        <f t="shared" si="10"/>
        <v>305.13551206740584</v>
      </c>
      <c r="N68" s="5">
        <v>311.43164976278484</v>
      </c>
      <c r="O68" s="5">
        <f t="shared" ref="O68:O110" si="20">I68-Q68/(T68*A68)</f>
        <v>311.43165887532331</v>
      </c>
      <c r="P68" s="5">
        <f t="shared" si="7"/>
        <v>3.5683502372151565</v>
      </c>
      <c r="Q68" s="1">
        <v>566.60532761011996</v>
      </c>
      <c r="R68" s="4">
        <f>Q68/(Abmessungen!J$17*S68)</f>
        <v>83.031982818890114</v>
      </c>
      <c r="S68" s="5">
        <f t="shared" si="15"/>
        <v>12.870066100802831</v>
      </c>
      <c r="T68" s="4">
        <f t="shared" si="16"/>
        <v>4178.5989609966837</v>
      </c>
      <c r="U68" s="4">
        <f t="shared" si="17"/>
        <v>992.18695062389634</v>
      </c>
      <c r="V68" s="4">
        <f t="shared" si="18"/>
        <v>1007.0993878221782</v>
      </c>
      <c r="W68" s="2">
        <f t="shared" si="19"/>
        <v>1.1777637054664716</v>
      </c>
      <c r="AA68" s="6">
        <v>-144.24372570197801</v>
      </c>
      <c r="AB68" s="7">
        <v>10.528700058400901</v>
      </c>
      <c r="AC68" s="6">
        <v>-3.1256926142924198E-2</v>
      </c>
      <c r="AD68" s="6">
        <v>2.9456116190551199E-5</v>
      </c>
      <c r="AE68" s="8">
        <v>17554.453889016499</v>
      </c>
      <c r="AF68" s="8">
        <v>-125.692345063977</v>
      </c>
      <c r="AG68" s="8">
        <v>0.39362054142913999</v>
      </c>
      <c r="AH68" s="8">
        <v>-4.1079636190540202E-4</v>
      </c>
      <c r="AI68" s="8">
        <v>2.30640101199999</v>
      </c>
      <c r="AJ68" s="8">
        <v>-3.7612753199999698E-3</v>
      </c>
      <c r="AK68" s="8">
        <v>995.176197</v>
      </c>
      <c r="AL68" s="8">
        <v>3.9734999999999798E-2</v>
      </c>
      <c r="AN68" s="8">
        <v>-1.0649947496932199</v>
      </c>
      <c r="AO68" s="8">
        <v>3.87368155534049</v>
      </c>
      <c r="AP68" s="8">
        <v>0.98806744763430499</v>
      </c>
    </row>
    <row r="69" spans="1:42" x14ac:dyDescent="0.45">
      <c r="A69">
        <v>4.3999999999999997E-2</v>
      </c>
      <c r="B69" s="4">
        <f t="shared" si="14"/>
        <v>159.66042746414561</v>
      </c>
      <c r="C69">
        <v>1500</v>
      </c>
      <c r="D69" s="5">
        <f t="shared" si="8"/>
        <v>1.6778484101954037</v>
      </c>
      <c r="E69" s="4">
        <v>84.835371316299998</v>
      </c>
      <c r="F69" s="4">
        <f t="shared" si="11"/>
        <v>169.6707426326</v>
      </c>
      <c r="G69" s="5">
        <f t="shared" si="9"/>
        <v>8.2160387505954837</v>
      </c>
      <c r="H69" s="1">
        <f t="shared" si="12"/>
        <v>1848.7349692307653</v>
      </c>
      <c r="I69">
        <v>315</v>
      </c>
      <c r="J69">
        <v>295</v>
      </c>
      <c r="K69" s="5">
        <f t="shared" si="13"/>
        <v>10.295286106425985</v>
      </c>
      <c r="L69" s="5">
        <v>305.29524479362749</v>
      </c>
      <c r="M69" s="5">
        <f t="shared" si="10"/>
        <v>305.29528610642598</v>
      </c>
      <c r="N69" s="5">
        <v>311.8704469310278</v>
      </c>
      <c r="O69" s="5">
        <f t="shared" si="20"/>
        <v>311.87045228478024</v>
      </c>
      <c r="P69" s="5">
        <f t="shared" si="7"/>
        <v>3.1295530689722</v>
      </c>
      <c r="Q69" s="1">
        <v>575.39212274557099</v>
      </c>
      <c r="R69" s="4">
        <f>Q69/(Abmessungen!J$17*S69)</f>
        <v>83.740421305570266</v>
      </c>
      <c r="S69" s="5">
        <f t="shared" si="15"/>
        <v>12.959083949686725</v>
      </c>
      <c r="T69" s="4">
        <f t="shared" si="16"/>
        <v>4178.5890130915104</v>
      </c>
      <c r="U69" s="4">
        <f t="shared" si="17"/>
        <v>992.10557378453302</v>
      </c>
      <c r="V69" s="4">
        <f t="shared" si="18"/>
        <v>1007.1025627759374</v>
      </c>
      <c r="W69" s="2">
        <f t="shared" si="19"/>
        <v>1.1774631675221843</v>
      </c>
      <c r="AA69" s="6">
        <v>-144.24372570197801</v>
      </c>
      <c r="AB69" s="7">
        <v>10.528700058400901</v>
      </c>
      <c r="AC69" s="6">
        <v>-3.1256926142924198E-2</v>
      </c>
      <c r="AD69" s="6">
        <v>2.9456116190551199E-5</v>
      </c>
      <c r="AE69" s="8">
        <v>17554.453889016499</v>
      </c>
      <c r="AF69" s="8">
        <v>-125.692345063977</v>
      </c>
      <c r="AG69" s="8">
        <v>0.39362054142913999</v>
      </c>
      <c r="AH69" s="8">
        <v>-4.1079636190540202E-4</v>
      </c>
      <c r="AI69" s="8">
        <v>2.30640101199999</v>
      </c>
      <c r="AJ69" s="8">
        <v>-3.7612753199999698E-3</v>
      </c>
      <c r="AK69" s="8">
        <v>995.176197</v>
      </c>
      <c r="AL69" s="8">
        <v>3.9734999999999798E-2</v>
      </c>
      <c r="AN69" s="8">
        <v>-1.0649947496932199</v>
      </c>
      <c r="AO69" s="8">
        <v>3.87368155534049</v>
      </c>
      <c r="AP69" s="8">
        <v>0.98806744763430499</v>
      </c>
    </row>
    <row r="70" spans="1:42" x14ac:dyDescent="0.45">
      <c r="A70">
        <v>0.05</v>
      </c>
      <c r="B70" s="4">
        <f t="shared" si="14"/>
        <v>181.44407529406942</v>
      </c>
      <c r="C70">
        <v>1500</v>
      </c>
      <c r="D70" s="5">
        <f t="shared" si="8"/>
        <v>1.6778484101954037</v>
      </c>
      <c r="E70" s="4">
        <v>84.835371316299998</v>
      </c>
      <c r="F70" s="4">
        <f t="shared" si="11"/>
        <v>169.6707426326</v>
      </c>
      <c r="G70" s="5">
        <f t="shared" si="9"/>
        <v>8.2160387505954837</v>
      </c>
      <c r="H70" s="1">
        <f t="shared" si="12"/>
        <v>2288.1199999999958</v>
      </c>
      <c r="I70">
        <v>315</v>
      </c>
      <c r="J70">
        <v>295</v>
      </c>
      <c r="K70" s="5">
        <f t="shared" si="13"/>
        <v>10.413768345596326</v>
      </c>
      <c r="L70" s="5">
        <v>305.41371826332266</v>
      </c>
      <c r="M70" s="5">
        <f t="shared" si="10"/>
        <v>305.41376834559634</v>
      </c>
      <c r="N70" s="5">
        <v>312.21481645042007</v>
      </c>
      <c r="O70" s="5">
        <f t="shared" si="20"/>
        <v>312.21482011031327</v>
      </c>
      <c r="P70" s="5">
        <f t="shared" si="7"/>
        <v>2.7851835495799264</v>
      </c>
      <c r="Q70" s="1">
        <v>581.90519201047903</v>
      </c>
      <c r="R70" s="4">
        <f>Q70/(Abmessungen!J$17*S70)</f>
        <v>84.224232056060714</v>
      </c>
      <c r="S70" s="5">
        <f t="shared" si="15"/>
        <v>13.03048873535538</v>
      </c>
      <c r="T70" s="4">
        <f t="shared" si="16"/>
        <v>4178.5824618741544</v>
      </c>
      <c r="U70" s="4">
        <f t="shared" si="17"/>
        <v>992.04120998864823</v>
      </c>
      <c r="V70" s="4">
        <f t="shared" si="18"/>
        <v>1007.1049165475965</v>
      </c>
      <c r="W70" s="2">
        <f t="shared" si="19"/>
        <v>1.1772403618533647</v>
      </c>
      <c r="AA70" s="6">
        <v>-144.24372570197801</v>
      </c>
      <c r="AB70" s="7">
        <v>10.528700058400901</v>
      </c>
      <c r="AC70" s="6">
        <v>-3.1256926142924198E-2</v>
      </c>
      <c r="AD70" s="6">
        <v>2.9456116190551199E-5</v>
      </c>
      <c r="AE70" s="8">
        <v>17554.453889016499</v>
      </c>
      <c r="AF70" s="8">
        <v>-125.692345063977</v>
      </c>
      <c r="AG70" s="8">
        <v>0.39362054142913999</v>
      </c>
      <c r="AH70" s="8">
        <v>-4.1079636190540202E-4</v>
      </c>
      <c r="AI70" s="8">
        <v>2.30640101199999</v>
      </c>
      <c r="AJ70" s="8">
        <v>-3.7612753199999698E-3</v>
      </c>
      <c r="AK70" s="8">
        <v>995.176197</v>
      </c>
      <c r="AL70" s="8">
        <v>3.9734999999999798E-2</v>
      </c>
      <c r="AN70" s="8">
        <v>-1.0649947496932199</v>
      </c>
      <c r="AO70" s="8">
        <v>3.87368155534049</v>
      </c>
      <c r="AP70" s="8">
        <v>0.98806744763430499</v>
      </c>
    </row>
    <row r="71" spans="1:42" x14ac:dyDescent="0.45">
      <c r="A71">
        <v>5.6000000000000001E-2</v>
      </c>
      <c r="B71" s="4">
        <f t="shared" si="14"/>
        <v>203.22804768640265</v>
      </c>
      <c r="C71">
        <v>1500</v>
      </c>
      <c r="D71" s="5">
        <f t="shared" si="8"/>
        <v>1.6778484101954037</v>
      </c>
      <c r="E71" s="4">
        <v>84.835371316299998</v>
      </c>
      <c r="F71" s="4">
        <f t="shared" si="11"/>
        <v>169.6707426326</v>
      </c>
      <c r="G71" s="5">
        <f t="shared" si="9"/>
        <v>8.2160387505954837</v>
      </c>
      <c r="H71" s="1">
        <f t="shared" si="12"/>
        <v>2772.4533846153799</v>
      </c>
      <c r="I71">
        <v>315</v>
      </c>
      <c r="J71">
        <v>295</v>
      </c>
      <c r="K71" s="5">
        <f t="shared" si="13"/>
        <v>10.50353958918577</v>
      </c>
      <c r="L71" s="5">
        <v>305.50348240276151</v>
      </c>
      <c r="M71" s="5">
        <f t="shared" si="10"/>
        <v>305.50353958918578</v>
      </c>
      <c r="N71" s="5">
        <v>312.49214514655318</v>
      </c>
      <c r="O71" s="5">
        <f t="shared" si="20"/>
        <v>312.49214773763629</v>
      </c>
      <c r="P71" s="5">
        <f t="shared" si="7"/>
        <v>2.5078548534468155</v>
      </c>
      <c r="Q71" s="1">
        <v>586.83834545355398</v>
      </c>
      <c r="R71" s="4">
        <f>Q71/(Abmessungen!J$17*S71)</f>
        <v>84.553097535820029</v>
      </c>
      <c r="S71" s="5">
        <f t="shared" si="15"/>
        <v>13.089844713664238</v>
      </c>
      <c r="T71" s="4">
        <f t="shared" si="16"/>
        <v>4178.5779513728385</v>
      </c>
      <c r="U71" s="4">
        <f t="shared" si="17"/>
        <v>991.98906004886271</v>
      </c>
      <c r="V71" s="4">
        <f t="shared" si="18"/>
        <v>1007.1066999366368</v>
      </c>
      <c r="W71" s="2">
        <f t="shared" si="19"/>
        <v>1.1770715480322185</v>
      </c>
      <c r="AA71" s="6">
        <v>-144.24372570197801</v>
      </c>
      <c r="AB71" s="7">
        <v>10.528700058400901</v>
      </c>
      <c r="AC71" s="6">
        <v>-3.1256926142924198E-2</v>
      </c>
      <c r="AD71" s="6">
        <v>2.9456116190551199E-5</v>
      </c>
      <c r="AE71" s="8">
        <v>17554.453889016499</v>
      </c>
      <c r="AF71" s="8">
        <v>-125.692345063977</v>
      </c>
      <c r="AG71" s="8">
        <v>0.39362054142913999</v>
      </c>
      <c r="AH71" s="8">
        <v>-4.1079636190540202E-4</v>
      </c>
      <c r="AI71" s="8">
        <v>2.30640101199999</v>
      </c>
      <c r="AJ71" s="8">
        <v>-3.7612753199999698E-3</v>
      </c>
      <c r="AK71" s="8">
        <v>995.176197</v>
      </c>
      <c r="AL71" s="8">
        <v>3.9734999999999798E-2</v>
      </c>
      <c r="AN71" s="8">
        <v>-1.0649947496932199</v>
      </c>
      <c r="AO71" s="8">
        <v>3.87368155534049</v>
      </c>
      <c r="AP71" s="8">
        <v>0.98806744763430499</v>
      </c>
    </row>
    <row r="72" spans="1:42" x14ac:dyDescent="0.45">
      <c r="A72">
        <v>6.2E-2</v>
      </c>
      <c r="B72" s="4">
        <f t="shared" si="14"/>
        <v>225.01225465002619</v>
      </c>
      <c r="C72">
        <v>1500</v>
      </c>
      <c r="D72" s="5">
        <f t="shared" si="8"/>
        <v>1.6778484101954037</v>
      </c>
      <c r="E72" s="4">
        <v>84.835371316299998</v>
      </c>
      <c r="F72" s="4">
        <f t="shared" si="11"/>
        <v>169.6707426326</v>
      </c>
      <c r="G72" s="5">
        <f t="shared" si="9"/>
        <v>8.2160387505954837</v>
      </c>
      <c r="H72" s="1">
        <f t="shared" si="12"/>
        <v>3301.7351230769173</v>
      </c>
      <c r="I72">
        <v>315</v>
      </c>
      <c r="J72">
        <v>295</v>
      </c>
      <c r="K72" s="5">
        <f t="shared" si="13"/>
        <v>10.572769063352389</v>
      </c>
      <c r="L72" s="5">
        <v>305.57271692292119</v>
      </c>
      <c r="M72" s="5">
        <f t="shared" si="10"/>
        <v>305.57276906335238</v>
      </c>
      <c r="N72" s="5">
        <v>312.72015883548011</v>
      </c>
      <c r="O72" s="5">
        <f t="shared" si="20"/>
        <v>312.72016067888933</v>
      </c>
      <c r="P72" s="5">
        <f t="shared" si="7"/>
        <v>2.2798411645198939</v>
      </c>
      <c r="Q72" s="1">
        <v>590.641697099216</v>
      </c>
      <c r="R72" s="4">
        <f>Q72/(Abmessungen!J$17*S72)</f>
        <v>84.773320572555249</v>
      </c>
      <c r="S72" s="5">
        <f t="shared" si="15"/>
        <v>13.140456147999192</v>
      </c>
      <c r="T72" s="4">
        <f t="shared" si="16"/>
        <v>4178.5747343063204</v>
      </c>
      <c r="U72" s="4">
        <f t="shared" si="17"/>
        <v>991.94597355221867</v>
      </c>
      <c r="V72" s="4">
        <f t="shared" si="18"/>
        <v>1007.1080754534661</v>
      </c>
      <c r="W72" s="2">
        <f t="shared" si="19"/>
        <v>1.1769413429862343</v>
      </c>
      <c r="AA72" s="6">
        <v>-144.24372570197801</v>
      </c>
      <c r="AB72" s="7">
        <v>10.528700058400901</v>
      </c>
      <c r="AC72" s="6">
        <v>-3.1256926142924198E-2</v>
      </c>
      <c r="AD72" s="6">
        <v>2.9456116190551199E-5</v>
      </c>
      <c r="AE72" s="8">
        <v>17554.453889016499</v>
      </c>
      <c r="AF72" s="8">
        <v>-125.692345063977</v>
      </c>
      <c r="AG72" s="8">
        <v>0.39362054142913999</v>
      </c>
      <c r="AH72" s="8">
        <v>-4.1079636190540202E-4</v>
      </c>
      <c r="AI72" s="8">
        <v>2.30640101199999</v>
      </c>
      <c r="AJ72" s="8">
        <v>-3.7612753199999698E-3</v>
      </c>
      <c r="AK72" s="8">
        <v>995.176197</v>
      </c>
      <c r="AL72" s="8">
        <v>3.9734999999999798E-2</v>
      </c>
      <c r="AN72" s="8">
        <v>-1.0649947496932199</v>
      </c>
      <c r="AO72" s="8">
        <v>3.87368155534049</v>
      </c>
      <c r="AP72" s="8">
        <v>0.98806744763430499</v>
      </c>
    </row>
    <row r="73" spans="1:42" x14ac:dyDescent="0.45">
      <c r="A73">
        <v>6.8000000000000005E-2</v>
      </c>
      <c r="B73" s="4">
        <f t="shared" si="14"/>
        <v>246.79663515215299</v>
      </c>
      <c r="C73">
        <v>1500</v>
      </c>
      <c r="D73" s="5">
        <f t="shared" si="8"/>
        <v>1.6778484101954037</v>
      </c>
      <c r="E73" s="4">
        <v>84.835371316299998</v>
      </c>
      <c r="F73" s="4">
        <f t="shared" si="11"/>
        <v>169.6707426326</v>
      </c>
      <c r="G73" s="5">
        <f t="shared" si="9"/>
        <v>8.2160387505954837</v>
      </c>
      <c r="H73" s="1">
        <f t="shared" si="12"/>
        <v>3875.9652153846091</v>
      </c>
      <c r="I73">
        <v>315</v>
      </c>
      <c r="J73">
        <v>295</v>
      </c>
      <c r="K73" s="5">
        <f t="shared" si="13"/>
        <v>10.626956240893874</v>
      </c>
      <c r="L73" s="5">
        <v>305.62689718858491</v>
      </c>
      <c r="M73" s="5">
        <f t="shared" si="10"/>
        <v>305.62695624089389</v>
      </c>
      <c r="N73" s="5">
        <v>312.91084549758364</v>
      </c>
      <c r="O73" s="5">
        <f t="shared" si="20"/>
        <v>312.91084688064115</v>
      </c>
      <c r="P73" s="5">
        <f t="shared" si="7"/>
        <v>2.0891545024163634</v>
      </c>
      <c r="Q73" s="1">
        <v>593.61807050448795</v>
      </c>
      <c r="R73" s="4">
        <f>Q73/(Abmessungen!J$17*S73)</f>
        <v>84.916307234429539</v>
      </c>
      <c r="S73" s="5">
        <f t="shared" si="15"/>
        <v>13.184435686140644</v>
      </c>
      <c r="T73" s="4">
        <f t="shared" si="16"/>
        <v>4178.5723729518231</v>
      </c>
      <c r="U73" s="4">
        <f t="shared" si="17"/>
        <v>991.90979588955088</v>
      </c>
      <c r="V73" s="4">
        <f t="shared" si="18"/>
        <v>1007.1091518798942</v>
      </c>
      <c r="W73" s="2">
        <f t="shared" si="19"/>
        <v>1.1768394495381982</v>
      </c>
      <c r="AA73" s="6">
        <v>-144.24372570197801</v>
      </c>
      <c r="AB73" s="7">
        <v>10.528700058400901</v>
      </c>
      <c r="AC73" s="6">
        <v>-3.1256926142924198E-2</v>
      </c>
      <c r="AD73" s="6">
        <v>2.9456116190551199E-5</v>
      </c>
      <c r="AE73" s="8">
        <v>17554.453889016499</v>
      </c>
      <c r="AF73" s="8">
        <v>-125.692345063977</v>
      </c>
      <c r="AG73" s="8">
        <v>0.39362054142913999</v>
      </c>
      <c r="AH73" s="8">
        <v>-4.1079636190540202E-4</v>
      </c>
      <c r="AI73" s="8">
        <v>2.30640101199999</v>
      </c>
      <c r="AJ73" s="8">
        <v>-3.7612753199999698E-3</v>
      </c>
      <c r="AK73" s="8">
        <v>995.176197</v>
      </c>
      <c r="AL73" s="8">
        <v>3.9734999999999798E-2</v>
      </c>
      <c r="AN73" s="8">
        <v>-1.0649947496932199</v>
      </c>
      <c r="AO73" s="8">
        <v>3.87368155534049</v>
      </c>
      <c r="AP73" s="8">
        <v>0.98806744763430499</v>
      </c>
    </row>
    <row r="74" spans="1:42" x14ac:dyDescent="0.45">
      <c r="A74">
        <v>7.3999999999999996E-2</v>
      </c>
      <c r="B74" s="4">
        <f t="shared" si="14"/>
        <v>268.58114653637557</v>
      </c>
      <c r="C74">
        <v>1500</v>
      </c>
      <c r="D74" s="5">
        <f t="shared" si="8"/>
        <v>1.6778484101954037</v>
      </c>
      <c r="E74" s="4">
        <v>84.835371316299998</v>
      </c>
      <c r="F74" s="4">
        <f t="shared" si="11"/>
        <v>169.6707426326</v>
      </c>
      <c r="G74" s="5">
        <f t="shared" si="9"/>
        <v>8.2160387505954837</v>
      </c>
      <c r="H74" s="1">
        <f t="shared" si="12"/>
        <v>4495.1436615384537</v>
      </c>
      <c r="I74">
        <v>315</v>
      </c>
      <c r="J74">
        <v>295</v>
      </c>
      <c r="K74" s="5">
        <f t="shared" si="13"/>
        <v>10.669904848976843</v>
      </c>
      <c r="L74" s="5">
        <v>305.66930719115982</v>
      </c>
      <c r="M74" s="5">
        <f t="shared" si="10"/>
        <v>305.66990484897684</v>
      </c>
      <c r="N74" s="5">
        <v>313.07260510730504</v>
      </c>
      <c r="O74" s="5">
        <f t="shared" si="20"/>
        <v>313.07260719971617</v>
      </c>
      <c r="P74" s="5">
        <f t="shared" si="7"/>
        <v>1.9273948926949629</v>
      </c>
      <c r="Q74" s="1">
        <v>595.977269566985</v>
      </c>
      <c r="R74" s="4">
        <f>Q74/(Abmessungen!J$17*S74)</f>
        <v>85.001786510872677</v>
      </c>
      <c r="S74" s="5">
        <f t="shared" si="15"/>
        <v>13.223523015152924</v>
      </c>
      <c r="T74" s="4">
        <f t="shared" si="16"/>
        <v>4178.5705979883487</v>
      </c>
      <c r="U74" s="4">
        <f t="shared" si="17"/>
        <v>991.8790035544057</v>
      </c>
      <c r="V74" s="4">
        <f t="shared" si="18"/>
        <v>1007.1099944606203</v>
      </c>
      <c r="W74" s="2">
        <f t="shared" si="19"/>
        <v>1.176759691690195</v>
      </c>
      <c r="AA74" s="6">
        <v>-144.24372570197801</v>
      </c>
      <c r="AB74" s="7">
        <v>10.528700058400901</v>
      </c>
      <c r="AC74" s="6">
        <v>-3.1256926142924198E-2</v>
      </c>
      <c r="AD74" s="6">
        <v>2.9456116190551199E-5</v>
      </c>
      <c r="AE74" s="8">
        <v>17554.453889016499</v>
      </c>
      <c r="AF74" s="8">
        <v>-125.692345063977</v>
      </c>
      <c r="AG74" s="8">
        <v>0.39362054142913999</v>
      </c>
      <c r="AH74" s="8">
        <v>-4.1079636190540202E-4</v>
      </c>
      <c r="AI74" s="8">
        <v>2.30640101199999</v>
      </c>
      <c r="AJ74" s="8">
        <v>-3.7612753199999698E-3</v>
      </c>
      <c r="AK74" s="8">
        <v>995.176197</v>
      </c>
      <c r="AL74" s="8">
        <v>3.9734999999999798E-2</v>
      </c>
      <c r="AN74" s="8">
        <v>-1.0649947496932199</v>
      </c>
      <c r="AO74" s="8">
        <v>3.87368155534049</v>
      </c>
      <c r="AP74" s="8">
        <v>0.98806744763430499</v>
      </c>
    </row>
    <row r="75" spans="1:42" x14ac:dyDescent="0.45">
      <c r="A75">
        <v>8.0000000000000002E-3</v>
      </c>
      <c r="B75" s="4">
        <f t="shared" si="14"/>
        <v>28.980859992595132</v>
      </c>
      <c r="C75">
        <v>2000</v>
      </c>
      <c r="D75" s="5">
        <f t="shared" si="8"/>
        <v>2.2096286370198963</v>
      </c>
      <c r="E75" s="4">
        <v>111.723243145</v>
      </c>
      <c r="F75" s="4">
        <f t="shared" si="11"/>
        <v>223.44648629</v>
      </c>
      <c r="G75" s="5">
        <f t="shared" si="9"/>
        <v>12.318601464948662</v>
      </c>
      <c r="H75" s="1">
        <f t="shared" si="12"/>
        <v>156.34021538461522</v>
      </c>
      <c r="I75">
        <v>315</v>
      </c>
      <c r="J75">
        <v>295</v>
      </c>
      <c r="K75" s="5">
        <f t="shared" si="13"/>
        <v>5.8950896207545211</v>
      </c>
      <c r="L75" s="5">
        <v>300.89525330911141</v>
      </c>
      <c r="M75" s="5">
        <f t="shared" si="10"/>
        <v>300.8950896207545</v>
      </c>
      <c r="N75" s="5">
        <v>301.9347641803152</v>
      </c>
      <c r="O75" s="5">
        <f t="shared" si="20"/>
        <v>301.9329743727813</v>
      </c>
      <c r="P75" s="5">
        <f t="shared" si="7"/>
        <v>13.065235819684801</v>
      </c>
      <c r="Q75" s="1">
        <v>436.90414597440702</v>
      </c>
      <c r="R75" s="4">
        <f>Q75/(Abmessungen!J$17*S75)</f>
        <v>81.592480414213369</v>
      </c>
      <c r="S75" s="5">
        <f t="shared" si="15"/>
        <v>10.099074194679718</v>
      </c>
      <c r="T75" s="4">
        <f t="shared" si="16"/>
        <v>4179.4529072508703</v>
      </c>
      <c r="U75" s="4">
        <f t="shared" si="17"/>
        <v>993.75932968720235</v>
      </c>
      <c r="V75" s="4">
        <f t="shared" si="18"/>
        <v>1007.0151459451188</v>
      </c>
      <c r="W75" s="2">
        <f t="shared" si="19"/>
        <v>1.1857379572116444</v>
      </c>
      <c r="AA75" s="6">
        <v>-144.24372570197801</v>
      </c>
      <c r="AB75" s="7">
        <v>10.528700058400901</v>
      </c>
      <c r="AC75" s="6">
        <v>-3.1256926142924198E-2</v>
      </c>
      <c r="AD75" s="6">
        <v>2.9456116190551199E-5</v>
      </c>
      <c r="AE75" s="8">
        <v>17554.453889016499</v>
      </c>
      <c r="AF75" s="8">
        <v>-125.692345063977</v>
      </c>
      <c r="AG75" s="8">
        <v>0.39362054142913999</v>
      </c>
      <c r="AH75" s="8">
        <v>-4.1079636190540202E-4</v>
      </c>
      <c r="AI75" s="8">
        <v>2.30640101199999</v>
      </c>
      <c r="AJ75" s="8">
        <v>-3.7612753199999698E-3</v>
      </c>
      <c r="AK75" s="8">
        <v>995.176197</v>
      </c>
      <c r="AL75" s="8">
        <v>3.9734999999999798E-2</v>
      </c>
      <c r="AN75" s="8">
        <v>-1.0649947496932199</v>
      </c>
      <c r="AO75" s="8">
        <v>3.87368155534049</v>
      </c>
      <c r="AP75" s="8">
        <v>0.98806744763430499</v>
      </c>
    </row>
    <row r="76" spans="1:42" x14ac:dyDescent="0.45">
      <c r="A76">
        <v>1.4E-2</v>
      </c>
      <c r="B76" s="4">
        <f t="shared" si="14"/>
        <v>50.744936356870411</v>
      </c>
      <c r="C76">
        <v>2000</v>
      </c>
      <c r="D76" s="5">
        <f t="shared" si="8"/>
        <v>2.2096286370198963</v>
      </c>
      <c r="E76" s="4">
        <v>111.723243145</v>
      </c>
      <c r="F76" s="4">
        <f t="shared" si="11"/>
        <v>223.44648629</v>
      </c>
      <c r="G76" s="5">
        <f t="shared" si="9"/>
        <v>12.318601464948662</v>
      </c>
      <c r="H76" s="1">
        <f t="shared" si="12"/>
        <v>326.03512307692239</v>
      </c>
      <c r="I76">
        <v>315</v>
      </c>
      <c r="J76">
        <v>295</v>
      </c>
      <c r="K76" s="5">
        <f t="shared" si="13"/>
        <v>7.4648556669321939</v>
      </c>
      <c r="L76" s="5">
        <v>302.46502174394033</v>
      </c>
      <c r="M76" s="5">
        <f t="shared" si="10"/>
        <v>302.46485566693218</v>
      </c>
      <c r="N76" s="5">
        <v>305.56709598290144</v>
      </c>
      <c r="O76" s="5">
        <f t="shared" si="20"/>
        <v>305.56694615511333</v>
      </c>
      <c r="P76" s="5">
        <f t="shared" si="7"/>
        <v>9.432904017098565</v>
      </c>
      <c r="Q76" s="1">
        <v>551.88424403694</v>
      </c>
      <c r="R76" s="4">
        <f>Q76/(Abmessungen!J$17*S76)</f>
        <v>90.328807626687095</v>
      </c>
      <c r="S76" s="5">
        <f t="shared" si="15"/>
        <v>11.523044810618371</v>
      </c>
      <c r="T76" s="4">
        <f t="shared" si="16"/>
        <v>4178.9545351598044</v>
      </c>
      <c r="U76" s="4">
        <f t="shared" si="17"/>
        <v>993.20254627093027</v>
      </c>
      <c r="V76" s="4">
        <f t="shared" si="18"/>
        <v>1007.0463333194978</v>
      </c>
      <c r="W76" s="2">
        <f t="shared" si="19"/>
        <v>1.1827857915756259</v>
      </c>
      <c r="AA76" s="6">
        <v>-144.24372570197801</v>
      </c>
      <c r="AB76" s="7">
        <v>10.528700058400901</v>
      </c>
      <c r="AC76" s="6">
        <v>-3.1256926142924198E-2</v>
      </c>
      <c r="AD76" s="6">
        <v>2.9456116190551199E-5</v>
      </c>
      <c r="AE76" s="8">
        <v>17554.453889016499</v>
      </c>
      <c r="AF76" s="8">
        <v>-125.692345063977</v>
      </c>
      <c r="AG76" s="8">
        <v>0.39362054142913999</v>
      </c>
      <c r="AH76" s="8">
        <v>-4.1079636190540202E-4</v>
      </c>
      <c r="AI76" s="8">
        <v>2.30640101199999</v>
      </c>
      <c r="AJ76" s="8">
        <v>-3.7612753199999698E-3</v>
      </c>
      <c r="AK76" s="8">
        <v>995.176197</v>
      </c>
      <c r="AL76" s="8">
        <v>3.9734999999999798E-2</v>
      </c>
      <c r="AN76" s="8">
        <v>-1.0649947496932199</v>
      </c>
      <c r="AO76" s="8">
        <v>3.87368155534049</v>
      </c>
      <c r="AP76" s="8">
        <v>0.98806744763430499</v>
      </c>
    </row>
    <row r="77" spans="1:42" x14ac:dyDescent="0.45">
      <c r="A77">
        <v>0.02</v>
      </c>
      <c r="B77" s="4">
        <f t="shared" si="14"/>
        <v>72.517523643331685</v>
      </c>
      <c r="C77">
        <v>2000</v>
      </c>
      <c r="D77" s="5">
        <f t="shared" si="8"/>
        <v>2.2096286370198963</v>
      </c>
      <c r="E77" s="4">
        <v>111.723243145</v>
      </c>
      <c r="F77" s="4">
        <f t="shared" si="11"/>
        <v>223.44648629</v>
      </c>
      <c r="G77" s="5">
        <f t="shared" si="9"/>
        <v>12.318601464948662</v>
      </c>
      <c r="H77" s="1">
        <f t="shared" si="12"/>
        <v>540.67838461538327</v>
      </c>
      <c r="I77">
        <v>315</v>
      </c>
      <c r="J77">
        <v>295</v>
      </c>
      <c r="K77" s="5">
        <f t="shared" si="13"/>
        <v>8.3591604941252449</v>
      </c>
      <c r="L77" s="5">
        <v>303.35930916333547</v>
      </c>
      <c r="M77" s="5">
        <f t="shared" si="10"/>
        <v>303.35916049412526</v>
      </c>
      <c r="N77" s="5">
        <v>307.61587221628048</v>
      </c>
      <c r="O77" s="5">
        <f t="shared" si="20"/>
        <v>307.61586201035431</v>
      </c>
      <c r="P77" s="5">
        <f t="shared" si="7"/>
        <v>7.3841277837195207</v>
      </c>
      <c r="Q77" s="1">
        <v>617.13323191857103</v>
      </c>
      <c r="R77" s="4">
        <f>Q77/(Abmessungen!J$17*S77)</f>
        <v>96.019477609698399</v>
      </c>
      <c r="S77" s="5">
        <f t="shared" si="15"/>
        <v>12.121744540009662</v>
      </c>
      <c r="T77" s="4">
        <f t="shared" si="16"/>
        <v>4178.776404124188</v>
      </c>
      <c r="U77" s="4">
        <f t="shared" si="17"/>
        <v>992.86346778915038</v>
      </c>
      <c r="V77" s="4">
        <f t="shared" si="18"/>
        <v>1007.0641005748025</v>
      </c>
      <c r="W77" s="2">
        <f t="shared" si="19"/>
        <v>1.1811039609758471</v>
      </c>
      <c r="AA77" s="6">
        <v>-144.24372570197801</v>
      </c>
      <c r="AB77" s="7">
        <v>10.528700058400901</v>
      </c>
      <c r="AC77" s="6">
        <v>-3.1256926142924198E-2</v>
      </c>
      <c r="AD77" s="6">
        <v>2.9456116190551199E-5</v>
      </c>
      <c r="AE77" s="8">
        <v>17554.453889016499</v>
      </c>
      <c r="AF77" s="8">
        <v>-125.692345063977</v>
      </c>
      <c r="AG77" s="8">
        <v>0.39362054142913999</v>
      </c>
      <c r="AH77" s="8">
        <v>-4.1079636190540202E-4</v>
      </c>
      <c r="AI77" s="8">
        <v>2.30640101199999</v>
      </c>
      <c r="AJ77" s="8">
        <v>-3.7612753199999698E-3</v>
      </c>
      <c r="AK77" s="8">
        <v>995.176197</v>
      </c>
      <c r="AL77" s="8">
        <v>3.9734999999999798E-2</v>
      </c>
      <c r="AN77" s="8">
        <v>-1.0649947496932199</v>
      </c>
      <c r="AO77" s="8">
        <v>3.87368155534049</v>
      </c>
      <c r="AP77" s="8">
        <v>0.98806744763430499</v>
      </c>
    </row>
    <row r="78" spans="1:42" x14ac:dyDescent="0.45">
      <c r="A78">
        <v>2.5999999999999999E-2</v>
      </c>
      <c r="B78" s="4">
        <f t="shared" si="14"/>
        <v>94.294343487512336</v>
      </c>
      <c r="C78">
        <v>2000</v>
      </c>
      <c r="D78" s="5">
        <f t="shared" si="8"/>
        <v>2.2096286370198963</v>
      </c>
      <c r="E78" s="4">
        <v>111.723243145</v>
      </c>
      <c r="F78" s="4">
        <f t="shared" si="11"/>
        <v>223.44648629</v>
      </c>
      <c r="G78" s="5">
        <f t="shared" si="9"/>
        <v>12.318601464948662</v>
      </c>
      <c r="H78" s="1">
        <f t="shared" si="12"/>
        <v>800.26999999999816</v>
      </c>
      <c r="I78">
        <v>315</v>
      </c>
      <c r="J78">
        <v>295</v>
      </c>
      <c r="K78" s="5">
        <f t="shared" si="13"/>
        <v>8.9366561759530398</v>
      </c>
      <c r="L78" s="5">
        <v>303.93678609176118</v>
      </c>
      <c r="M78" s="5">
        <f t="shared" si="10"/>
        <v>303.93665617595303</v>
      </c>
      <c r="N78" s="5">
        <v>308.93287022350751</v>
      </c>
      <c r="O78" s="5">
        <f t="shared" si="20"/>
        <v>308.93287762482043</v>
      </c>
      <c r="P78" s="5">
        <f t="shared" si="7"/>
        <v>6.067129776492493</v>
      </c>
      <c r="Q78" s="1">
        <v>659.16896144682596</v>
      </c>
      <c r="R78" s="4">
        <f>Q78/(Abmessungen!J$17*S78)</f>
        <v>99.912376328291828</v>
      </c>
      <c r="S78" s="5">
        <f t="shared" si="15"/>
        <v>12.44293962184075</v>
      </c>
      <c r="T78" s="4">
        <f t="shared" si="16"/>
        <v>4178.6947411933616</v>
      </c>
      <c r="U78" s="4">
        <f t="shared" si="17"/>
        <v>992.63642481795</v>
      </c>
      <c r="V78" s="4">
        <f t="shared" si="18"/>
        <v>1007.075573597678</v>
      </c>
      <c r="W78" s="2">
        <f t="shared" si="19"/>
        <v>1.1800179361164687</v>
      </c>
      <c r="AA78" s="6">
        <v>-144.24372570197801</v>
      </c>
      <c r="AB78" s="7">
        <v>10.528700058400901</v>
      </c>
      <c r="AC78" s="6">
        <v>-3.1256926142924198E-2</v>
      </c>
      <c r="AD78" s="6">
        <v>2.9456116190551199E-5</v>
      </c>
      <c r="AE78" s="8">
        <v>17554.453889016499</v>
      </c>
      <c r="AF78" s="8">
        <v>-125.692345063977</v>
      </c>
      <c r="AG78" s="8">
        <v>0.39362054142913999</v>
      </c>
      <c r="AH78" s="8">
        <v>-4.1079636190540202E-4</v>
      </c>
      <c r="AI78" s="8">
        <v>2.30640101199999</v>
      </c>
      <c r="AJ78" s="8">
        <v>-3.7612753199999698E-3</v>
      </c>
      <c r="AK78" s="8">
        <v>995.176197</v>
      </c>
      <c r="AL78" s="8">
        <v>3.9734999999999798E-2</v>
      </c>
      <c r="AN78" s="8">
        <v>-1.0649947496932199</v>
      </c>
      <c r="AO78" s="8">
        <v>3.87368155534049</v>
      </c>
      <c r="AP78" s="8">
        <v>0.98806744763430499</v>
      </c>
    </row>
    <row r="79" spans="1:42" x14ac:dyDescent="0.45">
      <c r="A79">
        <v>3.2000000000000001E-2</v>
      </c>
      <c r="B79" s="4">
        <f t="shared" si="14"/>
        <v>116.07353935427363</v>
      </c>
      <c r="C79">
        <v>2000</v>
      </c>
      <c r="D79" s="5">
        <f t="shared" si="8"/>
        <v>2.2096286370198963</v>
      </c>
      <c r="E79" s="4">
        <v>111.723243145</v>
      </c>
      <c r="F79" s="4">
        <f t="shared" si="11"/>
        <v>223.44648629</v>
      </c>
      <c r="G79" s="5">
        <f t="shared" ref="G79:G110" si="21">AN79 + AO79*D79 + AP79*D79^2</f>
        <v>12.318601464948662</v>
      </c>
      <c r="H79" s="1">
        <f t="shared" si="12"/>
        <v>1104.8099692307667</v>
      </c>
      <c r="I79">
        <v>315</v>
      </c>
      <c r="J79">
        <v>295</v>
      </c>
      <c r="K79" s="5">
        <f t="shared" si="13"/>
        <v>9.3422673846507038</v>
      </c>
      <c r="L79" s="5">
        <v>304.3423798833187</v>
      </c>
      <c r="M79" s="5">
        <f t="shared" si="10"/>
        <v>304.34226738465071</v>
      </c>
      <c r="N79" s="5">
        <v>309.84995235638075</v>
      </c>
      <c r="O79" s="5">
        <f t="shared" si="20"/>
        <v>309.84996073895854</v>
      </c>
      <c r="P79" s="5">
        <f t="shared" si="7"/>
        <v>5.1500476436192457</v>
      </c>
      <c r="Q79" s="1">
        <v>688.64697652162499</v>
      </c>
      <c r="R79" s="4">
        <f>Q79/(Abmessungen!J$17*S79)</f>
        <v>102.76852596145437</v>
      </c>
      <c r="S79" s="5">
        <f t="shared" si="15"/>
        <v>12.638107655468621</v>
      </c>
      <c r="T79" s="4">
        <f t="shared" si="16"/>
        <v>4178.6512540001177</v>
      </c>
      <c r="U79" s="4">
        <f t="shared" si="17"/>
        <v>992.47425934340254</v>
      </c>
      <c r="V79" s="4">
        <f t="shared" si="18"/>
        <v>1007.0836317323318</v>
      </c>
      <c r="W79" s="2">
        <f t="shared" si="19"/>
        <v>1.1792551611574034</v>
      </c>
      <c r="AA79" s="6">
        <v>-144.24372570197801</v>
      </c>
      <c r="AB79" s="7">
        <v>10.528700058400901</v>
      </c>
      <c r="AC79" s="6">
        <v>-3.1256926142924198E-2</v>
      </c>
      <c r="AD79" s="6">
        <v>2.9456116190551199E-5</v>
      </c>
      <c r="AE79" s="8">
        <v>17554.453889016499</v>
      </c>
      <c r="AF79" s="8">
        <v>-125.692345063977</v>
      </c>
      <c r="AG79" s="8">
        <v>0.39362054142913999</v>
      </c>
      <c r="AH79" s="8">
        <v>-4.1079636190540202E-4</v>
      </c>
      <c r="AI79" s="8">
        <v>2.30640101199999</v>
      </c>
      <c r="AJ79" s="8">
        <v>-3.7612753199999698E-3</v>
      </c>
      <c r="AK79" s="8">
        <v>995.176197</v>
      </c>
      <c r="AL79" s="8">
        <v>3.9734999999999798E-2</v>
      </c>
      <c r="AN79" s="8">
        <v>-1.0649947496932199</v>
      </c>
      <c r="AO79" s="8">
        <v>3.87368155534049</v>
      </c>
      <c r="AP79" s="8">
        <v>0.98806744763430499</v>
      </c>
    </row>
    <row r="80" spans="1:42" x14ac:dyDescent="0.45">
      <c r="A80">
        <v>3.7999999999999999E-2</v>
      </c>
      <c r="B80" s="4">
        <f t="shared" si="14"/>
        <v>137.85428812719388</v>
      </c>
      <c r="C80">
        <v>2000</v>
      </c>
      <c r="D80" s="5">
        <f t="shared" si="8"/>
        <v>2.2096286370198963</v>
      </c>
      <c r="E80" s="4">
        <v>111.723243145</v>
      </c>
      <c r="F80" s="4">
        <f t="shared" ref="F80:F110" si="22">E80*2</f>
        <v>223.44648629</v>
      </c>
      <c r="G80" s="5">
        <f t="shared" si="21"/>
        <v>12.318601464948662</v>
      </c>
      <c r="H80" s="1">
        <f t="shared" ref="H80:H110" si="23">H68</f>
        <v>1454.2982923076893</v>
      </c>
      <c r="I80">
        <v>315</v>
      </c>
      <c r="J80">
        <v>295</v>
      </c>
      <c r="K80" s="5">
        <f t="shared" si="13"/>
        <v>9.63647573129699</v>
      </c>
      <c r="L80" s="5">
        <v>304.63657379025079</v>
      </c>
      <c r="M80" s="5">
        <f t="shared" si="10"/>
        <v>304.63647573129697</v>
      </c>
      <c r="N80" s="5">
        <v>310.52858570721776</v>
      </c>
      <c r="O80" s="5">
        <f t="shared" si="20"/>
        <v>310.52859248972266</v>
      </c>
      <c r="P80" s="5">
        <f t="shared" si="7"/>
        <v>4.4714142927822422</v>
      </c>
      <c r="Q80" s="1">
        <v>710.00482233265996</v>
      </c>
      <c r="R80" s="4">
        <f>Q80/(Abmessungen!J$17*S80)</f>
        <v>104.84165884368066</v>
      </c>
      <c r="S80" s="5">
        <f t="shared" si="15"/>
        <v>12.772412829336549</v>
      </c>
      <c r="T80" s="4">
        <f t="shared" si="16"/>
        <v>4178.6254969741976</v>
      </c>
      <c r="U80" s="4">
        <f t="shared" si="17"/>
        <v>992.35215573257244</v>
      </c>
      <c r="V80" s="4">
        <f t="shared" si="18"/>
        <v>1007.0894766297778</v>
      </c>
      <c r="W80" s="2">
        <f t="shared" si="19"/>
        <v>1.1787018890166845</v>
      </c>
      <c r="AA80" s="6">
        <v>-144.24372570197801</v>
      </c>
      <c r="AB80" s="7">
        <v>10.528700058400901</v>
      </c>
      <c r="AC80" s="6">
        <v>-3.1256926142924198E-2</v>
      </c>
      <c r="AD80" s="6">
        <v>2.9456116190551199E-5</v>
      </c>
      <c r="AE80" s="8">
        <v>17554.453889016499</v>
      </c>
      <c r="AF80" s="8">
        <v>-125.692345063977</v>
      </c>
      <c r="AG80" s="8">
        <v>0.39362054142913999</v>
      </c>
      <c r="AH80" s="8">
        <v>-4.1079636190540202E-4</v>
      </c>
      <c r="AI80" s="8">
        <v>2.30640101199999</v>
      </c>
      <c r="AJ80" s="8">
        <v>-3.7612753199999698E-3</v>
      </c>
      <c r="AK80" s="8">
        <v>995.176197</v>
      </c>
      <c r="AL80" s="8">
        <v>3.9734999999999798E-2</v>
      </c>
      <c r="AN80" s="8">
        <v>-1.0649947496932199</v>
      </c>
      <c r="AO80" s="8">
        <v>3.87368155534049</v>
      </c>
      <c r="AP80" s="8">
        <v>0.98806744763430499</v>
      </c>
    </row>
    <row r="81" spans="1:42" x14ac:dyDescent="0.45">
      <c r="A81">
        <v>4.3999999999999997E-2</v>
      </c>
      <c r="B81" s="4">
        <f t="shared" si="14"/>
        <v>159.63603365413965</v>
      </c>
      <c r="C81">
        <v>2000</v>
      </c>
      <c r="D81" s="5">
        <f t="shared" si="8"/>
        <v>2.2096286370198963</v>
      </c>
      <c r="E81" s="4">
        <v>111.723243145</v>
      </c>
      <c r="F81" s="4">
        <f t="shared" si="22"/>
        <v>223.44648629</v>
      </c>
      <c r="G81" s="5">
        <f t="shared" si="21"/>
        <v>12.318601464948662</v>
      </c>
      <c r="H81" s="1">
        <f t="shared" si="23"/>
        <v>1848.7349692307653</v>
      </c>
      <c r="I81">
        <v>315</v>
      </c>
      <c r="J81">
        <v>295</v>
      </c>
      <c r="K81" s="5">
        <f t="shared" si="13"/>
        <v>9.8607624220187908</v>
      </c>
      <c r="L81" s="5">
        <v>304.86084789691631</v>
      </c>
      <c r="M81" s="5">
        <f t="shared" si="10"/>
        <v>304.86076242201881</v>
      </c>
      <c r="N81" s="5">
        <v>311.04982629365981</v>
      </c>
      <c r="O81" s="5">
        <f t="shared" si="20"/>
        <v>311.04983148540174</v>
      </c>
      <c r="P81" s="5">
        <f t="shared" si="7"/>
        <v>3.9501737063401947</v>
      </c>
      <c r="Q81" s="1">
        <v>726.27325339879098</v>
      </c>
      <c r="R81" s="4">
        <f>Q81/(Abmessungen!J$17*S81)</f>
        <v>106.4385635218823</v>
      </c>
      <c r="S81" s="5">
        <f t="shared" si="15"/>
        <v>12.869052679152794</v>
      </c>
      <c r="T81" s="4">
        <f t="shared" si="16"/>
        <v>4178.609151360909</v>
      </c>
      <c r="U81" s="4">
        <f t="shared" si="17"/>
        <v>992.25717636647391</v>
      </c>
      <c r="V81" s="4">
        <f t="shared" si="18"/>
        <v>1007.093932395592</v>
      </c>
      <c r="W81" s="2">
        <f t="shared" si="19"/>
        <v>1.1782801106855265</v>
      </c>
      <c r="AA81" s="6">
        <v>-144.24372570197801</v>
      </c>
      <c r="AB81" s="7">
        <v>10.528700058400901</v>
      </c>
      <c r="AC81" s="6">
        <v>-3.1256926142924198E-2</v>
      </c>
      <c r="AD81" s="6">
        <v>2.9456116190551199E-5</v>
      </c>
      <c r="AE81" s="8">
        <v>17554.453889016499</v>
      </c>
      <c r="AF81" s="8">
        <v>-125.692345063977</v>
      </c>
      <c r="AG81" s="8">
        <v>0.39362054142913999</v>
      </c>
      <c r="AH81" s="8">
        <v>-4.1079636190540202E-4</v>
      </c>
      <c r="AI81" s="8">
        <v>2.30640101199999</v>
      </c>
      <c r="AJ81" s="8">
        <v>-3.7612753199999698E-3</v>
      </c>
      <c r="AK81" s="8">
        <v>995.176197</v>
      </c>
      <c r="AL81" s="8">
        <v>3.9734999999999798E-2</v>
      </c>
      <c r="AN81" s="8">
        <v>-1.0649947496932199</v>
      </c>
      <c r="AO81" s="8">
        <v>3.87368155534049</v>
      </c>
      <c r="AP81" s="8">
        <v>0.98806744763430499</v>
      </c>
    </row>
    <row r="82" spans="1:42" x14ac:dyDescent="0.45">
      <c r="A82">
        <v>0.05</v>
      </c>
      <c r="B82" s="4">
        <f t="shared" si="14"/>
        <v>181.41846563603485</v>
      </c>
      <c r="C82">
        <v>2000</v>
      </c>
      <c r="D82" s="5">
        <f t="shared" si="8"/>
        <v>2.2096286370198963</v>
      </c>
      <c r="E82" s="4">
        <v>111.723243145</v>
      </c>
      <c r="F82" s="4">
        <f t="shared" si="22"/>
        <v>223.44648629</v>
      </c>
      <c r="G82" s="5">
        <f t="shared" si="21"/>
        <v>12.318601464948662</v>
      </c>
      <c r="H82" s="1">
        <f t="shared" si="23"/>
        <v>2288.1199999999958</v>
      </c>
      <c r="I82">
        <v>315</v>
      </c>
      <c r="J82">
        <v>295</v>
      </c>
      <c r="K82" s="5">
        <f t="shared" si="13"/>
        <v>10.037514648809186</v>
      </c>
      <c r="L82" s="5">
        <v>305.03758886959855</v>
      </c>
      <c r="M82" s="5">
        <f t="shared" si="10"/>
        <v>305.03751464880918</v>
      </c>
      <c r="N82" s="5">
        <v>311.46251504914085</v>
      </c>
      <c r="O82" s="5">
        <f t="shared" si="20"/>
        <v>311.4625190059009</v>
      </c>
      <c r="P82" s="5">
        <f t="shared" si="7"/>
        <v>3.5374849508591524</v>
      </c>
      <c r="Q82" s="1">
        <v>739.08558584328796</v>
      </c>
      <c r="R82" s="4">
        <f>Q82/(Abmessungen!J$17*S82)</f>
        <v>107.70961839703062</v>
      </c>
      <c r="S82" s="5">
        <f t="shared" si="15"/>
        <v>12.941534606600625</v>
      </c>
      <c r="T82" s="4">
        <f t="shared" si="16"/>
        <v>4178.5982006753684</v>
      </c>
      <c r="U82" s="4">
        <f t="shared" si="17"/>
        <v>992.18124995676794</v>
      </c>
      <c r="V82" s="4">
        <f t="shared" si="18"/>
        <v>1007.0974437968666</v>
      </c>
      <c r="W82" s="2">
        <f t="shared" si="19"/>
        <v>1.1779477249562351</v>
      </c>
      <c r="AA82" s="6">
        <v>-144.24372570197801</v>
      </c>
      <c r="AB82" s="7">
        <v>10.528700058400901</v>
      </c>
      <c r="AC82" s="6">
        <v>-3.1256926142924198E-2</v>
      </c>
      <c r="AD82" s="6">
        <v>2.9456116190551199E-5</v>
      </c>
      <c r="AE82" s="8">
        <v>17554.453889016499</v>
      </c>
      <c r="AF82" s="8">
        <v>-125.692345063977</v>
      </c>
      <c r="AG82" s="8">
        <v>0.39362054142913999</v>
      </c>
      <c r="AH82" s="8">
        <v>-4.1079636190540202E-4</v>
      </c>
      <c r="AI82" s="8">
        <v>2.30640101199999</v>
      </c>
      <c r="AJ82" s="8">
        <v>-3.7612753199999698E-3</v>
      </c>
      <c r="AK82" s="8">
        <v>995.176197</v>
      </c>
      <c r="AL82" s="8">
        <v>3.9734999999999798E-2</v>
      </c>
      <c r="AN82" s="8">
        <v>-1.0649947496932199</v>
      </c>
      <c r="AO82" s="8">
        <v>3.87368155534049</v>
      </c>
      <c r="AP82" s="8">
        <v>0.98806744763430499</v>
      </c>
    </row>
    <row r="83" spans="1:42" x14ac:dyDescent="0.45">
      <c r="A83">
        <v>5.6000000000000001E-2</v>
      </c>
      <c r="B83" s="4">
        <f t="shared" si="14"/>
        <v>203.20138670748341</v>
      </c>
      <c r="C83">
        <v>2000</v>
      </c>
      <c r="D83" s="5">
        <f t="shared" si="8"/>
        <v>2.2096286370198963</v>
      </c>
      <c r="E83" s="4">
        <v>111.723243145</v>
      </c>
      <c r="F83" s="4">
        <f t="shared" si="22"/>
        <v>223.44648629</v>
      </c>
      <c r="G83" s="5">
        <f t="shared" si="21"/>
        <v>12.318601464948662</v>
      </c>
      <c r="H83" s="1">
        <f t="shared" si="23"/>
        <v>2772.4533846153799</v>
      </c>
      <c r="I83">
        <v>315</v>
      </c>
      <c r="J83">
        <v>295</v>
      </c>
      <c r="K83" s="5">
        <f t="shared" si="13"/>
        <v>10.180787566123755</v>
      </c>
      <c r="L83" s="5">
        <v>305.1808514453125</v>
      </c>
      <c r="M83" s="5">
        <f t="shared" si="10"/>
        <v>305.18078756612374</v>
      </c>
      <c r="N83" s="5">
        <v>311.79716646615157</v>
      </c>
      <c r="O83" s="5">
        <f t="shared" si="20"/>
        <v>311.79716951313645</v>
      </c>
      <c r="P83" s="5">
        <f t="shared" si="7"/>
        <v>3.2028335338484339</v>
      </c>
      <c r="Q83" s="1">
        <v>749.46576304898099</v>
      </c>
      <c r="R83" s="4">
        <f>Q83/(Abmessungen!J$17*S83)</f>
        <v>108.75245668983861</v>
      </c>
      <c r="S83" s="5">
        <f t="shared" si="15"/>
        <v>12.997452972372184</v>
      </c>
      <c r="T83" s="4">
        <f t="shared" si="16"/>
        <v>4178.5905473908097</v>
      </c>
      <c r="U83" s="4">
        <f t="shared" si="17"/>
        <v>992.11921368534422</v>
      </c>
      <c r="V83" s="4">
        <f t="shared" si="18"/>
        <v>1007.1002900660897</v>
      </c>
      <c r="W83" s="2">
        <f t="shared" si="19"/>
        <v>1.1776782999610789</v>
      </c>
      <c r="AA83" s="6">
        <v>-144.24372570197801</v>
      </c>
      <c r="AB83" s="7">
        <v>10.528700058400901</v>
      </c>
      <c r="AC83" s="6">
        <v>-3.1256926142924198E-2</v>
      </c>
      <c r="AD83" s="6">
        <v>2.9456116190551199E-5</v>
      </c>
      <c r="AE83" s="8">
        <v>17554.453889016499</v>
      </c>
      <c r="AF83" s="8">
        <v>-125.692345063977</v>
      </c>
      <c r="AG83" s="8">
        <v>0.39362054142913999</v>
      </c>
      <c r="AH83" s="8">
        <v>-4.1079636190540202E-4</v>
      </c>
      <c r="AI83" s="8">
        <v>2.30640101199999</v>
      </c>
      <c r="AJ83" s="8">
        <v>-3.7612753199999698E-3</v>
      </c>
      <c r="AK83" s="8">
        <v>995.176197</v>
      </c>
      <c r="AL83" s="8">
        <v>3.9734999999999798E-2</v>
      </c>
      <c r="AN83" s="8">
        <v>-1.0649947496932199</v>
      </c>
      <c r="AO83" s="8">
        <v>3.87368155534049</v>
      </c>
      <c r="AP83" s="8">
        <v>0.98806744763430499</v>
      </c>
    </row>
    <row r="84" spans="1:42" x14ac:dyDescent="0.45">
      <c r="A84">
        <v>6.2E-2</v>
      </c>
      <c r="B84" s="4">
        <f t="shared" si="14"/>
        <v>224.98466590233119</v>
      </c>
      <c r="C84">
        <v>2000</v>
      </c>
      <c r="D84" s="5">
        <f t="shared" si="8"/>
        <v>2.2096286370198963</v>
      </c>
      <c r="E84" s="4">
        <v>111.723243145</v>
      </c>
      <c r="F84" s="4">
        <f t="shared" si="22"/>
        <v>223.44648629</v>
      </c>
      <c r="G84" s="5">
        <f t="shared" si="21"/>
        <v>12.318601464948662</v>
      </c>
      <c r="H84" s="1">
        <f t="shared" si="23"/>
        <v>3301.7351230769173</v>
      </c>
      <c r="I84">
        <v>315</v>
      </c>
      <c r="J84">
        <v>295</v>
      </c>
      <c r="K84" s="5">
        <f t="shared" ref="K84:K110" si="24">Q84*3600/(V84*W84*F84)</f>
        <v>10.29980788695584</v>
      </c>
      <c r="L84" s="5">
        <v>305.2998620304889</v>
      </c>
      <c r="M84" s="5">
        <f t="shared" si="10"/>
        <v>305.29980788695582</v>
      </c>
      <c r="N84" s="5">
        <v>312.07384421694638</v>
      </c>
      <c r="O84" s="5">
        <f t="shared" si="20"/>
        <v>312.07384659803444</v>
      </c>
      <c r="P84" s="5">
        <f t="shared" si="7"/>
        <v>2.9261557830536162</v>
      </c>
      <c r="Q84" s="1">
        <v>758.08520674772899</v>
      </c>
      <c r="R84" s="4">
        <f>Q84/(Abmessungen!J$17*S84)</f>
        <v>109.63251283432916</v>
      </c>
      <c r="S84" s="5">
        <f t="shared" si="15"/>
        <v>13.041399117927009</v>
      </c>
      <c r="T84" s="4">
        <f t="shared" si="16"/>
        <v>4178.5850139580025</v>
      </c>
      <c r="U84" s="4">
        <f t="shared" si="17"/>
        <v>992.06761094062324</v>
      </c>
      <c r="V84" s="4">
        <f t="shared" si="18"/>
        <v>1007.1026545088907</v>
      </c>
      <c r="W84" s="2">
        <f t="shared" si="19"/>
        <v>1.1774544841726575</v>
      </c>
      <c r="AA84" s="6">
        <v>-144.24372570197801</v>
      </c>
      <c r="AB84" s="7">
        <v>10.528700058400901</v>
      </c>
      <c r="AC84" s="6">
        <v>-3.1256926142924198E-2</v>
      </c>
      <c r="AD84" s="6">
        <v>2.9456116190551199E-5</v>
      </c>
      <c r="AE84" s="8">
        <v>17554.453889016499</v>
      </c>
      <c r="AF84" s="8">
        <v>-125.692345063977</v>
      </c>
      <c r="AG84" s="8">
        <v>0.39362054142913999</v>
      </c>
      <c r="AH84" s="8">
        <v>-4.1079636190540202E-4</v>
      </c>
      <c r="AI84" s="8">
        <v>2.30640101199999</v>
      </c>
      <c r="AJ84" s="8">
        <v>-3.7612753199999698E-3</v>
      </c>
      <c r="AK84" s="8">
        <v>995.176197</v>
      </c>
      <c r="AL84" s="8">
        <v>3.9734999999999798E-2</v>
      </c>
      <c r="AN84" s="8">
        <v>-1.0649947496932199</v>
      </c>
      <c r="AO84" s="8">
        <v>3.87368155534049</v>
      </c>
      <c r="AP84" s="8">
        <v>0.98806744763430499</v>
      </c>
    </row>
    <row r="85" spans="1:42" x14ac:dyDescent="0.45">
      <c r="A85">
        <v>6.8000000000000005E-2</v>
      </c>
      <c r="B85" s="4">
        <f t="shared" si="14"/>
        <v>246.7682133001947</v>
      </c>
      <c r="C85">
        <v>2000</v>
      </c>
      <c r="D85" s="5">
        <f t="shared" si="8"/>
        <v>2.2096286370198963</v>
      </c>
      <c r="E85" s="4">
        <v>111.723243145</v>
      </c>
      <c r="F85" s="4">
        <f t="shared" si="22"/>
        <v>223.44648629</v>
      </c>
      <c r="G85" s="5">
        <f t="shared" si="21"/>
        <v>12.318601464948662</v>
      </c>
      <c r="H85" s="1">
        <f t="shared" si="23"/>
        <v>3875.9652153846091</v>
      </c>
      <c r="I85">
        <v>315</v>
      </c>
      <c r="J85">
        <v>295</v>
      </c>
      <c r="K85" s="5">
        <f t="shared" si="24"/>
        <v>10.400851596412737</v>
      </c>
      <c r="L85" s="5">
        <v>305.40089639140962</v>
      </c>
      <c r="M85" s="5">
        <f t="shared" si="10"/>
        <v>305.40085159641274</v>
      </c>
      <c r="N85" s="5">
        <v>312.30628806100646</v>
      </c>
      <c r="O85" s="5">
        <f t="shared" si="20"/>
        <v>312.30628995055423</v>
      </c>
      <c r="P85" s="5">
        <f t="shared" si="7"/>
        <v>2.6937119389935447</v>
      </c>
      <c r="Q85" s="1">
        <v>765.40020470878596</v>
      </c>
      <c r="R85" s="4">
        <f>Q85/(Abmessungen!J$17*S85)</f>
        <v>110.39480162436192</v>
      </c>
      <c r="S85" s="5">
        <f t="shared" si="15"/>
        <v>13.076318297706573</v>
      </c>
      <c r="T85" s="4">
        <f t="shared" si="16"/>
        <v>4178.5809002273154</v>
      </c>
      <c r="U85" s="4">
        <f t="shared" si="17"/>
        <v>992.02404039858902</v>
      </c>
      <c r="V85" s="4">
        <f t="shared" si="18"/>
        <v>1007.1046618090563</v>
      </c>
      <c r="W85" s="2">
        <f t="shared" si="19"/>
        <v>1.1772644751485561</v>
      </c>
      <c r="AA85" s="6">
        <v>-144.24372570197801</v>
      </c>
      <c r="AB85" s="7">
        <v>10.528700058400901</v>
      </c>
      <c r="AC85" s="6">
        <v>-3.1256926142924198E-2</v>
      </c>
      <c r="AD85" s="6">
        <v>2.9456116190551199E-5</v>
      </c>
      <c r="AE85" s="8">
        <v>17554.453889016499</v>
      </c>
      <c r="AF85" s="8">
        <v>-125.692345063977</v>
      </c>
      <c r="AG85" s="8">
        <v>0.39362054142913999</v>
      </c>
      <c r="AH85" s="8">
        <v>-4.1079636190540202E-4</v>
      </c>
      <c r="AI85" s="8">
        <v>2.30640101199999</v>
      </c>
      <c r="AJ85" s="8">
        <v>-3.7612753199999698E-3</v>
      </c>
      <c r="AK85" s="8">
        <v>995.176197</v>
      </c>
      <c r="AL85" s="8">
        <v>3.9734999999999798E-2</v>
      </c>
      <c r="AN85" s="8">
        <v>-1.0649947496932199</v>
      </c>
      <c r="AO85" s="8">
        <v>3.87368155534049</v>
      </c>
      <c r="AP85" s="8">
        <v>0.98806744763430499</v>
      </c>
    </row>
    <row r="86" spans="1:42" x14ac:dyDescent="0.45">
      <c r="A86">
        <v>7.3999999999999996E-2</v>
      </c>
      <c r="B86" s="4">
        <f t="shared" si="14"/>
        <v>268.55196514211713</v>
      </c>
      <c r="C86">
        <v>2000</v>
      </c>
      <c r="D86" s="5">
        <f t="shared" si="8"/>
        <v>2.2096286370198963</v>
      </c>
      <c r="E86" s="4">
        <v>111.723243145</v>
      </c>
      <c r="F86" s="4">
        <f t="shared" si="22"/>
        <v>223.44648629</v>
      </c>
      <c r="G86" s="5">
        <f t="shared" si="21"/>
        <v>12.318601464948662</v>
      </c>
      <c r="H86" s="1">
        <f t="shared" si="23"/>
        <v>4495.1436615384537</v>
      </c>
      <c r="I86">
        <v>315</v>
      </c>
      <c r="J86">
        <v>295</v>
      </c>
      <c r="K86" s="5">
        <f t="shared" si="24"/>
        <v>10.488296271508963</v>
      </c>
      <c r="L86" s="5">
        <v>305.48730535642301</v>
      </c>
      <c r="M86" s="5">
        <f t="shared" si="10"/>
        <v>305.48829627150894</v>
      </c>
      <c r="N86" s="5">
        <v>312.50421976987099</v>
      </c>
      <c r="O86" s="5">
        <f t="shared" si="20"/>
        <v>312.50422632206261</v>
      </c>
      <c r="P86" s="5">
        <f t="shared" si="7"/>
        <v>2.4957802301290144</v>
      </c>
      <c r="Q86" s="1">
        <v>771.73004631758295</v>
      </c>
      <c r="R86" s="4">
        <f>Q86/(Abmessungen!J$17*S86)</f>
        <v>111.06551399604483</v>
      </c>
      <c r="S86" s="5">
        <f t="shared" si="15"/>
        <v>13.104839648562603</v>
      </c>
      <c r="T86" s="4">
        <f t="shared" si="16"/>
        <v>4178.5777700467961</v>
      </c>
      <c r="U86" s="4">
        <f t="shared" si="17"/>
        <v>991.98678311298784</v>
      </c>
      <c r="V86" s="4">
        <f t="shared" si="18"/>
        <v>1007.1063785391686</v>
      </c>
      <c r="W86" s="2">
        <f t="shared" si="19"/>
        <v>1.1771019711947903</v>
      </c>
      <c r="AA86" s="6">
        <v>-144.24372570197801</v>
      </c>
      <c r="AB86" s="7">
        <v>10.528700058400901</v>
      </c>
      <c r="AC86" s="6">
        <v>-3.1256926142924198E-2</v>
      </c>
      <c r="AD86" s="6">
        <v>2.9456116190551199E-5</v>
      </c>
      <c r="AE86" s="8">
        <v>17554.453889016499</v>
      </c>
      <c r="AF86" s="8">
        <v>-125.692345063977</v>
      </c>
      <c r="AG86" s="8">
        <v>0.39362054142913999</v>
      </c>
      <c r="AH86" s="8">
        <v>-4.1079636190540202E-4</v>
      </c>
      <c r="AI86" s="8">
        <v>2.30640101199999</v>
      </c>
      <c r="AJ86" s="8">
        <v>-3.7612753199999698E-3</v>
      </c>
      <c r="AK86" s="8">
        <v>995.176197</v>
      </c>
      <c r="AL86" s="8">
        <v>3.9734999999999798E-2</v>
      </c>
      <c r="AN86" s="8">
        <v>-1.0649947496932199</v>
      </c>
      <c r="AO86" s="8">
        <v>3.87368155534049</v>
      </c>
      <c r="AP86" s="8">
        <v>0.98806744763430499</v>
      </c>
    </row>
    <row r="87" spans="1:42" x14ac:dyDescent="0.45">
      <c r="A87">
        <v>8.0000000000000002E-3</v>
      </c>
      <c r="B87" s="4">
        <f t="shared" si="14"/>
        <v>28.97726382932052</v>
      </c>
      <c r="C87">
        <v>2500</v>
      </c>
      <c r="D87" s="5">
        <f t="shared" si="8"/>
        <v>2.8174293475930545</v>
      </c>
      <c r="E87" s="4">
        <v>142.45486267300001</v>
      </c>
      <c r="F87" s="4">
        <f t="shared" si="22"/>
        <v>284.90972534600002</v>
      </c>
      <c r="G87" s="5">
        <f t="shared" si="21"/>
        <v>17.692017971812078</v>
      </c>
      <c r="H87" s="1">
        <f t="shared" si="23"/>
        <v>156.34021538461522</v>
      </c>
      <c r="I87">
        <v>315</v>
      </c>
      <c r="J87">
        <v>295</v>
      </c>
      <c r="K87" s="5">
        <f t="shared" si="24"/>
        <v>4.9212445562373812</v>
      </c>
      <c r="L87" s="5">
        <v>299.92135855845623</v>
      </c>
      <c r="M87" s="5">
        <f t="shared" si="10"/>
        <v>299.92124455623735</v>
      </c>
      <c r="N87" s="5">
        <v>301.07346344097215</v>
      </c>
      <c r="O87" s="5">
        <f t="shared" si="20"/>
        <v>301.07033689111876</v>
      </c>
      <c r="P87" s="5">
        <f t="shared" si="7"/>
        <v>13.926536559027852</v>
      </c>
      <c r="Q87" s="1">
        <v>465.76453206514202</v>
      </c>
      <c r="R87" s="4">
        <f>Q87/(Abmessungen!J$17*S87)</f>
        <v>88.70555799061087</v>
      </c>
      <c r="S87" s="5">
        <f t="shared" si="15"/>
        <v>9.9028708383291484</v>
      </c>
      <c r="T87" s="4">
        <f t="shared" si="16"/>
        <v>4179.6105227428334</v>
      </c>
      <c r="U87" s="4">
        <f t="shared" si="17"/>
        <v>993.88265812933116</v>
      </c>
      <c r="V87" s="4">
        <f t="shared" si="18"/>
        <v>1006.9957970911601</v>
      </c>
      <c r="W87" s="2">
        <f t="shared" si="19"/>
        <v>1.1875695003566029</v>
      </c>
      <c r="AA87" s="6">
        <v>-144.24372570197801</v>
      </c>
      <c r="AB87" s="7">
        <v>10.528700058400901</v>
      </c>
      <c r="AC87" s="6">
        <v>-3.1256926142924198E-2</v>
      </c>
      <c r="AD87" s="6">
        <v>2.9456116190551199E-5</v>
      </c>
      <c r="AE87" s="8">
        <v>17554.453889016499</v>
      </c>
      <c r="AF87" s="8">
        <v>-125.692345063977</v>
      </c>
      <c r="AG87" s="8">
        <v>0.39362054142913999</v>
      </c>
      <c r="AH87" s="8">
        <v>-4.1079636190540202E-4</v>
      </c>
      <c r="AI87" s="8">
        <v>2.30640101199999</v>
      </c>
      <c r="AJ87" s="8">
        <v>-3.7612753199999698E-3</v>
      </c>
      <c r="AK87" s="8">
        <v>995.176197</v>
      </c>
      <c r="AL87" s="8">
        <v>3.9734999999999798E-2</v>
      </c>
      <c r="AN87" s="8">
        <v>-1.0649947496932199</v>
      </c>
      <c r="AO87" s="8">
        <v>3.87368155534049</v>
      </c>
      <c r="AP87" s="8">
        <v>0.98806744763430499</v>
      </c>
    </row>
    <row r="88" spans="1:42" x14ac:dyDescent="0.45">
      <c r="A88">
        <v>1.4E-2</v>
      </c>
      <c r="B88" s="4">
        <f t="shared" si="14"/>
        <v>50.736846082364934</v>
      </c>
      <c r="C88">
        <v>2500</v>
      </c>
      <c r="D88" s="5">
        <f t="shared" si="8"/>
        <v>2.8174293475930545</v>
      </c>
      <c r="E88" s="4">
        <v>142.45486267300001</v>
      </c>
      <c r="F88" s="4">
        <f t="shared" si="22"/>
        <v>284.90972534600002</v>
      </c>
      <c r="G88" s="5">
        <f t="shared" si="21"/>
        <v>17.692017971812078</v>
      </c>
      <c r="H88" s="1">
        <f t="shared" si="23"/>
        <v>326.03512307692239</v>
      </c>
      <c r="I88">
        <v>315</v>
      </c>
      <c r="J88">
        <v>295</v>
      </c>
      <c r="K88" s="5">
        <f t="shared" si="24"/>
        <v>6.4625055857106286</v>
      </c>
      <c r="L88" s="5">
        <v>301.46264068791322</v>
      </c>
      <c r="M88" s="5">
        <f t="shared" si="10"/>
        <v>301.46250558571063</v>
      </c>
      <c r="N88" s="5">
        <v>304.57151140776728</v>
      </c>
      <c r="O88" s="5">
        <f t="shared" si="20"/>
        <v>304.57113613122397</v>
      </c>
      <c r="P88" s="5">
        <f t="shared" si="7"/>
        <v>10.428488592232725</v>
      </c>
      <c r="Q88" s="1">
        <v>610.16078500023502</v>
      </c>
      <c r="R88" s="4">
        <f>Q88/(Abmessungen!J$17*S88)</f>
        <v>100.59123212038546</v>
      </c>
      <c r="S88" s="5">
        <f t="shared" si="15"/>
        <v>11.440096745008544</v>
      </c>
      <c r="T88" s="4">
        <f t="shared" si="16"/>
        <v>4179.0662686459518</v>
      </c>
      <c r="U88" s="4">
        <f t="shared" si="17"/>
        <v>993.36091798417851</v>
      </c>
      <c r="V88" s="4">
        <f t="shared" si="18"/>
        <v>1007.0264185138672</v>
      </c>
      <c r="W88" s="2">
        <f t="shared" si="19"/>
        <v>1.1846709071392612</v>
      </c>
      <c r="AA88" s="6">
        <v>-144.24372570197801</v>
      </c>
      <c r="AB88" s="7">
        <v>10.528700058400901</v>
      </c>
      <c r="AC88" s="6">
        <v>-3.1256926142924198E-2</v>
      </c>
      <c r="AD88" s="6">
        <v>2.9456116190551199E-5</v>
      </c>
      <c r="AE88" s="8">
        <v>17554.453889016499</v>
      </c>
      <c r="AF88" s="8">
        <v>-125.692345063977</v>
      </c>
      <c r="AG88" s="8">
        <v>0.39362054142913999</v>
      </c>
      <c r="AH88" s="8">
        <v>-4.1079636190540202E-4</v>
      </c>
      <c r="AI88" s="8">
        <v>2.30640101199999</v>
      </c>
      <c r="AJ88" s="8">
        <v>-3.7612753199999698E-3</v>
      </c>
      <c r="AK88" s="8">
        <v>995.176197</v>
      </c>
      <c r="AL88" s="8">
        <v>3.9734999999999798E-2</v>
      </c>
      <c r="AN88" s="8">
        <v>-1.0649947496932199</v>
      </c>
      <c r="AO88" s="8">
        <v>3.87368155534049</v>
      </c>
      <c r="AP88" s="8">
        <v>0.98806744763430499</v>
      </c>
    </row>
    <row r="89" spans="1:42" x14ac:dyDescent="0.45">
      <c r="A89">
        <v>0.02</v>
      </c>
      <c r="B89" s="4">
        <f t="shared" si="14"/>
        <v>72.505810161698022</v>
      </c>
      <c r="C89">
        <v>2500</v>
      </c>
      <c r="D89" s="5">
        <f t="shared" si="8"/>
        <v>2.8174293475930545</v>
      </c>
      <c r="E89" s="4">
        <v>142.45486267300001</v>
      </c>
      <c r="F89" s="4">
        <f t="shared" si="22"/>
        <v>284.90972534600002</v>
      </c>
      <c r="G89" s="5">
        <f t="shared" si="21"/>
        <v>17.692017971812078</v>
      </c>
      <c r="H89" s="1">
        <f t="shared" si="23"/>
        <v>540.67838461538327</v>
      </c>
      <c r="I89">
        <v>315</v>
      </c>
      <c r="J89">
        <v>295</v>
      </c>
      <c r="K89" s="5">
        <f t="shared" si="24"/>
        <v>7.3935990187748271</v>
      </c>
      <c r="L89" s="5">
        <v>302.3937361041626</v>
      </c>
      <c r="M89" s="5">
        <f t="shared" si="10"/>
        <v>302.39359901877481</v>
      </c>
      <c r="N89" s="5">
        <v>306.6598443765032</v>
      </c>
      <c r="O89" s="5">
        <f t="shared" si="20"/>
        <v>306.6597721270486</v>
      </c>
      <c r="P89" s="5">
        <f t="shared" si="7"/>
        <v>8.3401556234967984</v>
      </c>
      <c r="Q89" s="1">
        <v>697.05144141167898</v>
      </c>
      <c r="R89" s="4">
        <f>Q89/(Abmessungen!J$17*S89)</f>
        <v>108.40781192626253</v>
      </c>
      <c r="S89" s="5">
        <f t="shared" si="15"/>
        <v>12.126899643396904</v>
      </c>
      <c r="T89" s="4">
        <f t="shared" si="16"/>
        <v>4178.8512977704213</v>
      </c>
      <c r="U89" s="4">
        <f t="shared" si="17"/>
        <v>993.0238671829195</v>
      </c>
      <c r="V89" s="4">
        <f t="shared" si="18"/>
        <v>1007.0449170520494</v>
      </c>
      <c r="W89" s="2">
        <f t="shared" si="19"/>
        <v>1.182919854034409</v>
      </c>
      <c r="AA89" s="6">
        <v>-144.24372570197801</v>
      </c>
      <c r="AB89" s="7">
        <v>10.528700058400901</v>
      </c>
      <c r="AC89" s="6">
        <v>-3.1256926142924198E-2</v>
      </c>
      <c r="AD89" s="6">
        <v>2.9456116190551199E-5</v>
      </c>
      <c r="AE89" s="8">
        <v>17554.453889016499</v>
      </c>
      <c r="AF89" s="8">
        <v>-125.692345063977</v>
      </c>
      <c r="AG89" s="8">
        <v>0.39362054142913999</v>
      </c>
      <c r="AH89" s="8">
        <v>-4.1079636190540202E-4</v>
      </c>
      <c r="AI89" s="8">
        <v>2.30640101199999</v>
      </c>
      <c r="AJ89" s="8">
        <v>-3.7612753199999698E-3</v>
      </c>
      <c r="AK89" s="8">
        <v>995.176197</v>
      </c>
      <c r="AL89" s="8">
        <v>3.9734999999999798E-2</v>
      </c>
      <c r="AN89" s="8">
        <v>-1.0649947496932199</v>
      </c>
      <c r="AO89" s="8">
        <v>3.87368155534049</v>
      </c>
      <c r="AP89" s="8">
        <v>0.98806744763430499</v>
      </c>
    </row>
    <row r="90" spans="1:42" x14ac:dyDescent="0.45">
      <c r="A90">
        <v>2.5999999999999999E-2</v>
      </c>
      <c r="B90" s="4">
        <f t="shared" si="14"/>
        <v>94.27980528028985</v>
      </c>
      <c r="C90">
        <v>2500</v>
      </c>
      <c r="D90" s="5">
        <f t="shared" si="8"/>
        <v>2.8174293475930545</v>
      </c>
      <c r="E90" s="4">
        <v>142.45486267300001</v>
      </c>
      <c r="F90" s="4">
        <f t="shared" si="22"/>
        <v>284.90972534600002</v>
      </c>
      <c r="G90" s="5">
        <f t="shared" si="21"/>
        <v>17.692017971812078</v>
      </c>
      <c r="H90" s="1">
        <f t="shared" si="23"/>
        <v>800.26999999999816</v>
      </c>
      <c r="I90">
        <v>315</v>
      </c>
      <c r="J90">
        <v>295</v>
      </c>
      <c r="K90" s="5">
        <f t="shared" si="24"/>
        <v>8.0178259415234514</v>
      </c>
      <c r="L90" s="5">
        <v>303.01796131396657</v>
      </c>
      <c r="M90" s="5">
        <f t="shared" si="10"/>
        <v>303.01782594152343</v>
      </c>
      <c r="N90" s="5">
        <v>308.04944758874768</v>
      </c>
      <c r="O90" s="5">
        <f t="shared" si="20"/>
        <v>308.04943221413566</v>
      </c>
      <c r="P90" s="5">
        <f t="shared" si="7"/>
        <v>6.9505524112523176</v>
      </c>
      <c r="Q90" s="1">
        <v>755.16124909888799</v>
      </c>
      <c r="R90" s="4">
        <f>Q90/(Abmessungen!J$17*S90)</f>
        <v>113.86546783529508</v>
      </c>
      <c r="S90" s="5">
        <f t="shared" si="15"/>
        <v>12.508153264628495</v>
      </c>
      <c r="T90" s="4">
        <f t="shared" si="16"/>
        <v>4178.7468767587025</v>
      </c>
      <c r="U90" s="4">
        <f t="shared" si="17"/>
        <v>992.78949210524104</v>
      </c>
      <c r="V90" s="4">
        <f t="shared" si="18"/>
        <v>1007.0573188464052</v>
      </c>
      <c r="W90" s="2">
        <f t="shared" si="19"/>
        <v>1.1817459125965304</v>
      </c>
      <c r="AA90" s="6">
        <v>-144.24372570197801</v>
      </c>
      <c r="AB90" s="7">
        <v>10.528700058400901</v>
      </c>
      <c r="AC90" s="6">
        <v>-3.1256926142924198E-2</v>
      </c>
      <c r="AD90" s="6">
        <v>2.9456116190551199E-5</v>
      </c>
      <c r="AE90" s="8">
        <v>17554.453889016499</v>
      </c>
      <c r="AF90" s="8">
        <v>-125.692345063977</v>
      </c>
      <c r="AG90" s="8">
        <v>0.39362054142913999</v>
      </c>
      <c r="AH90" s="8">
        <v>-4.1079636190540202E-4</v>
      </c>
      <c r="AI90" s="8">
        <v>2.30640101199999</v>
      </c>
      <c r="AJ90" s="8">
        <v>-3.7612753199999698E-3</v>
      </c>
      <c r="AK90" s="8">
        <v>995.176197</v>
      </c>
      <c r="AL90" s="8">
        <v>3.9734999999999798E-2</v>
      </c>
      <c r="AN90" s="8">
        <v>-1.0649947496932199</v>
      </c>
      <c r="AO90" s="8">
        <v>3.87368155534049</v>
      </c>
      <c r="AP90" s="8">
        <v>0.98806744763430499</v>
      </c>
    </row>
    <row r="91" spans="1:42" x14ac:dyDescent="0.45">
      <c r="A91">
        <v>3.2000000000000001E-2</v>
      </c>
      <c r="B91" s="4">
        <f t="shared" si="14"/>
        <v>116.05658896009774</v>
      </c>
      <c r="C91">
        <v>2500</v>
      </c>
      <c r="D91" s="5">
        <f t="shared" si="8"/>
        <v>2.8174293475930545</v>
      </c>
      <c r="E91" s="4">
        <v>142.45486267300001</v>
      </c>
      <c r="F91" s="4">
        <f t="shared" si="22"/>
        <v>284.90972534600002</v>
      </c>
      <c r="G91" s="5">
        <f t="shared" si="21"/>
        <v>17.692017971812078</v>
      </c>
      <c r="H91" s="1">
        <f t="shared" si="23"/>
        <v>1104.8099692307667</v>
      </c>
      <c r="I91">
        <v>315</v>
      </c>
      <c r="J91">
        <v>295</v>
      </c>
      <c r="K91" s="5">
        <f t="shared" si="24"/>
        <v>8.4804182701861386</v>
      </c>
      <c r="L91" s="5">
        <v>303.48054984295936</v>
      </c>
      <c r="M91" s="5">
        <f t="shared" si="10"/>
        <v>303.48041827018614</v>
      </c>
      <c r="N91" s="5">
        <v>309.03109996035278</v>
      </c>
      <c r="O91" s="5">
        <f t="shared" si="20"/>
        <v>309.0310988135119</v>
      </c>
      <c r="P91" s="5">
        <f t="shared" si="7"/>
        <v>5.9689000396472238</v>
      </c>
      <c r="Q91" s="1">
        <v>798.14992641095102</v>
      </c>
      <c r="R91" s="4">
        <f>Q91/(Abmessungen!J$17*S91)</f>
        <v>118.21280555306792</v>
      </c>
      <c r="S91" s="5">
        <f t="shared" si="15"/>
        <v>12.734018783304302</v>
      </c>
      <c r="T91" s="4">
        <f t="shared" si="16"/>
        <v>4178.6895813930305</v>
      </c>
      <c r="U91" s="4">
        <f t="shared" si="17"/>
        <v>992.6192130255331</v>
      </c>
      <c r="V91" s="4">
        <f t="shared" si="18"/>
        <v>1007.066509324005</v>
      </c>
      <c r="W91" s="2">
        <f t="shared" si="19"/>
        <v>1.1808759511878226</v>
      </c>
      <c r="AA91" s="6">
        <v>-144.24372570197801</v>
      </c>
      <c r="AB91" s="7">
        <v>10.528700058400901</v>
      </c>
      <c r="AC91" s="6">
        <v>-3.1256926142924198E-2</v>
      </c>
      <c r="AD91" s="6">
        <v>2.9456116190551199E-5</v>
      </c>
      <c r="AE91" s="8">
        <v>17554.453889016499</v>
      </c>
      <c r="AF91" s="8">
        <v>-125.692345063977</v>
      </c>
      <c r="AG91" s="8">
        <v>0.39362054142913999</v>
      </c>
      <c r="AH91" s="8">
        <v>-4.1079636190540202E-4</v>
      </c>
      <c r="AI91" s="8">
        <v>2.30640101199999</v>
      </c>
      <c r="AJ91" s="8">
        <v>-3.7612753199999698E-3</v>
      </c>
      <c r="AK91" s="8">
        <v>995.176197</v>
      </c>
      <c r="AL91" s="8">
        <v>3.9734999999999798E-2</v>
      </c>
      <c r="AN91" s="8">
        <v>-1.0649947496932199</v>
      </c>
      <c r="AO91" s="8">
        <v>3.87368155534049</v>
      </c>
      <c r="AP91" s="8">
        <v>0.98806744763430499</v>
      </c>
    </row>
    <row r="92" spans="1:42" x14ac:dyDescent="0.45">
      <c r="A92">
        <v>3.7999999999999999E-2</v>
      </c>
      <c r="B92" s="4">
        <f t="shared" si="14"/>
        <v>137.83518250230634</v>
      </c>
      <c r="C92">
        <v>2500</v>
      </c>
      <c r="D92" s="5">
        <f t="shared" si="8"/>
        <v>2.8174293475930545</v>
      </c>
      <c r="E92" s="4">
        <v>142.45486267300001</v>
      </c>
      <c r="F92" s="4">
        <f t="shared" si="22"/>
        <v>284.90972534600002</v>
      </c>
      <c r="G92" s="5">
        <f t="shared" si="21"/>
        <v>17.692017971812078</v>
      </c>
      <c r="H92" s="1">
        <f t="shared" si="23"/>
        <v>1454.2982923076893</v>
      </c>
      <c r="I92">
        <v>315</v>
      </c>
      <c r="J92">
        <v>295</v>
      </c>
      <c r="K92" s="5">
        <f t="shared" si="24"/>
        <v>8.8399378753467452</v>
      </c>
      <c r="L92" s="5">
        <v>303.84006461150597</v>
      </c>
      <c r="M92" s="5">
        <f t="shared" si="10"/>
        <v>303.83993787534672</v>
      </c>
      <c r="N92" s="5">
        <v>309.76338212154224</v>
      </c>
      <c r="O92" s="5">
        <f t="shared" si="20"/>
        <v>309.76338476926446</v>
      </c>
      <c r="P92" s="5">
        <f t="shared" si="7"/>
        <v>5.2366178784577642</v>
      </c>
      <c r="Q92" s="1">
        <v>831.51630419046705</v>
      </c>
      <c r="R92" s="4">
        <f>Q92/(Abmessungen!J$17*S92)</f>
        <v>121.78017262718598</v>
      </c>
      <c r="S92" s="5">
        <f t="shared" si="15"/>
        <v>12.877741902085926</v>
      </c>
      <c r="T92" s="4">
        <f t="shared" si="16"/>
        <v>4178.654921327633</v>
      </c>
      <c r="U92" s="4">
        <f t="shared" si="17"/>
        <v>992.48970775448402</v>
      </c>
      <c r="V92" s="4">
        <f t="shared" si="18"/>
        <v>1007.073651983669</v>
      </c>
      <c r="W92" s="2">
        <f t="shared" si="19"/>
        <v>1.1801998341747675</v>
      </c>
      <c r="AA92" s="6">
        <v>-144.24372570197801</v>
      </c>
      <c r="AB92" s="7">
        <v>10.528700058400901</v>
      </c>
      <c r="AC92" s="6">
        <v>-3.1256926142924198E-2</v>
      </c>
      <c r="AD92" s="6">
        <v>2.9456116190551199E-5</v>
      </c>
      <c r="AE92" s="8">
        <v>17554.453889016499</v>
      </c>
      <c r="AF92" s="8">
        <v>-125.692345063977</v>
      </c>
      <c r="AG92" s="8">
        <v>0.39362054142913999</v>
      </c>
      <c r="AH92" s="8">
        <v>-4.1079636190540202E-4</v>
      </c>
      <c r="AI92" s="8">
        <v>2.30640101199999</v>
      </c>
      <c r="AJ92" s="8">
        <v>-3.7612753199999698E-3</v>
      </c>
      <c r="AK92" s="8">
        <v>995.176197</v>
      </c>
      <c r="AL92" s="8">
        <v>3.9734999999999798E-2</v>
      </c>
      <c r="AN92" s="8">
        <v>-1.0649947496932199</v>
      </c>
      <c r="AO92" s="8">
        <v>3.87368155534049</v>
      </c>
      <c r="AP92" s="8">
        <v>0.98806744763430499</v>
      </c>
    </row>
    <row r="93" spans="1:42" x14ac:dyDescent="0.45">
      <c r="A93">
        <v>4.3999999999999997E-2</v>
      </c>
      <c r="B93" s="4">
        <f t="shared" si="14"/>
        <v>159.61497103741056</v>
      </c>
      <c r="C93">
        <v>2500</v>
      </c>
      <c r="D93" s="5">
        <f t="shared" si="8"/>
        <v>2.8174293475930545</v>
      </c>
      <c r="E93" s="4">
        <v>142.45486267300001</v>
      </c>
      <c r="F93" s="4">
        <f t="shared" si="22"/>
        <v>284.90972534600002</v>
      </c>
      <c r="G93" s="5">
        <f t="shared" si="21"/>
        <v>17.692017971812078</v>
      </c>
      <c r="H93" s="1">
        <f t="shared" si="23"/>
        <v>1848.7349692307653</v>
      </c>
      <c r="I93">
        <v>315</v>
      </c>
      <c r="J93">
        <v>295</v>
      </c>
      <c r="K93" s="5">
        <f t="shared" si="24"/>
        <v>9.1328167231112065</v>
      </c>
      <c r="L93" s="5">
        <v>304.13293733600227</v>
      </c>
      <c r="M93" s="5">
        <f t="shared" si="10"/>
        <v>304.1328167231112</v>
      </c>
      <c r="N93" s="5">
        <v>310.32975619426747</v>
      </c>
      <c r="O93" s="5">
        <f t="shared" si="20"/>
        <v>310.32975972344008</v>
      </c>
      <c r="P93" s="5">
        <f t="shared" si="7"/>
        <v>4.6702438057325253</v>
      </c>
      <c r="Q93" s="1">
        <v>858.66958431895</v>
      </c>
      <c r="R93" s="4">
        <f>Q93/(Abmessungen!J$17*S93)</f>
        <v>124.85556714026865</v>
      </c>
      <c r="S93" s="5">
        <f t="shared" si="15"/>
        <v>12.970708544472465</v>
      </c>
      <c r="T93" s="4">
        <f t="shared" si="16"/>
        <v>4178.6325049223387</v>
      </c>
      <c r="U93" s="4">
        <f t="shared" si="17"/>
        <v>992.38811353650647</v>
      </c>
      <c r="V93" s="4">
        <f t="shared" si="18"/>
        <v>1007.079470632523</v>
      </c>
      <c r="W93" s="2">
        <f t="shared" si="19"/>
        <v>1.1796490466994931</v>
      </c>
      <c r="AA93" s="6">
        <v>-144.24372570197801</v>
      </c>
      <c r="AB93" s="7">
        <v>10.528700058400901</v>
      </c>
      <c r="AC93" s="6">
        <v>-3.1256926142924198E-2</v>
      </c>
      <c r="AD93" s="6">
        <v>2.9456116190551199E-5</v>
      </c>
      <c r="AE93" s="8">
        <v>17554.453889016499</v>
      </c>
      <c r="AF93" s="8">
        <v>-125.692345063977</v>
      </c>
      <c r="AG93" s="8">
        <v>0.39362054142913999</v>
      </c>
      <c r="AH93" s="8">
        <v>-4.1079636190540202E-4</v>
      </c>
      <c r="AI93" s="8">
        <v>2.30640101199999</v>
      </c>
      <c r="AJ93" s="8">
        <v>-3.7612753199999698E-3</v>
      </c>
      <c r="AK93" s="8">
        <v>995.176197</v>
      </c>
      <c r="AL93" s="8">
        <v>3.9734999999999798E-2</v>
      </c>
      <c r="AN93" s="8">
        <v>-1.0649947496932199</v>
      </c>
      <c r="AO93" s="8">
        <v>3.87368155534049</v>
      </c>
      <c r="AP93" s="8">
        <v>0.98806744763430499</v>
      </c>
    </row>
    <row r="94" spans="1:42" x14ac:dyDescent="0.45">
      <c r="A94">
        <v>0.05</v>
      </c>
      <c r="B94" s="4">
        <f t="shared" si="14"/>
        <v>181.39559474534374</v>
      </c>
      <c r="C94">
        <v>2500</v>
      </c>
      <c r="D94" s="5">
        <f t="shared" si="8"/>
        <v>2.8174293475930545</v>
      </c>
      <c r="E94" s="4">
        <v>142.45486267300001</v>
      </c>
      <c r="F94" s="4">
        <f t="shared" si="22"/>
        <v>284.90972534600002</v>
      </c>
      <c r="G94" s="5">
        <f t="shared" si="21"/>
        <v>17.692017971812078</v>
      </c>
      <c r="H94" s="1">
        <f t="shared" si="23"/>
        <v>2288.1199999999958</v>
      </c>
      <c r="I94">
        <v>315</v>
      </c>
      <c r="J94">
        <v>295</v>
      </c>
      <c r="K94" s="5">
        <f t="shared" si="24"/>
        <v>9.3797561356627419</v>
      </c>
      <c r="L94" s="5">
        <v>304.37986923402048</v>
      </c>
      <c r="M94" s="5">
        <f t="shared" si="10"/>
        <v>304.37975613566272</v>
      </c>
      <c r="N94" s="5">
        <v>310.78068678252987</v>
      </c>
      <c r="O94" s="5">
        <f t="shared" si="20"/>
        <v>310.78069030217614</v>
      </c>
      <c r="P94" s="5">
        <f t="shared" si="7"/>
        <v>4.2193132174701304</v>
      </c>
      <c r="Q94" s="1">
        <v>881.54401038610104</v>
      </c>
      <c r="R94" s="4">
        <f>Q94/(Abmessungen!J$17*S94)</f>
        <v>127.59309172456757</v>
      </c>
      <c r="S94" s="5">
        <f t="shared" si="15"/>
        <v>13.030538711076252</v>
      </c>
      <c r="T94" s="4">
        <f t="shared" si="16"/>
        <v>4178.6172313483621</v>
      </c>
      <c r="U94" s="4">
        <f t="shared" si="17"/>
        <v>992.3063470901651</v>
      </c>
      <c r="V94" s="4">
        <f t="shared" si="18"/>
        <v>1007.0843765520069</v>
      </c>
      <c r="W94" s="2">
        <f t="shared" si="19"/>
        <v>1.1791846572726248</v>
      </c>
      <c r="AA94" s="6">
        <v>-144.24372570197801</v>
      </c>
      <c r="AB94" s="7">
        <v>10.528700058400901</v>
      </c>
      <c r="AC94" s="6">
        <v>-3.1256926142924198E-2</v>
      </c>
      <c r="AD94" s="6">
        <v>2.9456116190551199E-5</v>
      </c>
      <c r="AE94" s="8">
        <v>17554.453889016499</v>
      </c>
      <c r="AF94" s="8">
        <v>-125.692345063977</v>
      </c>
      <c r="AG94" s="8">
        <v>0.39362054142913999</v>
      </c>
      <c r="AH94" s="8">
        <v>-4.1079636190540202E-4</v>
      </c>
      <c r="AI94" s="8">
        <v>2.30640101199999</v>
      </c>
      <c r="AJ94" s="8">
        <v>-3.7612753199999698E-3</v>
      </c>
      <c r="AK94" s="8">
        <v>995.176197</v>
      </c>
      <c r="AL94" s="8">
        <v>3.9734999999999798E-2</v>
      </c>
      <c r="AN94" s="8">
        <v>-1.0649947496932199</v>
      </c>
      <c r="AO94" s="8">
        <v>3.87368155534049</v>
      </c>
      <c r="AP94" s="8">
        <v>0.98806744763430499</v>
      </c>
    </row>
    <row r="95" spans="1:42" x14ac:dyDescent="0.45">
      <c r="A95">
        <v>5.6000000000000001E-2</v>
      </c>
      <c r="B95" s="4">
        <f t="shared" si="14"/>
        <v>203.17682351238486</v>
      </c>
      <c r="C95">
        <v>2500</v>
      </c>
      <c r="D95" s="5">
        <f t="shared" si="8"/>
        <v>2.8174293475930545</v>
      </c>
      <c r="E95" s="4">
        <v>142.45486267300001</v>
      </c>
      <c r="F95" s="4">
        <f t="shared" si="22"/>
        <v>284.90972534600002</v>
      </c>
      <c r="G95" s="5">
        <f t="shared" si="21"/>
        <v>17.692017971812078</v>
      </c>
      <c r="H95" s="1">
        <f t="shared" si="23"/>
        <v>2772.4533846153799</v>
      </c>
      <c r="I95">
        <v>315</v>
      </c>
      <c r="J95">
        <v>295</v>
      </c>
      <c r="K95" s="5">
        <f t="shared" si="24"/>
        <v>9.5937786463857684</v>
      </c>
      <c r="L95" s="5">
        <v>304.5938827797749</v>
      </c>
      <c r="M95" s="5">
        <f t="shared" si="10"/>
        <v>304.59377864638577</v>
      </c>
      <c r="N95" s="5">
        <v>311.1480858907683</v>
      </c>
      <c r="O95" s="5">
        <f t="shared" si="20"/>
        <v>311.1480891363276</v>
      </c>
      <c r="P95" s="5">
        <f t="shared" si="7"/>
        <v>3.8519141092317</v>
      </c>
      <c r="Q95" s="1">
        <v>901.35468317699099</v>
      </c>
      <c r="R95" s="4">
        <f>Q95/(Abmessungen!J$17*S95)</f>
        <v>130.09125139860166</v>
      </c>
      <c r="S95" s="5">
        <f t="shared" si="15"/>
        <v>13.067519624339216</v>
      </c>
      <c r="T95" s="4">
        <f t="shared" si="16"/>
        <v>4178.6063883889474</v>
      </c>
      <c r="U95" s="4">
        <f t="shared" si="17"/>
        <v>992.23915658722387</v>
      </c>
      <c r="V95" s="4">
        <f t="shared" si="18"/>
        <v>1007.0886284661271</v>
      </c>
      <c r="W95" s="2">
        <f t="shared" si="19"/>
        <v>1.1787821753387289</v>
      </c>
      <c r="AA95" s="6">
        <v>-144.24372570197801</v>
      </c>
      <c r="AB95" s="7">
        <v>10.528700058400901</v>
      </c>
      <c r="AC95" s="6">
        <v>-3.1256926142924198E-2</v>
      </c>
      <c r="AD95" s="6">
        <v>2.9456116190551199E-5</v>
      </c>
      <c r="AE95" s="8">
        <v>17554.453889016499</v>
      </c>
      <c r="AF95" s="8">
        <v>-125.692345063977</v>
      </c>
      <c r="AG95" s="8">
        <v>0.39362054142913999</v>
      </c>
      <c r="AH95" s="8">
        <v>-4.1079636190540202E-4</v>
      </c>
      <c r="AI95" s="8">
        <v>2.30640101199999</v>
      </c>
      <c r="AJ95" s="8">
        <v>-3.7612753199999698E-3</v>
      </c>
      <c r="AK95" s="8">
        <v>995.176197</v>
      </c>
      <c r="AL95" s="8">
        <v>3.9734999999999798E-2</v>
      </c>
      <c r="AN95" s="8">
        <v>-1.0649947496932199</v>
      </c>
      <c r="AO95" s="8">
        <v>3.87368155534049</v>
      </c>
      <c r="AP95" s="8">
        <v>0.98806744763430499</v>
      </c>
    </row>
    <row r="96" spans="1:42" x14ac:dyDescent="0.45">
      <c r="A96">
        <v>6.2E-2</v>
      </c>
      <c r="B96" s="4">
        <f t="shared" si="14"/>
        <v>224.95850336739599</v>
      </c>
      <c r="C96">
        <v>2500</v>
      </c>
      <c r="D96" s="5">
        <f t="shared" si="8"/>
        <v>2.8174293475930545</v>
      </c>
      <c r="E96" s="4">
        <v>142.45486267300001</v>
      </c>
      <c r="F96" s="4">
        <f t="shared" si="22"/>
        <v>284.90972534600002</v>
      </c>
      <c r="G96" s="5">
        <f t="shared" si="21"/>
        <v>17.692017971812078</v>
      </c>
      <c r="H96" s="1">
        <f t="shared" si="23"/>
        <v>3301.7351230769173</v>
      </c>
      <c r="I96">
        <v>315</v>
      </c>
      <c r="J96">
        <v>295</v>
      </c>
      <c r="K96" s="5">
        <f t="shared" si="24"/>
        <v>9.7834888832246012</v>
      </c>
      <c r="L96" s="5">
        <v>304.78358258390762</v>
      </c>
      <c r="M96" s="5">
        <f t="shared" si="10"/>
        <v>304.78348888322461</v>
      </c>
      <c r="N96" s="5">
        <v>311.45310788536835</v>
      </c>
      <c r="O96" s="5">
        <f t="shared" si="20"/>
        <v>311.45311080010998</v>
      </c>
      <c r="P96" s="5">
        <f t="shared" si="7"/>
        <v>3.5468921146316461</v>
      </c>
      <c r="Q96" s="1">
        <v>918.90359011871101</v>
      </c>
      <c r="R96" s="4">
        <f>Q96/(Abmessungen!J$17*S96)</f>
        <v>132.41615599684818</v>
      </c>
      <c r="S96" s="5">
        <f t="shared" si="15"/>
        <v>13.088036720524928</v>
      </c>
      <c r="T96" s="4">
        <f t="shared" si="16"/>
        <v>4178.5984314186098</v>
      </c>
      <c r="U96" s="4">
        <f t="shared" si="17"/>
        <v>992.18298779075701</v>
      </c>
      <c r="V96" s="4">
        <f t="shared" si="18"/>
        <v>1007.0923973269857</v>
      </c>
      <c r="W96" s="2">
        <f t="shared" si="19"/>
        <v>1.1784254187429823</v>
      </c>
      <c r="AA96" s="6">
        <v>-144.24372570197801</v>
      </c>
      <c r="AB96" s="7">
        <v>10.528700058400901</v>
      </c>
      <c r="AC96" s="6">
        <v>-3.1256926142924198E-2</v>
      </c>
      <c r="AD96" s="6">
        <v>2.9456116190551199E-5</v>
      </c>
      <c r="AE96" s="8">
        <v>17554.453889016499</v>
      </c>
      <c r="AF96" s="8">
        <v>-125.692345063977</v>
      </c>
      <c r="AG96" s="8">
        <v>0.39362054142913999</v>
      </c>
      <c r="AH96" s="8">
        <v>-4.1079636190540202E-4</v>
      </c>
      <c r="AI96" s="8">
        <v>2.30640101199999</v>
      </c>
      <c r="AJ96" s="8">
        <v>-3.7612753199999698E-3</v>
      </c>
      <c r="AK96" s="8">
        <v>995.176197</v>
      </c>
      <c r="AL96" s="8">
        <v>3.9734999999999798E-2</v>
      </c>
      <c r="AN96" s="8">
        <v>-1.0649947496932199</v>
      </c>
      <c r="AO96" s="8">
        <v>3.87368155534049</v>
      </c>
      <c r="AP96" s="8">
        <v>0.98806744763430499</v>
      </c>
    </row>
    <row r="97" spans="1:42" x14ac:dyDescent="0.45">
      <c r="A97">
        <v>6.8000000000000005E-2</v>
      </c>
      <c r="B97" s="4">
        <f t="shared" si="14"/>
        <v>246.74052740041319</v>
      </c>
      <c r="C97">
        <v>2500</v>
      </c>
      <c r="D97" s="5">
        <f t="shared" si="8"/>
        <v>2.8174293475930545</v>
      </c>
      <c r="E97" s="4">
        <v>142.45486267300001</v>
      </c>
      <c r="F97" s="4">
        <f t="shared" si="22"/>
        <v>284.90972534600002</v>
      </c>
      <c r="G97" s="5">
        <f t="shared" si="21"/>
        <v>17.692017971812078</v>
      </c>
      <c r="H97" s="1">
        <f t="shared" si="23"/>
        <v>3875.9652153846091</v>
      </c>
      <c r="I97">
        <v>315</v>
      </c>
      <c r="J97">
        <v>295</v>
      </c>
      <c r="K97" s="5">
        <f t="shared" si="24"/>
        <v>9.9548027949593489</v>
      </c>
      <c r="L97" s="5">
        <v>304.95488460448229</v>
      </c>
      <c r="M97" s="5">
        <f t="shared" si="10"/>
        <v>304.95480279495933</v>
      </c>
      <c r="N97" s="5">
        <v>311.71032499799048</v>
      </c>
      <c r="O97" s="5">
        <f t="shared" si="20"/>
        <v>311.71032759457216</v>
      </c>
      <c r="P97" s="5">
        <f t="shared" si="7"/>
        <v>3.2896750020095169</v>
      </c>
      <c r="Q97" s="1">
        <v>934.74161448683401</v>
      </c>
      <c r="R97" s="4">
        <f>Q97/(Abmessungen!J$17*S97)</f>
        <v>134.61397404377223</v>
      </c>
      <c r="S97" s="5">
        <f t="shared" si="15"/>
        <v>13.096250244262635</v>
      </c>
      <c r="T97" s="4">
        <f t="shared" si="16"/>
        <v>4178.5924307724299</v>
      </c>
      <c r="U97" s="4">
        <f t="shared" si="17"/>
        <v>992.13535197943361</v>
      </c>
      <c r="V97" s="4">
        <f t="shared" si="18"/>
        <v>1007.0958006698795</v>
      </c>
      <c r="W97" s="2">
        <f t="shared" si="19"/>
        <v>1.1781032617118554</v>
      </c>
      <c r="AA97" s="6">
        <v>-144.24372570197801</v>
      </c>
      <c r="AB97" s="7">
        <v>10.528700058400901</v>
      </c>
      <c r="AC97" s="6">
        <v>-3.1256926142924198E-2</v>
      </c>
      <c r="AD97" s="6">
        <v>2.9456116190551199E-5</v>
      </c>
      <c r="AE97" s="8">
        <v>17554.453889016499</v>
      </c>
      <c r="AF97" s="8">
        <v>-125.692345063977</v>
      </c>
      <c r="AG97" s="8">
        <v>0.39362054142913999</v>
      </c>
      <c r="AH97" s="8">
        <v>-4.1079636190540202E-4</v>
      </c>
      <c r="AI97" s="8">
        <v>2.30640101199999</v>
      </c>
      <c r="AJ97" s="8">
        <v>-3.7612753199999698E-3</v>
      </c>
      <c r="AK97" s="8">
        <v>995.176197</v>
      </c>
      <c r="AL97" s="8">
        <v>3.9734999999999798E-2</v>
      </c>
      <c r="AN97" s="8">
        <v>-1.0649947496932199</v>
      </c>
      <c r="AO97" s="8">
        <v>3.87368155534049</v>
      </c>
      <c r="AP97" s="8">
        <v>0.98806744763430499</v>
      </c>
    </row>
    <row r="98" spans="1:42" x14ac:dyDescent="0.45">
      <c r="A98">
        <v>7.3999999999999996E-2</v>
      </c>
      <c r="B98" s="4">
        <f t="shared" si="14"/>
        <v>268.52281839476018</v>
      </c>
      <c r="C98">
        <v>2500</v>
      </c>
      <c r="D98" s="5">
        <f t="shared" si="8"/>
        <v>2.8174293475930545</v>
      </c>
      <c r="E98" s="4">
        <v>142.45486267300001</v>
      </c>
      <c r="F98" s="4">
        <f t="shared" si="22"/>
        <v>284.90972534600002</v>
      </c>
      <c r="G98" s="5">
        <f t="shared" si="21"/>
        <v>17.692017971812078</v>
      </c>
      <c r="H98" s="1">
        <f t="shared" si="23"/>
        <v>4495.1436615384537</v>
      </c>
      <c r="I98">
        <v>315</v>
      </c>
      <c r="J98">
        <v>295</v>
      </c>
      <c r="K98" s="5">
        <f t="shared" si="24"/>
        <v>10.111903549034668</v>
      </c>
      <c r="L98" s="5">
        <v>305.11073090889943</v>
      </c>
      <c r="M98" s="5">
        <f t="shared" si="10"/>
        <v>305.11190354903465</v>
      </c>
      <c r="N98" s="5">
        <v>311.93008733624981</v>
      </c>
      <c r="O98" s="5">
        <f t="shared" si="20"/>
        <v>311.93010260192102</v>
      </c>
      <c r="P98" s="5">
        <f t="shared" si="7"/>
        <v>3.0699126637501877</v>
      </c>
      <c r="Q98" s="1">
        <v>949.25985056441903</v>
      </c>
      <c r="R98" s="4">
        <f>Q98/(Abmessungen!J$17*S98)</f>
        <v>136.71016057677477</v>
      </c>
      <c r="S98" s="5">
        <f t="shared" si="15"/>
        <v>13.095734205293819</v>
      </c>
      <c r="T98" s="4">
        <f t="shared" si="16"/>
        <v>4178.5878011640361</v>
      </c>
      <c r="U98" s="4">
        <f t="shared" si="17"/>
        <v>992.09445808944474</v>
      </c>
      <c r="V98" s="4">
        <f t="shared" si="18"/>
        <v>1007.0988969463325</v>
      </c>
      <c r="W98" s="2">
        <f t="shared" si="19"/>
        <v>1.1778101712825968</v>
      </c>
      <c r="AA98" s="6">
        <v>-144.24372570197801</v>
      </c>
      <c r="AB98" s="7">
        <v>10.528700058400901</v>
      </c>
      <c r="AC98" s="6">
        <v>-3.1256926142924198E-2</v>
      </c>
      <c r="AD98" s="6">
        <v>2.9456116190551199E-5</v>
      </c>
      <c r="AE98" s="8">
        <v>17554.453889016499</v>
      </c>
      <c r="AF98" s="8">
        <v>-125.692345063977</v>
      </c>
      <c r="AG98" s="8">
        <v>0.39362054142913999</v>
      </c>
      <c r="AH98" s="8">
        <v>-4.1079636190540202E-4</v>
      </c>
      <c r="AI98" s="8">
        <v>2.30640101199999</v>
      </c>
      <c r="AJ98" s="8">
        <v>-3.7612753199999698E-3</v>
      </c>
      <c r="AK98" s="8">
        <v>995.176197</v>
      </c>
      <c r="AL98" s="8">
        <v>3.9734999999999798E-2</v>
      </c>
      <c r="AN98" s="8">
        <v>-1.0649947496932199</v>
      </c>
      <c r="AO98" s="8">
        <v>3.87368155534049</v>
      </c>
      <c r="AP98" s="8">
        <v>0.98806744763430499</v>
      </c>
    </row>
    <row r="99" spans="1:42" x14ac:dyDescent="0.45">
      <c r="A99">
        <v>8.0000000000000002E-3</v>
      </c>
      <c r="B99" s="4">
        <f t="shared" si="14"/>
        <v>28.975022082880809</v>
      </c>
      <c r="C99">
        <v>3000</v>
      </c>
      <c r="D99" s="5">
        <f t="shared" si="8"/>
        <v>3.4372936796606148</v>
      </c>
      <c r="E99" s="4">
        <v>173.796443031</v>
      </c>
      <c r="F99" s="4">
        <f t="shared" si="22"/>
        <v>347.59288606199999</v>
      </c>
      <c r="G99" s="5">
        <f t="shared" si="21"/>
        <v>23.923991256627705</v>
      </c>
      <c r="H99" s="1">
        <f t="shared" si="23"/>
        <v>156.34021538461522</v>
      </c>
      <c r="I99">
        <v>315</v>
      </c>
      <c r="J99">
        <v>295</v>
      </c>
      <c r="K99" s="5">
        <f t="shared" si="24"/>
        <v>4.1884052750740484</v>
      </c>
      <c r="L99" s="5">
        <v>299.18847563608063</v>
      </c>
      <c r="M99" s="5">
        <f t="shared" si="10"/>
        <v>299.18840527507405</v>
      </c>
      <c r="N99" s="5">
        <v>300.52387481997977</v>
      </c>
      <c r="O99" s="5">
        <f t="shared" si="20"/>
        <v>300.52014935365486</v>
      </c>
      <c r="P99" s="5">
        <f t="shared" si="7"/>
        <v>14.476125180020233</v>
      </c>
      <c r="Q99" s="1">
        <v>484.17374768507</v>
      </c>
      <c r="R99" s="4">
        <f>Q99/(Abmessungen!J$17*S99)</f>
        <v>93.348158439968714</v>
      </c>
      <c r="S99" s="5">
        <f t="shared" si="15"/>
        <v>9.7823008689730369</v>
      </c>
      <c r="T99" s="4">
        <f t="shared" si="16"/>
        <v>4179.7198009020985</v>
      </c>
      <c r="U99" s="4">
        <f t="shared" si="17"/>
        <v>993.95955308057512</v>
      </c>
      <c r="V99" s="4">
        <f t="shared" si="18"/>
        <v>1006.9812365396998</v>
      </c>
      <c r="W99" s="2">
        <f t="shared" si="19"/>
        <v>1.1889477875807932</v>
      </c>
      <c r="AA99" s="6">
        <v>-144.24372570197801</v>
      </c>
      <c r="AB99" s="7">
        <v>10.528700058400901</v>
      </c>
      <c r="AC99" s="6">
        <v>-3.1256926142924198E-2</v>
      </c>
      <c r="AD99" s="6">
        <v>2.9456116190551199E-5</v>
      </c>
      <c r="AE99" s="8">
        <v>17554.453889016499</v>
      </c>
      <c r="AF99" s="8">
        <v>-125.692345063977</v>
      </c>
      <c r="AG99" s="8">
        <v>0.39362054142913999</v>
      </c>
      <c r="AH99" s="8">
        <v>-4.1079636190540202E-4</v>
      </c>
      <c r="AI99" s="8">
        <v>2.30640101199999</v>
      </c>
      <c r="AJ99" s="8">
        <v>-3.7612753199999698E-3</v>
      </c>
      <c r="AK99" s="8">
        <v>995.176197</v>
      </c>
      <c r="AL99" s="8">
        <v>3.9734999999999798E-2</v>
      </c>
      <c r="AN99" s="8">
        <v>-1.0649947496932199</v>
      </c>
      <c r="AO99" s="8">
        <v>3.87368155534049</v>
      </c>
      <c r="AP99" s="8">
        <v>0.98806744763430499</v>
      </c>
    </row>
    <row r="100" spans="1:42" x14ac:dyDescent="0.45">
      <c r="A100">
        <v>1.4E-2</v>
      </c>
      <c r="B100" s="4">
        <f t="shared" si="14"/>
        <v>50.731150602532921</v>
      </c>
      <c r="C100">
        <v>3000</v>
      </c>
      <c r="D100" s="5">
        <f t="shared" si="8"/>
        <v>3.4372936796606148</v>
      </c>
      <c r="E100" s="4">
        <v>173.796443031</v>
      </c>
      <c r="F100" s="4">
        <f t="shared" si="22"/>
        <v>347.59288606199999</v>
      </c>
      <c r="G100" s="5">
        <f t="shared" si="21"/>
        <v>23.923991256627705</v>
      </c>
      <c r="H100" s="1">
        <f t="shared" si="23"/>
        <v>326.03512307692239</v>
      </c>
      <c r="I100">
        <v>315</v>
      </c>
      <c r="J100">
        <v>295</v>
      </c>
      <c r="K100" s="5">
        <f t="shared" si="24"/>
        <v>5.6546890038412245</v>
      </c>
      <c r="L100" s="5">
        <v>300.6547728736341</v>
      </c>
      <c r="M100" s="5">
        <f t="shared" si="10"/>
        <v>300.65468900384121</v>
      </c>
      <c r="N100" s="5">
        <v>303.85368249751241</v>
      </c>
      <c r="O100" s="5">
        <f t="shared" si="20"/>
        <v>303.85324241748305</v>
      </c>
      <c r="P100" s="5">
        <f t="shared" si="7"/>
        <v>11.146317502487591</v>
      </c>
      <c r="Q100" s="1">
        <v>652.17685499478102</v>
      </c>
      <c r="R100" s="4">
        <f>Q100/(Abmessungen!J$17*S100)</f>
        <v>108.09090277764037</v>
      </c>
      <c r="S100" s="5">
        <f t="shared" si="15"/>
        <v>11.379463072447338</v>
      </c>
      <c r="T100" s="4">
        <f t="shared" si="16"/>
        <v>4179.1579951572785</v>
      </c>
      <c r="U100" s="4">
        <f t="shared" si="17"/>
        <v>993.47244053013094</v>
      </c>
      <c r="V100" s="4">
        <f t="shared" si="18"/>
        <v>1007.0103682000669</v>
      </c>
      <c r="W100" s="2">
        <f t="shared" si="19"/>
        <v>1.1861902137750961</v>
      </c>
      <c r="AA100" s="6">
        <v>-144.24372570197801</v>
      </c>
      <c r="AB100" s="7">
        <v>10.528700058400901</v>
      </c>
      <c r="AC100" s="6">
        <v>-3.1256926142924198E-2</v>
      </c>
      <c r="AD100" s="6">
        <v>2.9456116190551199E-5</v>
      </c>
      <c r="AE100" s="8">
        <v>17554.453889016499</v>
      </c>
      <c r="AF100" s="8">
        <v>-125.692345063977</v>
      </c>
      <c r="AG100" s="8">
        <v>0.39362054142913999</v>
      </c>
      <c r="AH100" s="8">
        <v>-4.1079636190540202E-4</v>
      </c>
      <c r="AI100" s="8">
        <v>2.30640101199999</v>
      </c>
      <c r="AJ100" s="8">
        <v>-3.7612753199999698E-3</v>
      </c>
      <c r="AK100" s="8">
        <v>995.176197</v>
      </c>
      <c r="AL100" s="8">
        <v>3.9734999999999798E-2</v>
      </c>
      <c r="AN100" s="8">
        <v>-1.0649947496932199</v>
      </c>
      <c r="AO100" s="8">
        <v>3.87368155534049</v>
      </c>
      <c r="AP100" s="8">
        <v>0.98806744763430499</v>
      </c>
    </row>
    <row r="101" spans="1:42" x14ac:dyDescent="0.45">
      <c r="A101">
        <v>0.02</v>
      </c>
      <c r="B101" s="4">
        <f t="shared" si="14"/>
        <v>72.49709891193605</v>
      </c>
      <c r="C101">
        <v>3000</v>
      </c>
      <c r="D101" s="5">
        <f t="shared" si="8"/>
        <v>3.4372936796606148</v>
      </c>
      <c r="E101" s="4">
        <v>173.796443031</v>
      </c>
      <c r="F101" s="4">
        <f t="shared" si="22"/>
        <v>347.59288606199999</v>
      </c>
      <c r="G101" s="5">
        <f t="shared" si="21"/>
        <v>23.923991256627705</v>
      </c>
      <c r="H101" s="1">
        <f t="shared" si="23"/>
        <v>540.67838461538327</v>
      </c>
      <c r="I101">
        <v>315</v>
      </c>
      <c r="J101">
        <v>295</v>
      </c>
      <c r="K101" s="5">
        <f t="shared" si="24"/>
        <v>6.5797292435939925</v>
      </c>
      <c r="L101" s="5">
        <v>301.57981214077768</v>
      </c>
      <c r="M101" s="5">
        <f t="shared" si="10"/>
        <v>301.57972924359399</v>
      </c>
      <c r="N101" s="5">
        <v>305.93353551960814</v>
      </c>
      <c r="O101" s="5">
        <f t="shared" si="20"/>
        <v>305.93346407585881</v>
      </c>
      <c r="P101" s="5">
        <f t="shared" si="7"/>
        <v>9.0664644803918577</v>
      </c>
      <c r="Q101" s="1">
        <v>757.76615402219295</v>
      </c>
      <c r="R101" s="4">
        <f>Q101/(Abmessungen!J$17*S101)</f>
        <v>117.77726901592162</v>
      </c>
      <c r="S101" s="5">
        <f t="shared" si="15"/>
        <v>12.134426526850351</v>
      </c>
      <c r="T101" s="4">
        <f t="shared" si="16"/>
        <v>4178.9177275772563</v>
      </c>
      <c r="U101" s="4">
        <f t="shared" si="17"/>
        <v>993.14318890829156</v>
      </c>
      <c r="V101" s="4">
        <f t="shared" si="18"/>
        <v>1007.0287464177068</v>
      </c>
      <c r="W101" s="2">
        <f t="shared" si="19"/>
        <v>1.1844505500923272</v>
      </c>
      <c r="AA101" s="6">
        <v>-144.24372570197801</v>
      </c>
      <c r="AB101" s="7">
        <v>10.528700058400901</v>
      </c>
      <c r="AC101" s="6">
        <v>-3.1256926142924198E-2</v>
      </c>
      <c r="AD101" s="6">
        <v>2.9456116190551199E-5</v>
      </c>
      <c r="AE101" s="8">
        <v>17554.453889016499</v>
      </c>
      <c r="AF101" s="8">
        <v>-125.692345063977</v>
      </c>
      <c r="AG101" s="8">
        <v>0.39362054142913999</v>
      </c>
      <c r="AH101" s="8">
        <v>-4.1079636190540202E-4</v>
      </c>
      <c r="AI101" s="8">
        <v>2.30640101199999</v>
      </c>
      <c r="AJ101" s="8">
        <v>-3.7612753199999698E-3</v>
      </c>
      <c r="AK101" s="8">
        <v>995.176197</v>
      </c>
      <c r="AL101" s="8">
        <v>3.9734999999999798E-2</v>
      </c>
      <c r="AN101" s="8">
        <v>-1.0649947496932199</v>
      </c>
      <c r="AO101" s="8">
        <v>3.87368155534049</v>
      </c>
      <c r="AP101" s="8">
        <v>0.98806744763430499</v>
      </c>
    </row>
    <row r="102" spans="1:42" x14ac:dyDescent="0.45">
      <c r="A102">
        <v>2.5999999999999999E-2</v>
      </c>
      <c r="B102" s="4">
        <f t="shared" si="14"/>
        <v>94.268627980292408</v>
      </c>
      <c r="C102">
        <v>3000</v>
      </c>
      <c r="D102" s="5">
        <f t="shared" ref="D102:D110" si="25">F102/(0.02809*3600)</f>
        <v>3.4372936796606148</v>
      </c>
      <c r="E102" s="4">
        <v>173.796443031</v>
      </c>
      <c r="F102" s="4">
        <f t="shared" si="22"/>
        <v>347.59288606199999</v>
      </c>
      <c r="G102" s="5">
        <f t="shared" si="21"/>
        <v>23.923991256627705</v>
      </c>
      <c r="H102" s="1">
        <f t="shared" si="23"/>
        <v>800.26999999999816</v>
      </c>
      <c r="I102">
        <v>315</v>
      </c>
      <c r="J102">
        <v>295</v>
      </c>
      <c r="K102" s="5">
        <f t="shared" si="24"/>
        <v>7.2172846127099444</v>
      </c>
      <c r="L102" s="5">
        <v>302.21736479949021</v>
      </c>
      <c r="M102" s="5">
        <f t="shared" ref="M102:M110" si="26">J102+K102</f>
        <v>302.21728461270993</v>
      </c>
      <c r="N102" s="5">
        <v>307.35738889032058</v>
      </c>
      <c r="O102" s="5">
        <f t="shared" si="20"/>
        <v>307.35738159525056</v>
      </c>
      <c r="P102" s="5">
        <f t="shared" ref="P102:P110" si="27">I102-N102</f>
        <v>7.6426111096794216</v>
      </c>
      <c r="Q102" s="1">
        <v>830.36038450087301</v>
      </c>
      <c r="R102" s="4">
        <f>Q102/(Abmessungen!J$17*S102)</f>
        <v>124.59995505289226</v>
      </c>
      <c r="S102" s="5">
        <f t="shared" si="15"/>
        <v>12.568813105806507</v>
      </c>
      <c r="T102" s="4">
        <f t="shared" si="16"/>
        <v>4178.7952994710813</v>
      </c>
      <c r="U102" s="4">
        <f t="shared" si="17"/>
        <v>992.90720577335446</v>
      </c>
      <c r="V102" s="4">
        <f t="shared" si="18"/>
        <v>1007.0414129951539</v>
      </c>
      <c r="W102" s="2">
        <f t="shared" si="19"/>
        <v>1.1832515445521192</v>
      </c>
      <c r="AA102" s="6">
        <v>-144.24372570197801</v>
      </c>
      <c r="AB102" s="7">
        <v>10.528700058400901</v>
      </c>
      <c r="AC102" s="6">
        <v>-3.1256926142924198E-2</v>
      </c>
      <c r="AD102" s="6">
        <v>2.9456116190551199E-5</v>
      </c>
      <c r="AE102" s="8">
        <v>17554.453889016499</v>
      </c>
      <c r="AF102" s="8">
        <v>-125.692345063977</v>
      </c>
      <c r="AG102" s="8">
        <v>0.39362054142913999</v>
      </c>
      <c r="AH102" s="8">
        <v>-4.1079636190540202E-4</v>
      </c>
      <c r="AI102" s="8">
        <v>2.30640101199999</v>
      </c>
      <c r="AJ102" s="8">
        <v>-3.7612753199999698E-3</v>
      </c>
      <c r="AK102" s="8">
        <v>995.176197</v>
      </c>
      <c r="AL102" s="8">
        <v>3.9734999999999798E-2</v>
      </c>
      <c r="AN102" s="8">
        <v>-1.0649947496932199</v>
      </c>
      <c r="AO102" s="8">
        <v>3.87368155534049</v>
      </c>
      <c r="AP102" s="8">
        <v>0.98806744763430499</v>
      </c>
    </row>
    <row r="103" spans="1:42" x14ac:dyDescent="0.45">
      <c r="A103">
        <v>3.2000000000000001E-2</v>
      </c>
      <c r="B103" s="4">
        <f t="shared" si="14"/>
        <v>116.04330423240329</v>
      </c>
      <c r="C103">
        <v>3000</v>
      </c>
      <c r="D103" s="5">
        <f t="shared" si="25"/>
        <v>3.4372936796606148</v>
      </c>
      <c r="E103" s="4">
        <v>173.796443031</v>
      </c>
      <c r="F103" s="4">
        <f t="shared" si="22"/>
        <v>347.59288606199999</v>
      </c>
      <c r="G103" s="5">
        <f t="shared" si="21"/>
        <v>23.923991256627705</v>
      </c>
      <c r="H103" s="1">
        <f t="shared" si="23"/>
        <v>1104.8099692307667</v>
      </c>
      <c r="I103">
        <v>315</v>
      </c>
      <c r="J103">
        <v>295</v>
      </c>
      <c r="K103" s="5">
        <f t="shared" si="24"/>
        <v>7.7017532733785297</v>
      </c>
      <c r="L103" s="5">
        <v>302.7018303488428</v>
      </c>
      <c r="M103" s="5">
        <f t="shared" si="26"/>
        <v>302.70175327337853</v>
      </c>
      <c r="N103" s="5">
        <v>308.37846745718582</v>
      </c>
      <c r="O103" s="5">
        <f t="shared" si="20"/>
        <v>308.37847369237204</v>
      </c>
      <c r="P103" s="5">
        <f t="shared" si="27"/>
        <v>6.6215325428141796</v>
      </c>
      <c r="Q103" s="1">
        <v>885.42546116296205</v>
      </c>
      <c r="R103" s="4">
        <f>Q103/(Abmessungen!J$17*S103)</f>
        <v>130.15050099646336</v>
      </c>
      <c r="S103" s="5">
        <f t="shared" si="15"/>
        <v>12.830739714127693</v>
      </c>
      <c r="T103" s="4">
        <f t="shared" si="16"/>
        <v>4178.7262295503542</v>
      </c>
      <c r="U103" s="4">
        <f t="shared" si="17"/>
        <v>992.73284884482109</v>
      </c>
      <c r="V103" s="4">
        <f t="shared" si="18"/>
        <v>1007.0510381144557</v>
      </c>
      <c r="W103" s="2">
        <f t="shared" si="19"/>
        <v>1.1823404403950342</v>
      </c>
      <c r="AA103" s="6">
        <v>-144.24372570197801</v>
      </c>
      <c r="AB103" s="7">
        <v>10.528700058400901</v>
      </c>
      <c r="AC103" s="6">
        <v>-3.1256926142924198E-2</v>
      </c>
      <c r="AD103" s="6">
        <v>2.9456116190551199E-5</v>
      </c>
      <c r="AE103" s="8">
        <v>17554.453889016499</v>
      </c>
      <c r="AF103" s="8">
        <v>-125.692345063977</v>
      </c>
      <c r="AG103" s="8">
        <v>0.39362054142913999</v>
      </c>
      <c r="AH103" s="8">
        <v>-4.1079636190540202E-4</v>
      </c>
      <c r="AI103" s="8">
        <v>2.30640101199999</v>
      </c>
      <c r="AJ103" s="8">
        <v>-3.7612753199999698E-3</v>
      </c>
      <c r="AK103" s="8">
        <v>995.176197</v>
      </c>
      <c r="AL103" s="8">
        <v>3.9734999999999798E-2</v>
      </c>
      <c r="AN103" s="8">
        <v>-1.0649947496932199</v>
      </c>
      <c r="AO103" s="8">
        <v>3.87368155534049</v>
      </c>
      <c r="AP103" s="8">
        <v>0.98806744763430499</v>
      </c>
    </row>
    <row r="104" spans="1:42" x14ac:dyDescent="0.45">
      <c r="A104">
        <v>3.7999999999999999E-2</v>
      </c>
      <c r="B104" s="4">
        <f t="shared" si="14"/>
        <v>137.82011123044524</v>
      </c>
      <c r="C104">
        <v>3000</v>
      </c>
      <c r="D104" s="5">
        <f t="shared" si="25"/>
        <v>3.4372936796606148</v>
      </c>
      <c r="E104" s="4">
        <v>173.796443031</v>
      </c>
      <c r="F104" s="4">
        <f t="shared" si="22"/>
        <v>347.59288606199999</v>
      </c>
      <c r="G104" s="5">
        <f t="shared" si="21"/>
        <v>23.923991256627705</v>
      </c>
      <c r="H104" s="1">
        <f t="shared" si="23"/>
        <v>1454.2982923076893</v>
      </c>
      <c r="I104">
        <v>315</v>
      </c>
      <c r="J104">
        <v>295</v>
      </c>
      <c r="K104" s="5">
        <f t="shared" si="24"/>
        <v>8.0842569229546033</v>
      </c>
      <c r="L104" s="5">
        <v>303.08433158683698</v>
      </c>
      <c r="M104" s="5">
        <f t="shared" si="26"/>
        <v>303.08425692295458</v>
      </c>
      <c r="N104" s="5">
        <v>309.15049632800208</v>
      </c>
      <c r="O104" s="5">
        <f t="shared" si="20"/>
        <v>309.15050454773456</v>
      </c>
      <c r="P104" s="5">
        <f t="shared" si="27"/>
        <v>5.8495036719979225</v>
      </c>
      <c r="Q104" s="1">
        <v>928.84121950508995</v>
      </c>
      <c r="R104" s="4">
        <f>Q104/(Abmessungen!J$17*S104)</f>
        <v>134.74337254632621</v>
      </c>
      <c r="S104" s="5">
        <f t="shared" si="15"/>
        <v>13.001085054530938</v>
      </c>
      <c r="T104" s="4">
        <f t="shared" si="16"/>
        <v>4178.6834755995214</v>
      </c>
      <c r="U104" s="4">
        <f t="shared" si="17"/>
        <v>992.59824113231525</v>
      </c>
      <c r="V104" s="4">
        <f t="shared" si="18"/>
        <v>1007.0586374578015</v>
      </c>
      <c r="W104" s="2">
        <f t="shared" si="19"/>
        <v>1.1816210941618657</v>
      </c>
      <c r="AA104" s="6">
        <v>-144.24372570197801</v>
      </c>
      <c r="AB104" s="7">
        <v>10.528700058400901</v>
      </c>
      <c r="AC104" s="6">
        <v>-3.1256926142924198E-2</v>
      </c>
      <c r="AD104" s="6">
        <v>2.9456116190551199E-5</v>
      </c>
      <c r="AE104" s="8">
        <v>17554.453889016499</v>
      </c>
      <c r="AF104" s="8">
        <v>-125.692345063977</v>
      </c>
      <c r="AG104" s="8">
        <v>0.39362054142913999</v>
      </c>
      <c r="AH104" s="8">
        <v>-4.1079636190540202E-4</v>
      </c>
      <c r="AI104" s="8">
        <v>2.30640101199999</v>
      </c>
      <c r="AJ104" s="8">
        <v>-3.7612753199999698E-3</v>
      </c>
      <c r="AK104" s="8">
        <v>995.176197</v>
      </c>
      <c r="AL104" s="8">
        <v>3.9734999999999798E-2</v>
      </c>
      <c r="AN104" s="8">
        <v>-1.0649947496932199</v>
      </c>
      <c r="AO104" s="8">
        <v>3.87368155534049</v>
      </c>
      <c r="AP104" s="8">
        <v>0.98806744763430499</v>
      </c>
    </row>
    <row r="105" spans="1:42" x14ac:dyDescent="0.45">
      <c r="A105">
        <v>4.3999999999999997E-2</v>
      </c>
      <c r="B105" s="4">
        <f t="shared" si="14"/>
        <v>159.59832661838473</v>
      </c>
      <c r="C105">
        <v>3000</v>
      </c>
      <c r="D105" s="5">
        <f t="shared" si="25"/>
        <v>3.4372936796606148</v>
      </c>
      <c r="E105" s="4">
        <v>173.796443031</v>
      </c>
      <c r="F105" s="4">
        <f t="shared" si="22"/>
        <v>347.59288606199999</v>
      </c>
      <c r="G105" s="5">
        <f t="shared" si="21"/>
        <v>23.923991256627705</v>
      </c>
      <c r="H105" s="1">
        <f t="shared" si="23"/>
        <v>1848.7349692307653</v>
      </c>
      <c r="I105">
        <v>315</v>
      </c>
      <c r="J105">
        <v>295</v>
      </c>
      <c r="K105" s="5">
        <f t="shared" si="24"/>
        <v>8.4011391849729957</v>
      </c>
      <c r="L105" s="5">
        <v>303.40121147189222</v>
      </c>
      <c r="M105" s="5">
        <f t="shared" si="26"/>
        <v>303.40113918497298</v>
      </c>
      <c r="N105" s="5">
        <v>309.75271585899793</v>
      </c>
      <c r="O105" s="5">
        <f t="shared" si="20"/>
        <v>309.75272350469464</v>
      </c>
      <c r="P105" s="5">
        <f t="shared" si="27"/>
        <v>5.2472841410020692</v>
      </c>
      <c r="Q105" s="1">
        <v>964.76864677029403</v>
      </c>
      <c r="R105" s="4">
        <f>Q105/(Abmessungen!J$17*S105)</f>
        <v>138.76502842228322</v>
      </c>
      <c r="S105" s="5">
        <f t="shared" si="15"/>
        <v>13.112596129791365</v>
      </c>
      <c r="T105" s="4">
        <f t="shared" si="16"/>
        <v>4178.6553793167886</v>
      </c>
      <c r="U105" s="4">
        <f t="shared" si="17"/>
        <v>992.49160913040112</v>
      </c>
      <c r="V105" s="4">
        <f t="shared" si="18"/>
        <v>1007.0649330689178</v>
      </c>
      <c r="W105" s="2">
        <f t="shared" si="19"/>
        <v>1.1810251579163344</v>
      </c>
      <c r="AA105" s="6">
        <v>-144.24372570197801</v>
      </c>
      <c r="AB105" s="7">
        <v>10.528700058400901</v>
      </c>
      <c r="AC105" s="6">
        <v>-3.1256926142924198E-2</v>
      </c>
      <c r="AD105" s="6">
        <v>2.9456116190551199E-5</v>
      </c>
      <c r="AE105" s="8">
        <v>17554.453889016499</v>
      </c>
      <c r="AF105" s="8">
        <v>-125.692345063977</v>
      </c>
      <c r="AG105" s="8">
        <v>0.39362054142913999</v>
      </c>
      <c r="AH105" s="8">
        <v>-4.1079636190540202E-4</v>
      </c>
      <c r="AI105" s="8">
        <v>2.30640101199999</v>
      </c>
      <c r="AJ105" s="8">
        <v>-3.7612753199999698E-3</v>
      </c>
      <c r="AK105" s="8">
        <v>995.176197</v>
      </c>
      <c r="AL105" s="8">
        <v>3.9734999999999798E-2</v>
      </c>
      <c r="AN105" s="8">
        <v>-1.0649947496932199</v>
      </c>
      <c r="AO105" s="8">
        <v>3.87368155534049</v>
      </c>
      <c r="AP105" s="8">
        <v>0.98806744763430499</v>
      </c>
    </row>
    <row r="106" spans="1:42" x14ac:dyDescent="0.45">
      <c r="A106">
        <v>0.05</v>
      </c>
      <c r="B106" s="4">
        <f t="shared" si="14"/>
        <v>181.37753533292653</v>
      </c>
      <c r="C106">
        <v>3000</v>
      </c>
      <c r="D106" s="5">
        <f t="shared" si="25"/>
        <v>3.4372936796606148</v>
      </c>
      <c r="E106" s="4">
        <v>173.796443031</v>
      </c>
      <c r="F106" s="4">
        <f t="shared" si="22"/>
        <v>347.59288606199999</v>
      </c>
      <c r="G106" s="5">
        <f t="shared" si="21"/>
        <v>23.923991256627705</v>
      </c>
      <c r="H106" s="1">
        <f t="shared" si="23"/>
        <v>2288.1199999999958</v>
      </c>
      <c r="I106">
        <v>315</v>
      </c>
      <c r="J106">
        <v>295</v>
      </c>
      <c r="K106" s="5">
        <f t="shared" si="24"/>
        <v>8.6724767941028382</v>
      </c>
      <c r="L106" s="5">
        <v>303.67254634134048</v>
      </c>
      <c r="M106" s="5">
        <f t="shared" si="26"/>
        <v>303.67247679410286</v>
      </c>
      <c r="N106" s="5">
        <v>310.23526397899138</v>
      </c>
      <c r="O106" s="5">
        <f t="shared" si="20"/>
        <v>310.23527058254422</v>
      </c>
      <c r="P106" s="5">
        <f t="shared" si="27"/>
        <v>4.7647360210086163</v>
      </c>
      <c r="Q106" s="1">
        <v>995.50349123594901</v>
      </c>
      <c r="R106" s="4">
        <f>Q106/(Abmessungen!J$17*S106)</f>
        <v>142.39959979952076</v>
      </c>
      <c r="S106" s="5">
        <f t="shared" si="15"/>
        <v>13.184982310798604</v>
      </c>
      <c r="T106" s="4">
        <f t="shared" si="16"/>
        <v>4178.6359896487993</v>
      </c>
      <c r="U106" s="4">
        <f t="shared" si="17"/>
        <v>992.40514912501158</v>
      </c>
      <c r="V106" s="4">
        <f t="shared" si="18"/>
        <v>1007.0703238144365</v>
      </c>
      <c r="W106" s="2">
        <f t="shared" si="19"/>
        <v>1.1805148753423789</v>
      </c>
      <c r="AA106" s="6">
        <v>-144.24372570197801</v>
      </c>
      <c r="AB106" s="7">
        <v>10.528700058400901</v>
      </c>
      <c r="AC106" s="6">
        <v>-3.1256926142924198E-2</v>
      </c>
      <c r="AD106" s="6">
        <v>2.9456116190551199E-5</v>
      </c>
      <c r="AE106" s="8">
        <v>17554.453889016499</v>
      </c>
      <c r="AF106" s="8">
        <v>-125.692345063977</v>
      </c>
      <c r="AG106" s="8">
        <v>0.39362054142913999</v>
      </c>
      <c r="AH106" s="8">
        <v>-4.1079636190540202E-4</v>
      </c>
      <c r="AI106" s="8">
        <v>2.30640101199999</v>
      </c>
      <c r="AJ106" s="8">
        <v>-3.7612753199999698E-3</v>
      </c>
      <c r="AK106" s="8">
        <v>995.176197</v>
      </c>
      <c r="AL106" s="8">
        <v>3.9734999999999798E-2</v>
      </c>
      <c r="AN106" s="8">
        <v>-1.0649947496932199</v>
      </c>
      <c r="AO106" s="8">
        <v>3.87368155534049</v>
      </c>
      <c r="AP106" s="8">
        <v>0.98806744763430499</v>
      </c>
    </row>
    <row r="107" spans="1:42" x14ac:dyDescent="0.45">
      <c r="A107">
        <v>5.6000000000000001E-2</v>
      </c>
      <c r="B107" s="4">
        <f t="shared" si="14"/>
        <v>203.15746786794219</v>
      </c>
      <c r="C107">
        <v>3000</v>
      </c>
      <c r="D107" s="5">
        <f t="shared" si="25"/>
        <v>3.4372936796606148</v>
      </c>
      <c r="E107" s="4">
        <v>173.796443031</v>
      </c>
      <c r="F107" s="4">
        <f t="shared" si="22"/>
        <v>347.59288606199999</v>
      </c>
      <c r="G107" s="5">
        <f t="shared" si="21"/>
        <v>23.923991256627705</v>
      </c>
      <c r="H107" s="1">
        <f t="shared" si="23"/>
        <v>2772.4533846153799</v>
      </c>
      <c r="I107">
        <v>315</v>
      </c>
      <c r="J107">
        <v>295</v>
      </c>
      <c r="K107" s="5">
        <f t="shared" si="24"/>
        <v>8.9110607065193772</v>
      </c>
      <c r="L107" s="5">
        <v>303.91112682483617</v>
      </c>
      <c r="M107" s="5">
        <f t="shared" si="26"/>
        <v>303.91106070651938</v>
      </c>
      <c r="N107" s="5">
        <v>310.63036231242421</v>
      </c>
      <c r="O107" s="5">
        <f t="shared" si="20"/>
        <v>310.63036792894695</v>
      </c>
      <c r="P107" s="5">
        <f t="shared" si="27"/>
        <v>4.3696376875757892</v>
      </c>
      <c r="Q107" s="1">
        <v>1022.50629839873</v>
      </c>
      <c r="R107" s="4">
        <f>Q107/(Abmessungen!J$17*S107)</f>
        <v>145.76493464795769</v>
      </c>
      <c r="S107" s="5">
        <f t="shared" si="15"/>
        <v>13.229957905859809</v>
      </c>
      <c r="T107" s="4">
        <f t="shared" si="16"/>
        <v>4178.6220775412139</v>
      </c>
      <c r="U107" s="4">
        <f t="shared" si="17"/>
        <v>992.33369127757294</v>
      </c>
      <c r="V107" s="4">
        <f t="shared" si="18"/>
        <v>1007.0750638121924</v>
      </c>
      <c r="W107" s="2">
        <f t="shared" si="19"/>
        <v>1.1800661919001758</v>
      </c>
      <c r="AA107" s="6">
        <v>-144.24372570197801</v>
      </c>
      <c r="AB107" s="7">
        <v>10.528700058400901</v>
      </c>
      <c r="AC107" s="6">
        <v>-3.1256926142924198E-2</v>
      </c>
      <c r="AD107" s="6">
        <v>2.9456116190551199E-5</v>
      </c>
      <c r="AE107" s="8">
        <v>17554.453889016499</v>
      </c>
      <c r="AF107" s="8">
        <v>-125.692345063977</v>
      </c>
      <c r="AG107" s="8">
        <v>0.39362054142913999</v>
      </c>
      <c r="AH107" s="8">
        <v>-4.1079636190540202E-4</v>
      </c>
      <c r="AI107" s="8">
        <v>2.30640101199999</v>
      </c>
      <c r="AJ107" s="8">
        <v>-3.7612753199999698E-3</v>
      </c>
      <c r="AK107" s="8">
        <v>995.176197</v>
      </c>
      <c r="AL107" s="8">
        <v>3.9734999999999798E-2</v>
      </c>
      <c r="AN107" s="8">
        <v>-1.0649947496932199</v>
      </c>
      <c r="AO107" s="8">
        <v>3.87368155534049</v>
      </c>
      <c r="AP107" s="8">
        <v>0.98806744763430499</v>
      </c>
    </row>
    <row r="108" spans="1:42" x14ac:dyDescent="0.45">
      <c r="A108">
        <v>6.2E-2</v>
      </c>
      <c r="B108" s="4">
        <f t="shared" si="14"/>
        <v>224.9379416929205</v>
      </c>
      <c r="C108">
        <v>3000</v>
      </c>
      <c r="D108" s="5">
        <f t="shared" si="25"/>
        <v>3.4372936796606148</v>
      </c>
      <c r="E108" s="4">
        <v>173.796443031</v>
      </c>
      <c r="F108" s="4">
        <f t="shared" si="22"/>
        <v>347.59288606199999</v>
      </c>
      <c r="G108" s="5">
        <f t="shared" si="21"/>
        <v>23.923991256627705</v>
      </c>
      <c r="H108" s="1">
        <f t="shared" si="23"/>
        <v>3301.7351230769173</v>
      </c>
      <c r="I108">
        <v>315</v>
      </c>
      <c r="J108">
        <v>295</v>
      </c>
      <c r="K108" s="5">
        <f t="shared" si="24"/>
        <v>9.125429056859625</v>
      </c>
      <c r="L108" s="5">
        <v>304.12549080958934</v>
      </c>
      <c r="M108" s="5">
        <f t="shared" si="26"/>
        <v>304.12542905685962</v>
      </c>
      <c r="N108" s="5">
        <v>310.95963937838701</v>
      </c>
      <c r="O108" s="5">
        <f t="shared" si="20"/>
        <v>310.95964417098418</v>
      </c>
      <c r="P108" s="5">
        <f t="shared" si="27"/>
        <v>4.0403606216129901</v>
      </c>
      <c r="Q108" s="1">
        <v>1046.7508633525699</v>
      </c>
      <c r="R108" s="4">
        <f>Q108/(Abmessungen!J$17*S108)</f>
        <v>148.94036854806819</v>
      </c>
      <c r="S108" s="5">
        <f t="shared" si="15"/>
        <v>13.254899414138221</v>
      </c>
      <c r="T108" s="4">
        <f t="shared" si="16"/>
        <v>4178.6117747165999</v>
      </c>
      <c r="U108" s="4">
        <f t="shared" si="17"/>
        <v>992.27368366652399</v>
      </c>
      <c r="V108" s="4">
        <f t="shared" si="18"/>
        <v>1007.0793226886594</v>
      </c>
      <c r="W108" s="2">
        <f t="shared" si="19"/>
        <v>1.1796630509175015</v>
      </c>
      <c r="AA108" s="6">
        <v>-144.24372570197801</v>
      </c>
      <c r="AB108" s="7">
        <v>10.528700058400901</v>
      </c>
      <c r="AC108" s="6">
        <v>-3.1256926142924198E-2</v>
      </c>
      <c r="AD108" s="6">
        <v>2.9456116190551199E-5</v>
      </c>
      <c r="AE108" s="8">
        <v>17554.453889016499</v>
      </c>
      <c r="AF108" s="8">
        <v>-125.692345063977</v>
      </c>
      <c r="AG108" s="8">
        <v>0.39362054142913999</v>
      </c>
      <c r="AH108" s="8">
        <v>-4.1079636190540202E-4</v>
      </c>
      <c r="AI108" s="8">
        <v>2.30640101199999</v>
      </c>
      <c r="AJ108" s="8">
        <v>-3.7612753199999698E-3</v>
      </c>
      <c r="AK108" s="8">
        <v>995.176197</v>
      </c>
      <c r="AL108" s="8">
        <v>3.9734999999999798E-2</v>
      </c>
      <c r="AN108" s="8">
        <v>-1.0649947496932199</v>
      </c>
      <c r="AO108" s="8">
        <v>3.87368155534049</v>
      </c>
      <c r="AP108" s="8">
        <v>0.98806744763430499</v>
      </c>
    </row>
    <row r="109" spans="1:42" x14ac:dyDescent="0.45">
      <c r="A109">
        <v>6.8000000000000005E-2</v>
      </c>
      <c r="B109" s="4">
        <f t="shared" si="14"/>
        <v>246.71882878936171</v>
      </c>
      <c r="C109">
        <v>3000</v>
      </c>
      <c r="D109" s="5">
        <f t="shared" si="25"/>
        <v>3.4372936796606148</v>
      </c>
      <c r="E109" s="4">
        <v>173.796443031</v>
      </c>
      <c r="F109" s="4">
        <f t="shared" si="22"/>
        <v>347.59288606199999</v>
      </c>
      <c r="G109" s="5">
        <f t="shared" si="21"/>
        <v>23.923991256627705</v>
      </c>
      <c r="H109" s="1">
        <f t="shared" si="23"/>
        <v>3875.9652153846091</v>
      </c>
      <c r="I109">
        <v>315</v>
      </c>
      <c r="J109">
        <v>295</v>
      </c>
      <c r="K109" s="5">
        <f t="shared" si="24"/>
        <v>9.3215021932313942</v>
      </c>
      <c r="L109" s="5">
        <v>304.321558459919</v>
      </c>
      <c r="M109" s="5">
        <f t="shared" si="26"/>
        <v>304.32150219323137</v>
      </c>
      <c r="N109" s="5">
        <v>311.2381436774271</v>
      </c>
      <c r="O109" s="5">
        <f t="shared" si="20"/>
        <v>311.2381478065189</v>
      </c>
      <c r="P109" s="5">
        <f t="shared" si="27"/>
        <v>3.7618563225728963</v>
      </c>
      <c r="Q109" s="1">
        <v>1068.91174760232</v>
      </c>
      <c r="R109" s="4">
        <f>Q109/(Abmessungen!J$17*S109)</f>
        <v>151.98157819083482</v>
      </c>
      <c r="S109" s="5">
        <f t="shared" si="15"/>
        <v>13.264669478227084</v>
      </c>
      <c r="T109" s="4">
        <f t="shared" si="16"/>
        <v>4178.6039422698213</v>
      </c>
      <c r="U109" s="4">
        <f t="shared" si="17"/>
        <v>992.2226090372701</v>
      </c>
      <c r="V109" s="4">
        <f t="shared" si="18"/>
        <v>1007.0832180627024</v>
      </c>
      <c r="W109" s="2">
        <f t="shared" si="19"/>
        <v>1.1792943187103839</v>
      </c>
      <c r="AA109" s="6">
        <v>-144.24372570197801</v>
      </c>
      <c r="AB109" s="7">
        <v>10.528700058400901</v>
      </c>
      <c r="AC109" s="6">
        <v>-3.1256926142924198E-2</v>
      </c>
      <c r="AD109" s="6">
        <v>2.9456116190551199E-5</v>
      </c>
      <c r="AE109" s="8">
        <v>17554.453889016499</v>
      </c>
      <c r="AF109" s="8">
        <v>-125.692345063977</v>
      </c>
      <c r="AG109" s="8">
        <v>0.39362054142913999</v>
      </c>
      <c r="AH109" s="8">
        <v>-4.1079636190540202E-4</v>
      </c>
      <c r="AI109" s="8">
        <v>2.30640101199999</v>
      </c>
      <c r="AJ109" s="8">
        <v>-3.7612753199999698E-3</v>
      </c>
      <c r="AK109" s="8">
        <v>995.176197</v>
      </c>
      <c r="AL109" s="8">
        <v>3.9734999999999798E-2</v>
      </c>
      <c r="AN109" s="8">
        <v>-1.0649947496932199</v>
      </c>
      <c r="AO109" s="8">
        <v>3.87368155534049</v>
      </c>
      <c r="AP109" s="8">
        <v>0.98806744763430499</v>
      </c>
    </row>
    <row r="110" spans="1:42" x14ac:dyDescent="0.45">
      <c r="A110">
        <v>7.3999999999999996E-2</v>
      </c>
      <c r="B110" s="4">
        <f t="shared" si="14"/>
        <v>268.5000367600631</v>
      </c>
      <c r="C110">
        <v>3000</v>
      </c>
      <c r="D110" s="5">
        <f t="shared" si="25"/>
        <v>3.4372936796606148</v>
      </c>
      <c r="E110" s="4">
        <v>173.796443031</v>
      </c>
      <c r="F110" s="4">
        <f t="shared" si="22"/>
        <v>347.59288606199999</v>
      </c>
      <c r="G110" s="5">
        <f t="shared" si="21"/>
        <v>23.923991256627705</v>
      </c>
      <c r="H110" s="1">
        <f t="shared" si="23"/>
        <v>4495.1436615384537</v>
      </c>
      <c r="I110">
        <v>315</v>
      </c>
      <c r="J110">
        <v>295</v>
      </c>
      <c r="K110" s="5">
        <f t="shared" si="24"/>
        <v>9.5035183488824355</v>
      </c>
      <c r="L110" s="5">
        <v>304.50361615409201</v>
      </c>
      <c r="M110" s="5">
        <f t="shared" si="26"/>
        <v>304.50351834888244</v>
      </c>
      <c r="N110" s="5">
        <v>311.47666624148428</v>
      </c>
      <c r="O110" s="5">
        <f t="shared" si="20"/>
        <v>311.47666841085686</v>
      </c>
      <c r="P110" s="5">
        <f t="shared" si="27"/>
        <v>3.5233337585157187</v>
      </c>
      <c r="Q110" s="1">
        <v>1089.4713507942899</v>
      </c>
      <c r="R110" s="4">
        <f>Q110/(Abmessungen!J$17*S110)</f>
        <v>154.92937532163066</v>
      </c>
      <c r="S110" s="5">
        <f t="shared" si="15"/>
        <v>13.262566586085685</v>
      </c>
      <c r="T110" s="4">
        <f t="shared" si="16"/>
        <v>4178.5978551978933</v>
      </c>
      <c r="U110" s="4">
        <f t="shared" si="17"/>
        <v>992.17863511154837</v>
      </c>
      <c r="V110" s="4">
        <f t="shared" si="18"/>
        <v>1007.0868350939413</v>
      </c>
      <c r="W110" s="2">
        <f t="shared" si="19"/>
        <v>1.1789519341544292</v>
      </c>
      <c r="AA110" s="6">
        <v>-144.24372570197801</v>
      </c>
      <c r="AB110" s="7">
        <v>10.528700058400901</v>
      </c>
      <c r="AC110" s="6">
        <v>-3.1256926142924198E-2</v>
      </c>
      <c r="AD110" s="6">
        <v>2.9456116190551199E-5</v>
      </c>
      <c r="AE110" s="8">
        <v>17554.453889016499</v>
      </c>
      <c r="AF110" s="8">
        <v>-125.692345063977</v>
      </c>
      <c r="AG110" s="8">
        <v>0.39362054142913999</v>
      </c>
      <c r="AH110" s="8">
        <v>-4.1079636190540202E-4</v>
      </c>
      <c r="AI110" s="8">
        <v>2.30640101199999</v>
      </c>
      <c r="AJ110" s="8">
        <v>-3.7612753199999698E-3</v>
      </c>
      <c r="AK110" s="8">
        <v>995.176197</v>
      </c>
      <c r="AL110" s="8">
        <v>3.9734999999999798E-2</v>
      </c>
      <c r="AN110" s="8">
        <v>-1.0649947496932199</v>
      </c>
      <c r="AO110" s="8">
        <v>3.87368155534049</v>
      </c>
      <c r="AP110" s="8">
        <v>0.98806744763430499</v>
      </c>
    </row>
    <row r="114" spans="1:39" x14ac:dyDescent="0.45">
      <c r="A114" s="4">
        <v>29</v>
      </c>
      <c r="B114" s="4"/>
      <c r="C114" s="4"/>
      <c r="D114" s="4">
        <v>50.8</v>
      </c>
      <c r="E114" s="4"/>
      <c r="F114" s="4"/>
      <c r="G114" s="4">
        <v>72.5</v>
      </c>
      <c r="H114" s="4"/>
      <c r="I114" s="4"/>
      <c r="J114" s="4">
        <v>94.4</v>
      </c>
      <c r="K114" s="4"/>
      <c r="L114" s="4"/>
      <c r="M114" s="4">
        <v>116.2</v>
      </c>
      <c r="N114" s="4"/>
      <c r="O114" s="4">
        <v>137.9</v>
      </c>
      <c r="P114" s="4"/>
      <c r="Q114" s="4">
        <v>159.69999999999999</v>
      </c>
      <c r="R114" s="4"/>
      <c r="S114" s="4">
        <v>181.5</v>
      </c>
      <c r="V114" s="4"/>
      <c r="AK114" s="8"/>
      <c r="AL114" s="8"/>
      <c r="AM114" s="8"/>
    </row>
    <row r="115" spans="1:39" x14ac:dyDescent="0.45">
      <c r="A115">
        <v>8.0000000000000002E-3</v>
      </c>
      <c r="D115">
        <v>1.4E-2</v>
      </c>
      <c r="G115">
        <v>0.02</v>
      </c>
      <c r="J115">
        <v>2.5999999999999999E-2</v>
      </c>
      <c r="M115">
        <v>3.2000000000000001E-2</v>
      </c>
      <c r="O115">
        <v>3.7999999999999999E-2</v>
      </c>
      <c r="Q115">
        <v>4.3999999999999997E-2</v>
      </c>
      <c r="S115">
        <v>0.05</v>
      </c>
      <c r="V115" s="4"/>
      <c r="AK115" s="8"/>
      <c r="AL115" s="8"/>
      <c r="AM115" s="8"/>
    </row>
    <row r="116" spans="1:39" x14ac:dyDescent="0.45">
      <c r="V116" s="4"/>
      <c r="AK116" s="8"/>
      <c r="AL116" s="8"/>
      <c r="AM116" s="8"/>
    </row>
    <row r="117" spans="1:39" x14ac:dyDescent="0.45">
      <c r="V117" s="4"/>
      <c r="AK117" s="8"/>
      <c r="AL117" s="8"/>
      <c r="AM117" s="8"/>
    </row>
    <row r="118" spans="1:39" x14ac:dyDescent="0.45">
      <c r="A118" t="s">
        <v>43</v>
      </c>
      <c r="B118" t="s">
        <v>44</v>
      </c>
      <c r="C118" t="s">
        <v>45</v>
      </c>
      <c r="D118" t="s">
        <v>43</v>
      </c>
      <c r="E118" t="s">
        <v>44</v>
      </c>
      <c r="F118" t="s">
        <v>45</v>
      </c>
      <c r="G118" t="s">
        <v>43</v>
      </c>
      <c r="H118" t="s">
        <v>44</v>
      </c>
      <c r="I118" t="s">
        <v>45</v>
      </c>
      <c r="J118" t="s">
        <v>43</v>
      </c>
      <c r="K118" t="s">
        <v>44</v>
      </c>
      <c r="L118" t="s">
        <v>45</v>
      </c>
      <c r="M118" t="s">
        <v>44</v>
      </c>
      <c r="N118" t="s">
        <v>45</v>
      </c>
      <c r="O118" t="s">
        <v>44</v>
      </c>
      <c r="P118" t="s">
        <v>45</v>
      </c>
      <c r="Q118" t="s">
        <v>44</v>
      </c>
      <c r="R118" t="s">
        <v>45</v>
      </c>
      <c r="S118" t="s">
        <v>44</v>
      </c>
      <c r="T118" t="s">
        <v>45</v>
      </c>
      <c r="AK118" s="8"/>
      <c r="AL118" s="8"/>
      <c r="AM118" s="8"/>
    </row>
    <row r="119" spans="1:39" x14ac:dyDescent="0.45">
      <c r="AK119" s="8"/>
      <c r="AL119" s="8"/>
      <c r="AM119" s="8"/>
    </row>
    <row r="120" spans="1:39" x14ac:dyDescent="0.45">
      <c r="AK120" s="8"/>
      <c r="AL120" s="8"/>
      <c r="AM120" s="8"/>
    </row>
    <row r="121" spans="1:39" x14ac:dyDescent="0.45">
      <c r="A121">
        <v>0</v>
      </c>
      <c r="B121" s="1">
        <f>$Y$195 - $Z$195*EXP(-$AA$195*A121^$AB$195)</f>
        <v>32.749965527599045</v>
      </c>
      <c r="C121" s="10">
        <f>20/B121</f>
        <v>0.61068766570595634</v>
      </c>
      <c r="AK121" s="8"/>
      <c r="AL121" s="8"/>
      <c r="AM121" s="8"/>
    </row>
    <row r="122" spans="1:39" x14ac:dyDescent="0.45">
      <c r="A122">
        <v>5</v>
      </c>
      <c r="B122" s="1">
        <f t="shared" ref="B122:B185" si="28">$Y$195 - $Z$195*EXP(-$AA$195*A122^$AB$195)</f>
        <v>33.316655208023747</v>
      </c>
      <c r="C122" s="10">
        <f t="shared" ref="C122:C185" si="29">20/B122</f>
        <v>0.60030035653709146</v>
      </c>
      <c r="AK122" s="8"/>
      <c r="AL122" s="8"/>
      <c r="AM122" s="8"/>
    </row>
    <row r="123" spans="1:39" x14ac:dyDescent="0.45">
      <c r="A123">
        <v>10</v>
      </c>
      <c r="B123" s="1">
        <f t="shared" si="28"/>
        <v>34.085161597524746</v>
      </c>
      <c r="C123" s="10">
        <f t="shared" si="29"/>
        <v>0.58676559131972528</v>
      </c>
      <c r="AK123" s="8"/>
      <c r="AL123" s="8"/>
      <c r="AM123" s="8"/>
    </row>
    <row r="124" spans="1:39" x14ac:dyDescent="0.45">
      <c r="A124">
        <v>15</v>
      </c>
      <c r="B124" s="1">
        <f t="shared" si="28"/>
        <v>34.953259373645608</v>
      </c>
      <c r="C124" s="10">
        <f t="shared" si="29"/>
        <v>0.57219270415393053</v>
      </c>
    </row>
    <row r="125" spans="1:39" x14ac:dyDescent="0.45">
      <c r="A125">
        <v>20</v>
      </c>
      <c r="B125" s="1">
        <f t="shared" si="28"/>
        <v>35.892348551034388</v>
      </c>
      <c r="C125" s="10">
        <f t="shared" si="29"/>
        <v>0.55722182602686265</v>
      </c>
    </row>
    <row r="126" spans="1:39" x14ac:dyDescent="0.45">
      <c r="A126">
        <v>25</v>
      </c>
      <c r="B126" s="1">
        <f t="shared" si="28"/>
        <v>36.887391642445778</v>
      </c>
      <c r="C126" s="10">
        <f t="shared" si="29"/>
        <v>0.54219068113740776</v>
      </c>
      <c r="D126">
        <v>0</v>
      </c>
      <c r="E126" s="1">
        <f>$AC$195 - $AD$195*EXP(-$AE$195*D126^$AF$195)</f>
        <v>43.09881297641698</v>
      </c>
      <c r="F126" s="10">
        <f>20/E126</f>
        <v>0.46404990343802965</v>
      </c>
    </row>
    <row r="127" spans="1:39" x14ac:dyDescent="0.45">
      <c r="A127">
        <v>30</v>
      </c>
      <c r="B127" s="1">
        <f t="shared" si="28"/>
        <v>37.928864838739401</v>
      </c>
      <c r="C127" s="10">
        <f t="shared" si="29"/>
        <v>0.52730288884292165</v>
      </c>
      <c r="D127">
        <v>5</v>
      </c>
      <c r="E127" s="1">
        <f t="shared" ref="E127:E190" si="30">$AC$195 - $AD$195*EXP(-$AE$195*D127^$AF$195)</f>
        <v>43.540310382469556</v>
      </c>
      <c r="F127" s="10">
        <f t="shared" ref="F127:F190" si="31">20/E127</f>
        <v>0.45934445171186727</v>
      </c>
    </row>
    <row r="128" spans="1:39" x14ac:dyDescent="0.45">
      <c r="A128">
        <v>35</v>
      </c>
      <c r="B128" s="1">
        <f t="shared" si="28"/>
        <v>39.010098955361229</v>
      </c>
      <c r="C128" s="10">
        <f t="shared" si="29"/>
        <v>0.51268775357083174</v>
      </c>
      <c r="D128">
        <v>10</v>
      </c>
      <c r="E128" s="1">
        <f t="shared" si="30"/>
        <v>44.173686904629335</v>
      </c>
      <c r="F128" s="10">
        <f t="shared" si="31"/>
        <v>0.45275822331017679</v>
      </c>
      <c r="G128">
        <v>0</v>
      </c>
      <c r="H128" s="1">
        <f>$AG$195 - $AH$195*EXP(-$AI$195*G128^$AJ$195)</f>
        <v>49.729994404174022</v>
      </c>
      <c r="I128" s="10">
        <f>20/H128</f>
        <v>0.40217177258160575</v>
      </c>
    </row>
    <row r="129" spans="1:20" x14ac:dyDescent="0.45">
      <c r="A129">
        <v>40</v>
      </c>
      <c r="B129" s="1">
        <f t="shared" si="28"/>
        <v>40.126115395402508</v>
      </c>
      <c r="C129" s="10">
        <f t="shared" si="29"/>
        <v>0.49842851227735646</v>
      </c>
      <c r="D129">
        <v>15</v>
      </c>
      <c r="E129" s="1">
        <f t="shared" si="30"/>
        <v>44.907174263401657</v>
      </c>
      <c r="F129" s="10">
        <f t="shared" si="31"/>
        <v>0.44536313691640028</v>
      </c>
      <c r="G129">
        <v>5</v>
      </c>
      <c r="H129" s="1">
        <f t="shared" ref="H129:H192" si="32">$AG$195 - $AH$195*EXP(-$AI$195*G129^$AJ$195)</f>
        <v>50.106979469740281</v>
      </c>
      <c r="I129" s="10">
        <f t="shared" ref="I129:I192" si="33">20/H129</f>
        <v>0.39914599146967233</v>
      </c>
    </row>
    <row r="130" spans="1:20" x14ac:dyDescent="0.45">
      <c r="A130">
        <v>45</v>
      </c>
      <c r="B130" s="1">
        <f t="shared" si="28"/>
        <v>41.273028299481609</v>
      </c>
      <c r="C130" s="10">
        <f t="shared" si="29"/>
        <v>0.48457796347963156</v>
      </c>
      <c r="D130">
        <v>20</v>
      </c>
      <c r="E130" s="1">
        <f t="shared" si="30"/>
        <v>45.713919459288149</v>
      </c>
      <c r="F130" s="10">
        <f t="shared" si="31"/>
        <v>0.43750350520286446</v>
      </c>
      <c r="G130">
        <v>10</v>
      </c>
      <c r="H130" s="1">
        <f t="shared" si="32"/>
        <v>50.666362341507579</v>
      </c>
      <c r="I130" s="10">
        <f t="shared" si="33"/>
        <v>0.39473921307382531</v>
      </c>
    </row>
    <row r="131" spans="1:20" x14ac:dyDescent="0.45">
      <c r="A131">
        <v>50</v>
      </c>
      <c r="B131" s="1">
        <f t="shared" si="28"/>
        <v>42.447703283752162</v>
      </c>
      <c r="C131" s="10">
        <f t="shared" si="29"/>
        <v>0.47116801270271463</v>
      </c>
      <c r="D131">
        <v>25</v>
      </c>
      <c r="E131" s="1">
        <f t="shared" si="30"/>
        <v>46.579575737564483</v>
      </c>
      <c r="F131" s="10">
        <f t="shared" si="31"/>
        <v>0.42937273865873438</v>
      </c>
      <c r="G131">
        <v>15</v>
      </c>
      <c r="H131" s="1">
        <f t="shared" si="32"/>
        <v>51.323998025837113</v>
      </c>
      <c r="I131" s="10">
        <f t="shared" si="33"/>
        <v>0.38968125573404788</v>
      </c>
      <c r="J131">
        <v>0</v>
      </c>
      <c r="K131" s="1">
        <f>$AK$195 - $AL$195*EXP(-$AM$195*J131^$AN$195)</f>
        <v>53.486124059499957</v>
      </c>
      <c r="L131" s="10">
        <f>20/K131</f>
        <v>0.37392875912547441</v>
      </c>
      <c r="M131" s="1">
        <f>$AO$195 - $AP$195*EXP(-$AQ$195*J131^$AR$195)</f>
        <v>56.537506689899942</v>
      </c>
      <c r="N131" s="10">
        <f>20/M131</f>
        <v>0.35374747085500446</v>
      </c>
      <c r="O131" s="1">
        <f>$AS$195 - $AT$195*EXP(-$AU$195*J131^$AV$195)</f>
        <v>58.841450038539961</v>
      </c>
      <c r="P131" s="10">
        <f>20/O131</f>
        <v>0.33989645032371574</v>
      </c>
      <c r="Q131" s="1">
        <f>$AW$195 - $AX$195*EXP(-$AY$195*J131^$AZ$195)</f>
        <v>60.648862287819838</v>
      </c>
      <c r="R131" s="10">
        <f>20/Q131</f>
        <v>0.32976710931668402</v>
      </c>
      <c r="S131" s="1">
        <f>$BA$195 - $BB$195*EXP(-$BC$195*J131^$BD$195)</f>
        <v>62.104859478200069</v>
      </c>
      <c r="T131" s="10">
        <f>20/S131</f>
        <v>0.32203599151561341</v>
      </c>
    </row>
    <row r="132" spans="1:20" x14ac:dyDescent="0.45">
      <c r="A132">
        <v>100</v>
      </c>
      <c r="B132" s="1">
        <f t="shared" si="28"/>
        <v>55.296346393999386</v>
      </c>
      <c r="C132" s="10">
        <f t="shared" si="29"/>
        <v>0.36168754907413464</v>
      </c>
      <c r="D132">
        <v>75</v>
      </c>
      <c r="E132" s="1">
        <f t="shared" si="30"/>
        <v>57.255085278650313</v>
      </c>
      <c r="F132" s="10">
        <f t="shared" si="31"/>
        <v>0.34931395006510879</v>
      </c>
      <c r="G132">
        <v>65</v>
      </c>
      <c r="H132" s="1">
        <f t="shared" si="32"/>
        <v>60.598511473690451</v>
      </c>
      <c r="I132" s="10">
        <f t="shared" si="33"/>
        <v>0.33004111014646348</v>
      </c>
      <c r="J132">
        <v>50</v>
      </c>
      <c r="K132" s="1">
        <f t="shared" ref="K132:K195" si="34">$AK$195 - $AL$195*EXP(-$AM$195*J132^$AN$195)</f>
        <v>60.813401463923924</v>
      </c>
      <c r="L132" s="10">
        <f t="shared" ref="L132:L195" si="35">20/K132</f>
        <v>0.32887487821026612</v>
      </c>
      <c r="M132" s="1">
        <f t="shared" ref="M132:M195" si="36">$AO$195 - $AP$195*EXP(-$AQ$195*J132^$AR$195)</f>
        <v>63.639828907581546</v>
      </c>
      <c r="N132" s="10">
        <f t="shared" ref="N132:N195" si="37">20/M132</f>
        <v>0.31426860102097726</v>
      </c>
      <c r="O132" s="1">
        <f t="shared" ref="O132:O195" si="38">$AS$195 - $AT$195*EXP(-$AU$195*J132^$AV$195)</f>
        <v>65.843352216443009</v>
      </c>
      <c r="P132" s="10">
        <f t="shared" ref="P132:P195" si="39">20/O132</f>
        <v>0.3037512417997062</v>
      </c>
      <c r="Q132" s="1">
        <f t="shared" ref="Q132:Q195" si="40">$AW$195 - $AX$195*EXP(-$AY$195*J132^$AZ$195)</f>
        <v>67.623387527551813</v>
      </c>
      <c r="R132" s="10">
        <f t="shared" ref="R132:R195" si="41">20/Q132</f>
        <v>0.29575566577245771</v>
      </c>
      <c r="S132" s="1">
        <f t="shared" ref="S132:S195" si="42">$BA$195 - $BB$195*EXP(-$BC$195*J132^$BD$195)</f>
        <v>69.099962945636435</v>
      </c>
      <c r="T132" s="10">
        <f t="shared" ref="T132:T195" si="43">20/S132</f>
        <v>0.28943575578665304</v>
      </c>
    </row>
    <row r="133" spans="1:20" x14ac:dyDescent="0.45">
      <c r="A133">
        <v>150</v>
      </c>
      <c r="B133" s="1">
        <f t="shared" si="28"/>
        <v>69.400804496075978</v>
      </c>
      <c r="C133" s="10">
        <f t="shared" si="29"/>
        <v>0.28818109739824166</v>
      </c>
      <c r="D133">
        <v>125</v>
      </c>
      <c r="E133" s="1">
        <f t="shared" si="30"/>
        <v>70.111684832693754</v>
      </c>
      <c r="F133" s="10">
        <f t="shared" si="31"/>
        <v>0.28525915541361813</v>
      </c>
      <c r="G133">
        <v>115</v>
      </c>
      <c r="H133" s="1">
        <f t="shared" si="32"/>
        <v>72.547000358885498</v>
      </c>
      <c r="I133" s="10">
        <f t="shared" si="33"/>
        <v>0.27568334874028211</v>
      </c>
      <c r="J133">
        <v>100</v>
      </c>
      <c r="K133" s="1">
        <f t="shared" si="34"/>
        <v>71.802019972474</v>
      </c>
      <c r="L133" s="10">
        <f t="shared" si="35"/>
        <v>0.27854369567412163</v>
      </c>
      <c r="M133" s="1">
        <f t="shared" si="36"/>
        <v>74.407773668478967</v>
      </c>
      <c r="N133" s="10">
        <f t="shared" si="37"/>
        <v>0.2687891199259535</v>
      </c>
      <c r="O133" s="1">
        <f t="shared" si="38"/>
        <v>76.496895953270041</v>
      </c>
      <c r="P133" s="10">
        <f t="shared" si="39"/>
        <v>0.26144851697273414</v>
      </c>
      <c r="Q133" s="1">
        <f t="shared" si="40"/>
        <v>78.225952671446521</v>
      </c>
      <c r="R133" s="10">
        <f t="shared" si="41"/>
        <v>0.25566962519460956</v>
      </c>
      <c r="S133" s="1">
        <f t="shared" si="42"/>
        <v>79.693715054018185</v>
      </c>
      <c r="T133" s="10">
        <f t="shared" si="43"/>
        <v>0.25096081901117989</v>
      </c>
    </row>
    <row r="134" spans="1:20" x14ac:dyDescent="0.45">
      <c r="A134">
        <v>200</v>
      </c>
      <c r="B134" s="1">
        <f t="shared" si="28"/>
        <v>84.183422924175204</v>
      </c>
      <c r="C134" s="10">
        <f t="shared" si="29"/>
        <v>0.23757646464452017</v>
      </c>
      <c r="D134">
        <v>175</v>
      </c>
      <c r="E134" s="1">
        <f t="shared" si="30"/>
        <v>84.253792543145778</v>
      </c>
      <c r="F134" s="10">
        <f t="shared" si="31"/>
        <v>0.23737803838038674</v>
      </c>
      <c r="G134">
        <v>165</v>
      </c>
      <c r="H134" s="1">
        <f t="shared" si="32"/>
        <v>86.06948804171725</v>
      </c>
      <c r="I134" s="10">
        <f t="shared" si="33"/>
        <v>0.23237038415176986</v>
      </c>
      <c r="J134">
        <v>150</v>
      </c>
      <c r="K134" s="1">
        <f t="shared" si="34"/>
        <v>84.674902487010741</v>
      </c>
      <c r="L134" s="10">
        <f t="shared" si="35"/>
        <v>0.23619749669115983</v>
      </c>
      <c r="M134" s="1">
        <f t="shared" si="36"/>
        <v>87.09617615522086</v>
      </c>
      <c r="N134" s="10">
        <f t="shared" si="37"/>
        <v>0.22963120636153356</v>
      </c>
      <c r="O134" s="1">
        <f t="shared" si="38"/>
        <v>89.079470573333765</v>
      </c>
      <c r="P134" s="10">
        <f t="shared" si="39"/>
        <v>0.22451862220639496</v>
      </c>
      <c r="Q134" s="1">
        <f t="shared" si="40"/>
        <v>90.750450390754622</v>
      </c>
      <c r="R134" s="10">
        <f t="shared" si="41"/>
        <v>0.22038458116608464</v>
      </c>
      <c r="S134" s="1">
        <f t="shared" si="42"/>
        <v>92.192594264212175</v>
      </c>
      <c r="T134" s="10">
        <f t="shared" si="43"/>
        <v>0.21693716463474885</v>
      </c>
    </row>
    <row r="135" spans="1:20" x14ac:dyDescent="0.45">
      <c r="A135">
        <v>250</v>
      </c>
      <c r="B135" s="1">
        <f t="shared" si="28"/>
        <v>99.324178647632493</v>
      </c>
      <c r="C135" s="10">
        <f t="shared" si="29"/>
        <v>0.20136083954897846</v>
      </c>
      <c r="D135">
        <v>225</v>
      </c>
      <c r="E135" s="1">
        <f t="shared" si="30"/>
        <v>99.252672638567105</v>
      </c>
      <c r="F135" s="10">
        <f t="shared" si="31"/>
        <v>0.2015059087913014</v>
      </c>
      <c r="G135">
        <v>215</v>
      </c>
      <c r="H135" s="1">
        <f t="shared" si="32"/>
        <v>100.68719264603203</v>
      </c>
      <c r="I135" s="10">
        <f t="shared" si="33"/>
        <v>0.19863499492244685</v>
      </c>
      <c r="J135">
        <v>200</v>
      </c>
      <c r="K135" s="1">
        <f t="shared" si="34"/>
        <v>98.854196737408984</v>
      </c>
      <c r="L135" s="10">
        <f t="shared" si="35"/>
        <v>0.20231816817172601</v>
      </c>
      <c r="M135" s="1">
        <f t="shared" si="36"/>
        <v>101.13576740096096</v>
      </c>
      <c r="N135" s="10">
        <f t="shared" si="37"/>
        <v>0.19775397481989113</v>
      </c>
      <c r="O135" s="1">
        <f t="shared" si="38"/>
        <v>103.03035446127365</v>
      </c>
      <c r="P135" s="10">
        <f t="shared" si="39"/>
        <v>0.19411755015865217</v>
      </c>
      <c r="Q135" s="1">
        <f t="shared" si="40"/>
        <v>104.64446920464866</v>
      </c>
      <c r="R135" s="10">
        <f t="shared" si="41"/>
        <v>0.19112333553803848</v>
      </c>
      <c r="S135" s="1">
        <f t="shared" si="42"/>
        <v>106.05228803898581</v>
      </c>
      <c r="T135" s="10">
        <f t="shared" si="43"/>
        <v>0.18858621883431514</v>
      </c>
    </row>
    <row r="136" spans="1:20" x14ac:dyDescent="0.45">
      <c r="A136">
        <v>300</v>
      </c>
      <c r="B136" s="1">
        <f t="shared" si="28"/>
        <v>114.6139508253068</v>
      </c>
      <c r="C136" s="10">
        <f t="shared" si="29"/>
        <v>0.17449882720196738</v>
      </c>
      <c r="D136">
        <v>275</v>
      </c>
      <c r="E136" s="1">
        <f t="shared" si="30"/>
        <v>114.83991649463303</v>
      </c>
      <c r="F136" s="10">
        <f t="shared" si="31"/>
        <v>0.17415547320547456</v>
      </c>
      <c r="G136">
        <v>265</v>
      </c>
      <c r="H136" s="1">
        <f t="shared" si="32"/>
        <v>116.10840338045148</v>
      </c>
      <c r="I136" s="10">
        <f t="shared" si="33"/>
        <v>0.17225282079253265</v>
      </c>
      <c r="J136">
        <v>250</v>
      </c>
      <c r="K136" s="1">
        <f t="shared" si="34"/>
        <v>114.00888272787017</v>
      </c>
      <c r="L136" s="10">
        <f t="shared" si="35"/>
        <v>0.175424927614968</v>
      </c>
      <c r="M136" s="1">
        <f t="shared" si="36"/>
        <v>116.20042523650227</v>
      </c>
      <c r="N136" s="10">
        <f t="shared" si="37"/>
        <v>0.17211640972306322</v>
      </c>
      <c r="O136" s="1">
        <f t="shared" si="38"/>
        <v>118.02907669368324</v>
      </c>
      <c r="P136" s="10">
        <f t="shared" si="39"/>
        <v>0.16944977085523855</v>
      </c>
      <c r="Q136" s="1">
        <f t="shared" si="40"/>
        <v>119.59347030654999</v>
      </c>
      <c r="R136" s="10">
        <f t="shared" si="41"/>
        <v>0.16723321054849116</v>
      </c>
      <c r="S136" s="1">
        <f t="shared" si="42"/>
        <v>120.96429729919055</v>
      </c>
      <c r="T136" s="10">
        <f t="shared" si="43"/>
        <v>0.16533804144319064</v>
      </c>
    </row>
    <row r="137" spans="1:20" x14ac:dyDescent="0.45">
      <c r="A137">
        <v>350</v>
      </c>
      <c r="B137" s="1">
        <f t="shared" si="28"/>
        <v>129.90456375163319</v>
      </c>
      <c r="C137" s="10">
        <f t="shared" si="29"/>
        <v>0.15395917912659596</v>
      </c>
      <c r="D137">
        <v>325</v>
      </c>
      <c r="E137" s="1">
        <f>$AC$195 - $AD$195*EXP(-$AE$195*D137^$AF$195)</f>
        <v>130.82633518079922</v>
      </c>
      <c r="F137" s="10">
        <f t="shared" si="31"/>
        <v>0.15287441914779945</v>
      </c>
      <c r="G137">
        <v>315</v>
      </c>
      <c r="H137" s="1">
        <f t="shared" si="32"/>
        <v>132.12930475214262</v>
      </c>
      <c r="I137" s="10">
        <f t="shared" si="33"/>
        <v>0.15136687533108115</v>
      </c>
      <c r="J137">
        <v>300</v>
      </c>
      <c r="K137" s="1">
        <f t="shared" si="34"/>
        <v>129.91410314941243</v>
      </c>
      <c r="L137" s="10">
        <f t="shared" si="35"/>
        <v>0.15394787413494496</v>
      </c>
      <c r="M137" s="1">
        <f t="shared" si="36"/>
        <v>132.06855599011158</v>
      </c>
      <c r="N137" s="10">
        <f t="shared" si="37"/>
        <v>0.15143650091470273</v>
      </c>
      <c r="O137" s="1">
        <f t="shared" si="38"/>
        <v>133.85828123979695</v>
      </c>
      <c r="P137" s="10">
        <f t="shared" si="39"/>
        <v>0.1494117496113036</v>
      </c>
      <c r="Q137" s="1">
        <f t="shared" si="40"/>
        <v>135.38476615649029</v>
      </c>
      <c r="R137" s="10">
        <f t="shared" si="41"/>
        <v>0.14772710821010795</v>
      </c>
      <c r="S137" s="1">
        <f t="shared" si="42"/>
        <v>136.72080077039095</v>
      </c>
      <c r="T137" s="10">
        <f t="shared" si="43"/>
        <v>0.14628352004453235</v>
      </c>
    </row>
    <row r="138" spans="1:20" x14ac:dyDescent="0.45">
      <c r="A138">
        <v>400</v>
      </c>
      <c r="B138" s="1">
        <f t="shared" si="28"/>
        <v>145.08617168534136</v>
      </c>
      <c r="C138" s="10">
        <f t="shared" si="29"/>
        <v>0.13784911248037762</v>
      </c>
      <c r="D138">
        <v>375</v>
      </c>
      <c r="E138" s="1">
        <f t="shared" si="30"/>
        <v>147.06941210220134</v>
      </c>
      <c r="F138" s="10">
        <f t="shared" si="31"/>
        <v>0.13599020839290238</v>
      </c>
      <c r="G138">
        <v>365</v>
      </c>
      <c r="H138" s="1">
        <f t="shared" si="32"/>
        <v>148.59630096183264</v>
      </c>
      <c r="I138" s="10">
        <f t="shared" si="33"/>
        <v>0.13459285238289379</v>
      </c>
      <c r="J138">
        <v>350</v>
      </c>
      <c r="K138" s="1">
        <f t="shared" si="34"/>
        <v>146.40280400401036</v>
      </c>
      <c r="L138" s="10">
        <f t="shared" si="35"/>
        <v>0.13660940537349373</v>
      </c>
      <c r="M138" s="1">
        <f t="shared" si="36"/>
        <v>148.57537769772307</v>
      </c>
      <c r="N138" s="10">
        <f t="shared" si="37"/>
        <v>0.13461180654502555</v>
      </c>
      <c r="O138" s="1">
        <f t="shared" si="38"/>
        <v>150.35652576728</v>
      </c>
      <c r="P138" s="10">
        <f t="shared" si="39"/>
        <v>0.13301717300222643</v>
      </c>
      <c r="Q138" s="1">
        <f t="shared" si="40"/>
        <v>151.86075168519028</v>
      </c>
      <c r="R138" s="10">
        <f t="shared" si="41"/>
        <v>0.13169959833637801</v>
      </c>
      <c r="S138" s="1">
        <f t="shared" si="42"/>
        <v>153.1682692206291</v>
      </c>
      <c r="T138" s="10">
        <f t="shared" si="43"/>
        <v>0.13057534763411918</v>
      </c>
    </row>
    <row r="139" spans="1:20" x14ac:dyDescent="0.45">
      <c r="A139">
        <v>450</v>
      </c>
      <c r="B139" s="1">
        <f t="shared" si="28"/>
        <v>160.0751988272861</v>
      </c>
      <c r="C139" s="10">
        <f t="shared" si="29"/>
        <v>0.12494127851485036</v>
      </c>
      <c r="D139">
        <v>425</v>
      </c>
      <c r="E139" s="1">
        <f t="shared" si="30"/>
        <v>163.45726374709602</v>
      </c>
      <c r="F139" s="10">
        <f t="shared" si="31"/>
        <v>0.12235614093567818</v>
      </c>
      <c r="G139">
        <v>415</v>
      </c>
      <c r="H139" s="1">
        <f t="shared" si="32"/>
        <v>165.38805191436995</v>
      </c>
      <c r="I139" s="10">
        <f t="shared" si="33"/>
        <v>0.12092771979897947</v>
      </c>
      <c r="J139">
        <v>400</v>
      </c>
      <c r="K139" s="1">
        <f t="shared" si="34"/>
        <v>163.34388941260499</v>
      </c>
      <c r="L139" s="10">
        <f t="shared" si="35"/>
        <v>0.12244106634120977</v>
      </c>
      <c r="M139" s="1">
        <f t="shared" si="36"/>
        <v>165.59135965854716</v>
      </c>
      <c r="N139" s="10">
        <f t="shared" si="37"/>
        <v>0.12077924863495546</v>
      </c>
      <c r="O139" s="1">
        <f t="shared" si="38"/>
        <v>167.39696458663104</v>
      </c>
      <c r="P139" s="10">
        <f t="shared" si="39"/>
        <v>0.11947647945342299</v>
      </c>
      <c r="Q139" s="1">
        <f t="shared" si="40"/>
        <v>168.89780383565039</v>
      </c>
      <c r="R139" s="10">
        <f t="shared" si="41"/>
        <v>0.1184148020033548</v>
      </c>
      <c r="S139" s="1">
        <f t="shared" si="42"/>
        <v>170.18656688770147</v>
      </c>
      <c r="T139" s="10">
        <f t="shared" si="43"/>
        <v>0.11751808832948084</v>
      </c>
    </row>
    <row r="140" spans="1:20" x14ac:dyDescent="0.45">
      <c r="A140">
        <v>500</v>
      </c>
      <c r="B140" s="1">
        <f t="shared" si="28"/>
        <v>174.80716244128212</v>
      </c>
      <c r="C140" s="10">
        <f t="shared" si="29"/>
        <v>0.11441178794214464</v>
      </c>
      <c r="D140">
        <v>475</v>
      </c>
      <c r="E140" s="1">
        <f t="shared" si="30"/>
        <v>179.89964653139396</v>
      </c>
      <c r="F140" s="10">
        <f t="shared" si="31"/>
        <v>0.11117309225235102</v>
      </c>
      <c r="G140">
        <v>465</v>
      </c>
      <c r="H140" s="1">
        <f t="shared" si="32"/>
        <v>182.40563979515093</v>
      </c>
      <c r="I140" s="10">
        <f t="shared" si="33"/>
        <v>0.10964573256869045</v>
      </c>
      <c r="J140">
        <v>450</v>
      </c>
      <c r="K140" s="1">
        <f t="shared" si="34"/>
        <v>180.63068351222034</v>
      </c>
      <c r="L140" s="10">
        <f t="shared" si="35"/>
        <v>0.11072315960453599</v>
      </c>
      <c r="M140" s="1">
        <f t="shared" si="36"/>
        <v>183.0108399334556</v>
      </c>
      <c r="N140" s="10">
        <f t="shared" si="37"/>
        <v>0.10928314414202012</v>
      </c>
      <c r="O140" s="1">
        <f t="shared" si="38"/>
        <v>184.87610366983813</v>
      </c>
      <c r="P140" s="10">
        <f t="shared" si="39"/>
        <v>0.10818055769780337</v>
      </c>
      <c r="Q140" s="1">
        <f t="shared" si="40"/>
        <v>186.39516287191577</v>
      </c>
      <c r="R140" s="10">
        <f t="shared" si="41"/>
        <v>0.10729892177375493</v>
      </c>
      <c r="S140" s="1">
        <f t="shared" si="42"/>
        <v>187.67795353985912</v>
      </c>
      <c r="T140" s="10">
        <f t="shared" si="43"/>
        <v>0.10656552686542585</v>
      </c>
    </row>
    <row r="141" spans="1:20" x14ac:dyDescent="0.45">
      <c r="A141">
        <v>550</v>
      </c>
      <c r="B141" s="1">
        <f t="shared" si="28"/>
        <v>189.23204841343869</v>
      </c>
      <c r="C141" s="10">
        <f t="shared" si="29"/>
        <v>0.10569034245353368</v>
      </c>
      <c r="D141">
        <v>525</v>
      </c>
      <c r="E141" s="1">
        <f t="shared" si="30"/>
        <v>196.32243667269233</v>
      </c>
      <c r="F141" s="10">
        <f t="shared" si="31"/>
        <v>0.10187322620360448</v>
      </c>
      <c r="G141">
        <v>515</v>
      </c>
      <c r="H141" s="1">
        <f t="shared" si="32"/>
        <v>199.56665012075314</v>
      </c>
      <c r="I141" s="10">
        <f t="shared" si="33"/>
        <v>0.10021714543937309</v>
      </c>
      <c r="J141">
        <v>500</v>
      </c>
      <c r="K141" s="1">
        <f t="shared" si="34"/>
        <v>198.17416667414886</v>
      </c>
      <c r="L141" s="10">
        <f t="shared" si="35"/>
        <v>0.10092132761625448</v>
      </c>
      <c r="M141" s="1">
        <f t="shared" si="36"/>
        <v>200.74535986176636</v>
      </c>
      <c r="N141" s="10">
        <f t="shared" si="37"/>
        <v>9.9628703815480654E-2</v>
      </c>
      <c r="O141" s="1">
        <f t="shared" si="38"/>
        <v>202.70722304067863</v>
      </c>
      <c r="P141" s="10">
        <f t="shared" si="39"/>
        <v>9.8664466416110222E-2</v>
      </c>
      <c r="Q141" s="1">
        <f t="shared" si="40"/>
        <v>204.26843654052527</v>
      </c>
      <c r="R141" s="10">
        <f t="shared" si="41"/>
        <v>9.7910378807017279E-2</v>
      </c>
      <c r="S141" s="1">
        <f t="shared" si="42"/>
        <v>205.56066767227185</v>
      </c>
      <c r="T141" s="10">
        <f t="shared" si="43"/>
        <v>9.7294877597334281E-2</v>
      </c>
    </row>
    <row r="142" spans="1:20" x14ac:dyDescent="0.45">
      <c r="A142">
        <v>600</v>
      </c>
      <c r="B142" s="1">
        <f t="shared" si="28"/>
        <v>203.31114571802567</v>
      </c>
      <c r="C142" s="10">
        <f t="shared" si="29"/>
        <v>9.8371389966678005E-2</v>
      </c>
      <c r="D142">
        <v>575</v>
      </c>
      <c r="E142" s="1">
        <f t="shared" si="30"/>
        <v>212.66400421939193</v>
      </c>
      <c r="F142" s="10">
        <f t="shared" si="31"/>
        <v>9.404506452990169E-2</v>
      </c>
      <c r="G142">
        <v>565</v>
      </c>
      <c r="H142" s="1">
        <f t="shared" si="32"/>
        <v>216.8013498017076</v>
      </c>
      <c r="I142" s="10">
        <f t="shared" si="33"/>
        <v>9.2250348156469236E-2</v>
      </c>
      <c r="J142">
        <v>550</v>
      </c>
      <c r="K142" s="1">
        <f t="shared" si="34"/>
        <v>215.89869927915686</v>
      </c>
      <c r="L142" s="10">
        <f t="shared" si="35"/>
        <v>9.2636037487840606E-2</v>
      </c>
      <c r="M142" s="1">
        <f t="shared" si="36"/>
        <v>218.71945681370823</v>
      </c>
      <c r="N142" s="10">
        <f t="shared" si="37"/>
        <v>9.1441339016467879E-2</v>
      </c>
      <c r="O142" s="1">
        <f t="shared" si="38"/>
        <v>220.81623098734974</v>
      </c>
      <c r="P142" s="10">
        <f t="shared" si="39"/>
        <v>9.0573052128336398E-2</v>
      </c>
      <c r="Q142" s="1">
        <f t="shared" si="40"/>
        <v>222.44551153713564</v>
      </c>
      <c r="R142" s="10">
        <f t="shared" si="41"/>
        <v>8.9909658602669293E-2</v>
      </c>
      <c r="S142" s="1">
        <f t="shared" si="42"/>
        <v>223.76489338564102</v>
      </c>
      <c r="T142" s="10">
        <f t="shared" si="43"/>
        <v>8.9379525525175169E-2</v>
      </c>
    </row>
    <row r="143" spans="1:20" x14ac:dyDescent="0.45">
      <c r="A143">
        <v>650</v>
      </c>
      <c r="B143" s="1">
        <f t="shared" si="28"/>
        <v>217.01477433369229</v>
      </c>
      <c r="C143" s="10">
        <f t="shared" si="29"/>
        <v>9.2159623976785301E-2</v>
      </c>
      <c r="D143">
        <v>625</v>
      </c>
      <c r="E143" s="1">
        <f t="shared" si="30"/>
        <v>228.87270152520858</v>
      </c>
      <c r="F143" s="10">
        <f t="shared" si="31"/>
        <v>8.7384820761584589E-2</v>
      </c>
      <c r="G143">
        <v>615</v>
      </c>
      <c r="H143" s="1">
        <f t="shared" si="32"/>
        <v>234.05008093501715</v>
      </c>
      <c r="I143" s="10">
        <f t="shared" si="33"/>
        <v>8.5451796983368272E-2</v>
      </c>
      <c r="J143">
        <v>600</v>
      </c>
      <c r="K143" s="1">
        <f t="shared" si="34"/>
        <v>233.73915718830642</v>
      </c>
      <c r="L143" s="10">
        <f t="shared" si="35"/>
        <v>8.5565466396747003E-2</v>
      </c>
      <c r="M143" s="1">
        <f t="shared" si="36"/>
        <v>236.86785193406638</v>
      </c>
      <c r="N143" s="10">
        <f t="shared" si="37"/>
        <v>8.4435265641565921E-2</v>
      </c>
      <c r="O143" s="1">
        <f t="shared" si="38"/>
        <v>239.13889784895582</v>
      </c>
      <c r="P143" s="10">
        <f t="shared" si="39"/>
        <v>8.363340376617584E-2</v>
      </c>
      <c r="Q143" s="1">
        <f t="shared" si="40"/>
        <v>240.86382990348648</v>
      </c>
      <c r="R143" s="10">
        <f t="shared" si="41"/>
        <v>8.3034468097654801E-2</v>
      </c>
      <c r="S143" s="1">
        <f t="shared" si="42"/>
        <v>242.23007781975093</v>
      </c>
      <c r="T143" s="10">
        <f t="shared" si="43"/>
        <v>8.2566129607085662E-2</v>
      </c>
    </row>
    <row r="144" spans="1:20" x14ac:dyDescent="0.45">
      <c r="A144">
        <v>700</v>
      </c>
      <c r="B144" s="1">
        <f t="shared" si="28"/>
        <v>230.3205914475526</v>
      </c>
      <c r="C144" s="10">
        <f t="shared" si="29"/>
        <v>8.6835483854487652E-2</v>
      </c>
      <c r="D144">
        <v>675</v>
      </c>
      <c r="E144" s="1">
        <f t="shared" si="30"/>
        <v>244.90504755159481</v>
      </c>
      <c r="F144" s="10">
        <f t="shared" si="31"/>
        <v>8.1664302961279495E-2</v>
      </c>
      <c r="G144">
        <v>665</v>
      </c>
      <c r="H144" s="1">
        <f t="shared" si="32"/>
        <v>251.26140390557464</v>
      </c>
      <c r="I144" s="10">
        <f t="shared" si="33"/>
        <v>7.9598377184567928E-2</v>
      </c>
      <c r="J144">
        <v>650</v>
      </c>
      <c r="K144" s="1">
        <f t="shared" si="34"/>
        <v>251.63892243342298</v>
      </c>
      <c r="L144" s="10">
        <f t="shared" si="35"/>
        <v>7.9478960593989484E-2</v>
      </c>
      <c r="M144" s="1">
        <f t="shared" si="36"/>
        <v>255.13348273846395</v>
      </c>
      <c r="N144" s="10">
        <f t="shared" si="37"/>
        <v>7.8390338207791802E-2</v>
      </c>
      <c r="O144" s="1">
        <f t="shared" si="38"/>
        <v>257.6189249818317</v>
      </c>
      <c r="P144" s="10">
        <f t="shared" si="39"/>
        <v>7.7634048047558926E-2</v>
      </c>
      <c r="Q144" s="1">
        <f t="shared" si="40"/>
        <v>259.46849128994495</v>
      </c>
      <c r="R144" s="10">
        <f t="shared" si="41"/>
        <v>7.7080650142027668E-2</v>
      </c>
      <c r="S144" s="1">
        <f t="shared" si="42"/>
        <v>260.90306519803812</v>
      </c>
      <c r="T144" s="10">
        <f t="shared" si="43"/>
        <v>7.665682265871053E-2</v>
      </c>
    </row>
    <row r="145" spans="1:20" x14ac:dyDescent="0.45">
      <c r="A145">
        <v>750</v>
      </c>
      <c r="B145" s="1">
        <f t="shared" si="28"/>
        <v>243.21228942671939</v>
      </c>
      <c r="C145" s="10">
        <f t="shared" si="29"/>
        <v>8.22326867081528E-2</v>
      </c>
      <c r="D145">
        <v>725</v>
      </c>
      <c r="E145" s="1">
        <f t="shared" si="30"/>
        <v>260.72436803424262</v>
      </c>
      <c r="F145" s="10">
        <f t="shared" si="31"/>
        <v>7.6709362269403489E-2</v>
      </c>
      <c r="G145">
        <v>715</v>
      </c>
      <c r="H145" s="1">
        <f t="shared" si="32"/>
        <v>268.39072555995438</v>
      </c>
      <c r="I145" s="10">
        <f t="shared" si="33"/>
        <v>7.4518223229484537E-2</v>
      </c>
      <c r="J145">
        <v>700</v>
      </c>
      <c r="K145" s="1">
        <f t="shared" si="34"/>
        <v>269.548419557329</v>
      </c>
      <c r="L145" s="10">
        <f t="shared" si="35"/>
        <v>7.4198172012454683E-2</v>
      </c>
      <c r="M145" s="1">
        <f t="shared" si="36"/>
        <v>273.46607445315954</v>
      </c>
      <c r="N145" s="10">
        <f t="shared" si="37"/>
        <v>7.3135214450250521E-2</v>
      </c>
      <c r="O145" s="1">
        <f t="shared" si="38"/>
        <v>276.20654603277592</v>
      </c>
      <c r="P145" s="10">
        <f t="shared" si="39"/>
        <v>7.2409580030832102E-2</v>
      </c>
      <c r="Q145" s="1">
        <f t="shared" si="40"/>
        <v>278.21088129060104</v>
      </c>
      <c r="R145" s="10">
        <f t="shared" si="41"/>
        <v>7.1887914330386299E-2</v>
      </c>
      <c r="S145" s="1">
        <f t="shared" si="42"/>
        <v>279.73675070799027</v>
      </c>
      <c r="T145" s="10">
        <f t="shared" si="43"/>
        <v>7.1495790057551162E-2</v>
      </c>
    </row>
    <row r="146" spans="1:20" x14ac:dyDescent="0.45">
      <c r="A146">
        <v>800</v>
      </c>
      <c r="B146" s="1">
        <f t="shared" si="28"/>
        <v>255.67856958329455</v>
      </c>
      <c r="C146" s="10">
        <f t="shared" si="29"/>
        <v>7.8223216097446258E-2</v>
      </c>
      <c r="D146">
        <v>775</v>
      </c>
      <c r="E146" s="1">
        <f t="shared" si="30"/>
        <v>276.29974648571903</v>
      </c>
      <c r="F146" s="10">
        <f t="shared" si="31"/>
        <v>7.238515508747935E-2</v>
      </c>
      <c r="G146">
        <v>765</v>
      </c>
      <c r="H146" s="1">
        <f t="shared" si="32"/>
        <v>285.39925435591363</v>
      </c>
      <c r="I146" s="10">
        <f t="shared" si="33"/>
        <v>7.0077267879118374E-2</v>
      </c>
      <c r="J146">
        <v>750</v>
      </c>
      <c r="K146" s="1">
        <f t="shared" si="34"/>
        <v>287.4240151203494</v>
      </c>
      <c r="L146" s="10">
        <f t="shared" si="35"/>
        <v>6.9583608007235079E-2</v>
      </c>
      <c r="M146" s="1">
        <f t="shared" si="36"/>
        <v>291.82106963584727</v>
      </c>
      <c r="N146" s="10">
        <f t="shared" si="37"/>
        <v>6.8535147324890772E-2</v>
      </c>
      <c r="O146" s="1">
        <f t="shared" si="38"/>
        <v>294.85748199178465</v>
      </c>
      <c r="P146" s="10">
        <f t="shared" si="39"/>
        <v>6.7829379349299473E-2</v>
      </c>
      <c r="Q146" s="1">
        <f t="shared" si="40"/>
        <v>297.04764920229547</v>
      </c>
      <c r="R146" s="10">
        <f t="shared" si="41"/>
        <v>6.7329265367724198E-2</v>
      </c>
      <c r="S146" s="1">
        <f t="shared" si="42"/>
        <v>298.68907943799354</v>
      </c>
      <c r="T146" s="10">
        <f t="shared" si="43"/>
        <v>6.6959260906463466E-2</v>
      </c>
    </row>
    <row r="147" spans="1:20" x14ac:dyDescent="0.45">
      <c r="A147">
        <v>850</v>
      </c>
      <c r="B147" s="1">
        <f t="shared" si="28"/>
        <v>267.71231656254338</v>
      </c>
      <c r="C147" s="10">
        <f t="shared" si="29"/>
        <v>7.4707059640745255E-2</v>
      </c>
      <c r="D147">
        <v>825</v>
      </c>
      <c r="E147" s="1">
        <f t="shared" si="30"/>
        <v>291.60519446172145</v>
      </c>
      <c r="F147" s="10">
        <f t="shared" si="31"/>
        <v>6.8585883858887739E-2</v>
      </c>
      <c r="G147">
        <v>815</v>
      </c>
      <c r="H147" s="1">
        <f t="shared" si="32"/>
        <v>302.25318355245361</v>
      </c>
      <c r="I147" s="10">
        <f t="shared" si="33"/>
        <v>6.6169691795915073E-2</v>
      </c>
      <c r="J147">
        <v>800</v>
      </c>
      <c r="K147" s="1">
        <f t="shared" si="34"/>
        <v>305.22716759590867</v>
      </c>
      <c r="L147" s="10">
        <f t="shared" si="35"/>
        <v>6.5524966724056721E-2</v>
      </c>
      <c r="M147" s="1">
        <f t="shared" si="36"/>
        <v>310.15880454766136</v>
      </c>
      <c r="N147" s="10">
        <f t="shared" si="37"/>
        <v>6.4483096100296733E-2</v>
      </c>
      <c r="O147" s="1">
        <f t="shared" si="38"/>
        <v>313.53213970895547</v>
      </c>
      <c r="P147" s="10">
        <f t="shared" si="39"/>
        <v>6.378931365239153E-2</v>
      </c>
      <c r="Q147" s="1">
        <f t="shared" si="40"/>
        <v>315.93992608971712</v>
      </c>
      <c r="R147" s="10">
        <f t="shared" si="41"/>
        <v>6.3303173636625534E-2</v>
      </c>
      <c r="S147" s="1">
        <f t="shared" si="42"/>
        <v>317.72228245866563</v>
      </c>
      <c r="T147" s="10">
        <f t="shared" si="43"/>
        <v>6.2948055909808329E-2</v>
      </c>
    </row>
    <row r="148" spans="1:20" x14ac:dyDescent="0.45">
      <c r="A148">
        <v>900</v>
      </c>
      <c r="B148" s="1">
        <f t="shared" si="28"/>
        <v>279.30992286281901</v>
      </c>
      <c r="C148" s="10">
        <f t="shared" si="29"/>
        <v>7.160504644807357E-2</v>
      </c>
      <c r="D148">
        <v>875</v>
      </c>
      <c r="E148" s="1">
        <f t="shared" si="30"/>
        <v>306.61898109684222</v>
      </c>
      <c r="F148" s="10">
        <f t="shared" si="31"/>
        <v>6.5227533952580782E-2</v>
      </c>
      <c r="G148">
        <v>865</v>
      </c>
      <c r="H148" s="1">
        <f t="shared" si="32"/>
        <v>318.92303815340267</v>
      </c>
      <c r="I148" s="10">
        <f t="shared" si="33"/>
        <v>6.2711054415516873E-2</v>
      </c>
      <c r="J148">
        <v>850</v>
      </c>
      <c r="K148" s="1">
        <f t="shared" si="34"/>
        <v>322.92375515729827</v>
      </c>
      <c r="L148" s="10">
        <f t="shared" si="35"/>
        <v>6.1934124326833338E-2</v>
      </c>
      <c r="M148" s="1">
        <f t="shared" si="36"/>
        <v>328.44386058536702</v>
      </c>
      <c r="N148" s="10">
        <f t="shared" si="37"/>
        <v>6.0893207028912412E-2</v>
      </c>
      <c r="O148" s="1">
        <f t="shared" si="38"/>
        <v>332.19498297796622</v>
      </c>
      <c r="P148" s="10">
        <f t="shared" si="39"/>
        <v>6.0205605216279129E-2</v>
      </c>
      <c r="Q148" s="1">
        <f t="shared" si="40"/>
        <v>334.852713050386</v>
      </c>
      <c r="R148" s="10">
        <f t="shared" si="41"/>
        <v>5.9727752592497456E-2</v>
      </c>
      <c r="S148" s="1">
        <f t="shared" si="42"/>
        <v>336.80228074725608</v>
      </c>
      <c r="T148" s="10">
        <f t="shared" si="43"/>
        <v>5.9382020678798324E-2</v>
      </c>
    </row>
    <row r="149" spans="1:20" x14ac:dyDescent="0.45">
      <c r="A149">
        <v>950</v>
      </c>
      <c r="B149" s="1">
        <f t="shared" si="28"/>
        <v>290.47072850187612</v>
      </c>
      <c r="C149" s="10">
        <f t="shared" si="29"/>
        <v>6.885375370919973E-2</v>
      </c>
      <c r="D149">
        <v>925</v>
      </c>
      <c r="E149" s="1">
        <f t="shared" si="30"/>
        <v>321.32308134082194</v>
      </c>
      <c r="F149" s="10">
        <f t="shared" si="31"/>
        <v>6.2242649723585647E-2</v>
      </c>
      <c r="G149">
        <v>915</v>
      </c>
      <c r="H149" s="1">
        <f t="shared" si="32"/>
        <v>335.38314247060441</v>
      </c>
      <c r="I149" s="10">
        <f t="shared" si="33"/>
        <v>5.9633289415412273E-2</v>
      </c>
      <c r="J149">
        <v>900</v>
      </c>
      <c r="K149" s="1">
        <f t="shared" si="34"/>
        <v>340.4835331696986</v>
      </c>
      <c r="L149" s="10">
        <f t="shared" si="35"/>
        <v>5.8739991957355263E-2</v>
      </c>
      <c r="M149" s="1">
        <f t="shared" si="36"/>
        <v>346.6445431314537</v>
      </c>
      <c r="N149" s="10">
        <f t="shared" si="37"/>
        <v>5.7695989728635794E-2</v>
      </c>
      <c r="O149" s="1">
        <f t="shared" si="38"/>
        <v>350.81402908016571</v>
      </c>
      <c r="P149" s="10">
        <f t="shared" si="39"/>
        <v>5.7010262823411012E-2</v>
      </c>
      <c r="Q149" s="1">
        <f t="shared" si="40"/>
        <v>353.75439311285834</v>
      </c>
      <c r="R149" s="10">
        <f t="shared" si="41"/>
        <v>5.6536400365265277E-2</v>
      </c>
      <c r="S149" s="1">
        <f t="shared" si="42"/>
        <v>355.89821094114836</v>
      </c>
      <c r="T149" s="10">
        <f t="shared" si="43"/>
        <v>5.6195843039253762E-2</v>
      </c>
    </row>
    <row r="150" spans="1:20" x14ac:dyDescent="0.45">
      <c r="A150">
        <v>1000</v>
      </c>
      <c r="B150" s="1">
        <f t="shared" si="28"/>
        <v>301.19655091367213</v>
      </c>
      <c r="C150" s="10">
        <f t="shared" si="29"/>
        <v>6.6401822794220272E-2</v>
      </c>
      <c r="D150">
        <v>975</v>
      </c>
      <c r="E150" s="1">
        <f t="shared" si="30"/>
        <v>335.70271469655836</v>
      </c>
      <c r="F150" s="10">
        <f t="shared" si="31"/>
        <v>5.9576521500810616E-2</v>
      </c>
      <c r="G150">
        <v>965</v>
      </c>
      <c r="H150" s="1">
        <f t="shared" si="32"/>
        <v>351.61117855323204</v>
      </c>
      <c r="I150" s="10">
        <f t="shared" si="33"/>
        <v>5.6881012948148083E-2</v>
      </c>
      <c r="J150">
        <v>950</v>
      </c>
      <c r="K150" s="1">
        <f t="shared" si="34"/>
        <v>357.87968842952534</v>
      </c>
      <c r="L150" s="10">
        <f t="shared" si="35"/>
        <v>5.5884702727236377E-2</v>
      </c>
      <c r="M150" s="1">
        <f t="shared" si="36"/>
        <v>364.73245524393633</v>
      </c>
      <c r="N150" s="10">
        <f t="shared" si="37"/>
        <v>5.4834714356921763E-2</v>
      </c>
      <c r="O150" s="1">
        <f t="shared" si="38"/>
        <v>369.36043858445862</v>
      </c>
      <c r="P150" s="10">
        <f t="shared" si="39"/>
        <v>5.414765067057057E-2</v>
      </c>
      <c r="Q150" s="1">
        <f t="shared" si="40"/>
        <v>372.61633494060789</v>
      </c>
      <c r="R150" s="10">
        <f t="shared" si="41"/>
        <v>5.3674512157895177E-2</v>
      </c>
      <c r="S150" s="1">
        <f t="shared" si="42"/>
        <v>374.98204148190905</v>
      </c>
      <c r="T150" s="10">
        <f t="shared" si="43"/>
        <v>5.3335887556004193E-2</v>
      </c>
    </row>
    <row r="151" spans="1:20" x14ac:dyDescent="0.45">
      <c r="A151">
        <v>1050</v>
      </c>
      <c r="B151" s="1">
        <f t="shared" si="28"/>
        <v>311.49128689076554</v>
      </c>
      <c r="C151" s="10">
        <f t="shared" si="29"/>
        <v>6.4207253434391071E-2</v>
      </c>
      <c r="D151">
        <v>1025</v>
      </c>
      <c r="E151" s="1">
        <f t="shared" si="30"/>
        <v>349.74595437879282</v>
      </c>
      <c r="F151" s="10">
        <f t="shared" si="31"/>
        <v>5.7184364106579413E-2</v>
      </c>
      <c r="G151">
        <v>1015</v>
      </c>
      <c r="H151" s="1">
        <f t="shared" si="32"/>
        <v>367.58781445686577</v>
      </c>
      <c r="I151" s="10">
        <f t="shared" si="33"/>
        <v>5.4408767683311987E-2</v>
      </c>
      <c r="J151">
        <v>1000</v>
      </c>
      <c r="K151" s="1">
        <f t="shared" si="34"/>
        <v>375.08846704015582</v>
      </c>
      <c r="L151" s="10">
        <f t="shared" si="35"/>
        <v>5.3320754321830061E-2</v>
      </c>
      <c r="M151" s="1">
        <f t="shared" si="36"/>
        <v>382.68214334902245</v>
      </c>
      <c r="N151" s="10">
        <f t="shared" si="37"/>
        <v>5.2262694634693595E-2</v>
      </c>
      <c r="O151" s="1">
        <f t="shared" si="38"/>
        <v>387.808175832958</v>
      </c>
      <c r="P151" s="10">
        <f t="shared" si="39"/>
        <v>5.1571888491114923E-2</v>
      </c>
      <c r="Q151" s="1">
        <f t="shared" si="40"/>
        <v>391.41256604157161</v>
      </c>
      <c r="R151" s="10">
        <f t="shared" si="41"/>
        <v>5.1096979849839096E-2</v>
      </c>
      <c r="S151" s="1">
        <f t="shared" si="42"/>
        <v>394.02825712959248</v>
      </c>
      <c r="T151" s="10">
        <f t="shared" si="43"/>
        <v>5.0757781042647845E-2</v>
      </c>
    </row>
    <row r="152" spans="1:20" x14ac:dyDescent="0.45">
      <c r="A152">
        <v>1100</v>
      </c>
      <c r="B152" s="1">
        <f t="shared" si="28"/>
        <v>321.36057300375666</v>
      </c>
      <c r="C152" s="10">
        <f t="shared" si="29"/>
        <v>6.2235388159350223E-2</v>
      </c>
      <c r="D152">
        <v>1075</v>
      </c>
      <c r="E152" s="1">
        <f t="shared" si="30"/>
        <v>363.44339228119219</v>
      </c>
      <c r="F152" s="10">
        <f t="shared" si="31"/>
        <v>5.5029202414350727E-2</v>
      </c>
      <c r="G152">
        <v>1065</v>
      </c>
      <c r="H152" s="1">
        <f t="shared" si="32"/>
        <v>383.29638717225674</v>
      </c>
      <c r="I152" s="10">
        <f t="shared" si="33"/>
        <v>5.2178942117218095E-2</v>
      </c>
      <c r="J152">
        <v>1050</v>
      </c>
      <c r="K152" s="1">
        <f t="shared" si="34"/>
        <v>392.08885935959518</v>
      </c>
      <c r="L152" s="10">
        <f t="shared" si="35"/>
        <v>5.100884537414889E-2</v>
      </c>
      <c r="M152" s="1">
        <f t="shared" si="36"/>
        <v>400.47079857612732</v>
      </c>
      <c r="N152" s="10">
        <f t="shared" si="37"/>
        <v>4.9941219362585082E-2</v>
      </c>
      <c r="O152" s="1">
        <f t="shared" si="38"/>
        <v>406.13372394713599</v>
      </c>
      <c r="P152" s="10">
        <f t="shared" si="39"/>
        <v>4.9244863996084402E-2</v>
      </c>
      <c r="Q152" s="1">
        <f t="shared" si="40"/>
        <v>410.11949951534484</v>
      </c>
      <c r="R152" s="10">
        <f t="shared" si="41"/>
        <v>4.8766274277704004E-2</v>
      </c>
      <c r="S152" s="1">
        <f t="shared" si="42"/>
        <v>413.01359608421114</v>
      </c>
      <c r="T152" s="10">
        <f t="shared" si="43"/>
        <v>4.8424555970118993E-2</v>
      </c>
    </row>
    <row r="153" spans="1:20" x14ac:dyDescent="0.45">
      <c r="A153">
        <v>1150</v>
      </c>
      <c r="B153" s="1">
        <f t="shared" si="28"/>
        <v>330.81149416905305</v>
      </c>
      <c r="C153" s="10">
        <f t="shared" si="29"/>
        <v>6.0457391452606223E-2</v>
      </c>
      <c r="D153">
        <v>1125</v>
      </c>
      <c r="E153" s="1">
        <f t="shared" si="30"/>
        <v>376.78784891046786</v>
      </c>
      <c r="F153" s="10">
        <f t="shared" si="31"/>
        <v>5.3080268001828239E-2</v>
      </c>
      <c r="G153">
        <v>1115</v>
      </c>
      <c r="H153" s="1">
        <f t="shared" si="32"/>
        <v>398.7226290434466</v>
      </c>
      <c r="I153" s="10">
        <f t="shared" si="33"/>
        <v>5.0160182902036166E-2</v>
      </c>
      <c r="J153">
        <v>1100</v>
      </c>
      <c r="K153" s="1">
        <f t="shared" si="34"/>
        <v>408.86232991516624</v>
      </c>
      <c r="L153" s="10">
        <f t="shared" si="35"/>
        <v>4.8916220783043883E-2</v>
      </c>
      <c r="M153" s="1">
        <f t="shared" si="36"/>
        <v>418.07800178641094</v>
      </c>
      <c r="N153" s="10">
        <f t="shared" si="37"/>
        <v>4.7837963046469173E-2</v>
      </c>
      <c r="O153" s="1">
        <f t="shared" si="38"/>
        <v>424.31584255168332</v>
      </c>
      <c r="P153" s="10">
        <f t="shared" si="39"/>
        <v>4.7134700132163747E-2</v>
      </c>
      <c r="Q153" s="1">
        <f t="shared" si="40"/>
        <v>428.71570268197331</v>
      </c>
      <c r="R153" s="10">
        <f t="shared" si="41"/>
        <v>4.665096210585095E-2</v>
      </c>
      <c r="S153" s="1">
        <f t="shared" si="42"/>
        <v>431.91682821103927</v>
      </c>
      <c r="T153" s="10">
        <f t="shared" si="43"/>
        <v>4.6305211313109065E-2</v>
      </c>
    </row>
    <row r="154" spans="1:20" x14ac:dyDescent="0.45">
      <c r="A154">
        <v>1200</v>
      </c>
      <c r="B154" s="1">
        <f t="shared" si="28"/>
        <v>339.8523323578209</v>
      </c>
      <c r="C154" s="10">
        <f t="shared" si="29"/>
        <v>5.8849088547500587E-2</v>
      </c>
      <c r="D154">
        <v>1175</v>
      </c>
      <c r="E154" s="1">
        <f t="shared" si="30"/>
        <v>389.77412010068281</v>
      </c>
      <c r="F154" s="10">
        <f t="shared" si="31"/>
        <v>5.1311769993435653E-2</v>
      </c>
      <c r="G154">
        <v>1165</v>
      </c>
      <c r="H154" s="1">
        <f t="shared" si="32"/>
        <v>413.85442931311451</v>
      </c>
      <c r="I154" s="10">
        <f t="shared" si="33"/>
        <v>4.8326171193080004E-2</v>
      </c>
      <c r="J154">
        <v>1150</v>
      </c>
      <c r="K154" s="1">
        <f t="shared" si="34"/>
        <v>425.39258328436517</v>
      </c>
      <c r="L154" s="10">
        <f t="shared" si="35"/>
        <v>4.7015394216759203E-2</v>
      </c>
      <c r="M154" s="1">
        <f t="shared" si="36"/>
        <v>435.48550341672831</v>
      </c>
      <c r="N154" s="10">
        <f t="shared" si="37"/>
        <v>4.5925753769262528E-2</v>
      </c>
      <c r="O154" s="1">
        <f t="shared" si="38"/>
        <v>442.3353594494971</v>
      </c>
      <c r="P154" s="10">
        <f t="shared" si="39"/>
        <v>4.5214563052094113E-2</v>
      </c>
      <c r="Q154" s="1">
        <f t="shared" si="40"/>
        <v>447.18169893682523</v>
      </c>
      <c r="R154" s="10">
        <f t="shared" si="41"/>
        <v>4.472454943382078E-2</v>
      </c>
      <c r="S154" s="1">
        <f t="shared" si="42"/>
        <v>450.71856582975806</v>
      </c>
      <c r="T154" s="10">
        <f t="shared" si="43"/>
        <v>4.4373588124067304E-2</v>
      </c>
    </row>
    <row r="155" spans="1:20" x14ac:dyDescent="0.45">
      <c r="A155">
        <v>1250</v>
      </c>
      <c r="B155" s="1">
        <f t="shared" si="28"/>
        <v>348.49234913461862</v>
      </c>
      <c r="C155" s="10">
        <f t="shared" si="29"/>
        <v>5.7390069106722993E-2</v>
      </c>
      <c r="D155">
        <v>1225</v>
      </c>
      <c r="E155" s="1">
        <f t="shared" si="30"/>
        <v>402.3987542246831</v>
      </c>
      <c r="F155" s="10">
        <f t="shared" si="31"/>
        <v>4.9701943134825941E-2</v>
      </c>
      <c r="G155">
        <v>1215</v>
      </c>
      <c r="H155" s="1">
        <f t="shared" si="32"/>
        <v>428.68162443685014</v>
      </c>
      <c r="I155" s="10">
        <f t="shared" si="33"/>
        <v>4.6654670645781868E-2</v>
      </c>
      <c r="J155">
        <v>1200</v>
      </c>
      <c r="K155" s="1">
        <f t="shared" si="34"/>
        <v>441.6653591435354</v>
      </c>
      <c r="L155" s="10">
        <f t="shared" si="35"/>
        <v>4.5283152925516768E-2</v>
      </c>
      <c r="M155" s="1">
        <f t="shared" si="36"/>
        <v>452.6770314396274</v>
      </c>
      <c r="N155" s="10">
        <f t="shared" si="37"/>
        <v>4.4181609869612656E-2</v>
      </c>
      <c r="O155" s="1">
        <f t="shared" si="38"/>
        <v>460.17498963534115</v>
      </c>
      <c r="P155" s="10">
        <f t="shared" si="39"/>
        <v>4.3461727495987347E-2</v>
      </c>
      <c r="Q155" s="1">
        <f t="shared" si="40"/>
        <v>465.49979630452742</v>
      </c>
      <c r="R155" s="10">
        <f t="shared" si="41"/>
        <v>4.2964573043370591E-2</v>
      </c>
      <c r="S155" s="1">
        <f t="shared" si="42"/>
        <v>469.4011006290948</v>
      </c>
      <c r="T155" s="10">
        <f t="shared" si="43"/>
        <v>4.2607484245767324E-2</v>
      </c>
    </row>
    <row r="156" spans="1:20" x14ac:dyDescent="0.45">
      <c r="A156">
        <v>1300</v>
      </c>
      <c r="B156" s="1">
        <f t="shared" si="28"/>
        <v>356.74159697451012</v>
      </c>
      <c r="C156" s="10">
        <f t="shared" si="29"/>
        <v>5.60629883636167E-2</v>
      </c>
      <c r="D156">
        <v>1275</v>
      </c>
      <c r="E156" s="1">
        <f t="shared" si="30"/>
        <v>414.65985500806079</v>
      </c>
      <c r="F156" s="10">
        <f t="shared" si="31"/>
        <v>4.8232303557843116E-2</v>
      </c>
      <c r="G156">
        <v>1265</v>
      </c>
      <c r="H156" s="1">
        <f t="shared" si="32"/>
        <v>443.19581226210477</v>
      </c>
      <c r="I156" s="10">
        <f t="shared" si="33"/>
        <v>4.5126780187562006E-2</v>
      </c>
      <c r="J156">
        <v>1250</v>
      </c>
      <c r="K156" s="1">
        <f t="shared" si="34"/>
        <v>457.66825127600544</v>
      </c>
      <c r="L156" s="10">
        <f t="shared" si="35"/>
        <v>4.3699775862185868E-2</v>
      </c>
      <c r="M156" s="1">
        <f t="shared" si="36"/>
        <v>469.63812231283043</v>
      </c>
      <c r="N156" s="10">
        <f t="shared" si="37"/>
        <v>4.2585980672748304E-2</v>
      </c>
      <c r="O156" s="1">
        <f t="shared" si="38"/>
        <v>477.81917659069643</v>
      </c>
      <c r="P156" s="10">
        <f t="shared" si="39"/>
        <v>4.1856838276568699E-2</v>
      </c>
      <c r="Q156" s="1">
        <f t="shared" si="40"/>
        <v>483.65393770119761</v>
      </c>
      <c r="R156" s="10">
        <f t="shared" si="41"/>
        <v>4.1351880840792492E-2</v>
      </c>
      <c r="S156" s="1">
        <f t="shared" si="42"/>
        <v>487.94826178513699</v>
      </c>
      <c r="T156" s="10">
        <f t="shared" si="43"/>
        <v>4.0987952138267468E-2</v>
      </c>
    </row>
    <row r="157" spans="1:20" x14ac:dyDescent="0.45">
      <c r="A157">
        <v>1350</v>
      </c>
      <c r="B157" s="1">
        <f t="shared" si="28"/>
        <v>364.61075525956181</v>
      </c>
      <c r="C157" s="10">
        <f t="shared" si="29"/>
        <v>5.4853017118933457E-2</v>
      </c>
      <c r="D157">
        <v>1325</v>
      </c>
      <c r="E157" s="1">
        <f t="shared" si="30"/>
        <v>426.55690607940534</v>
      </c>
      <c r="F157" s="10">
        <f t="shared" si="31"/>
        <v>4.6887061761173118E-2</v>
      </c>
      <c r="G157">
        <v>1315</v>
      </c>
      <c r="H157" s="1">
        <f t="shared" si="32"/>
        <v>457.39018623891963</v>
      </c>
      <c r="I157" s="10">
        <f t="shared" si="33"/>
        <v>4.3726342632005921E-2</v>
      </c>
      <c r="J157">
        <v>1300</v>
      </c>
      <c r="K157" s="1">
        <f t="shared" si="34"/>
        <v>473.39054649710823</v>
      </c>
      <c r="L157" s="10">
        <f t="shared" si="35"/>
        <v>4.2248414439180551E-2</v>
      </c>
      <c r="M157" s="1">
        <f t="shared" si="36"/>
        <v>486.355970944722</v>
      </c>
      <c r="N157" s="10">
        <f t="shared" si="37"/>
        <v>4.1122143439816329E-2</v>
      </c>
      <c r="O157" s="1">
        <f t="shared" si="38"/>
        <v>495.25395194229043</v>
      </c>
      <c r="P157" s="10">
        <f t="shared" si="39"/>
        <v>4.038332237746687E-2</v>
      </c>
      <c r="Q157" s="1">
        <f t="shared" si="40"/>
        <v>501.62956904043426</v>
      </c>
      <c r="R157" s="10">
        <f t="shared" si="41"/>
        <v>3.9870057975764747E-2</v>
      </c>
      <c r="S157" s="1">
        <f t="shared" si="42"/>
        <v>506.34529147308808</v>
      </c>
      <c r="T157" s="10">
        <f t="shared" si="43"/>
        <v>3.9498737989277791E-2</v>
      </c>
    </row>
    <row r="158" spans="1:20" x14ac:dyDescent="0.45">
      <c r="A158">
        <v>1400</v>
      </c>
      <c r="B158" s="1">
        <f t="shared" si="28"/>
        <v>372.11098758588565</v>
      </c>
      <c r="C158" s="10">
        <f t="shared" si="29"/>
        <v>5.3747405121661096E-2</v>
      </c>
      <c r="D158">
        <v>1375</v>
      </c>
      <c r="E158" s="1">
        <f t="shared" si="30"/>
        <v>438.09061416302922</v>
      </c>
      <c r="F158" s="10">
        <f t="shared" si="31"/>
        <v>4.5652655759836215E-2</v>
      </c>
      <c r="G158">
        <v>1365</v>
      </c>
      <c r="H158" s="1">
        <f t="shared" si="32"/>
        <v>471.25938662986187</v>
      </c>
      <c r="I158" s="10">
        <f t="shared" si="33"/>
        <v>4.2439472968436524E-2</v>
      </c>
      <c r="J158">
        <v>1350</v>
      </c>
      <c r="K158" s="1">
        <f t="shared" si="34"/>
        <v>488.8230803204126</v>
      </c>
      <c r="L158" s="10">
        <f t="shared" si="35"/>
        <v>4.091459835916595E-2</v>
      </c>
      <c r="M158" s="1">
        <f t="shared" si="36"/>
        <v>502.81929655978081</v>
      </c>
      <c r="N158" s="10">
        <f t="shared" si="37"/>
        <v>3.9775720893842376E-2</v>
      </c>
      <c r="O158" s="1">
        <f t="shared" si="38"/>
        <v>512.46681041451143</v>
      </c>
      <c r="P158" s="10">
        <f t="shared" si="39"/>
        <v>3.9026917633598356E-2</v>
      </c>
      <c r="Q158" s="1">
        <f t="shared" si="40"/>
        <v>519.41352215590075</v>
      </c>
      <c r="R158" s="10">
        <f t="shared" si="41"/>
        <v>3.8504965979682462E-2</v>
      </c>
      <c r="S158" s="1">
        <f t="shared" si="42"/>
        <v>524.57873478863064</v>
      </c>
      <c r="T158" s="10">
        <f t="shared" si="43"/>
        <v>3.8125830640196715E-2</v>
      </c>
    </row>
    <row r="159" spans="1:20" x14ac:dyDescent="0.45">
      <c r="A159">
        <v>1450</v>
      </c>
      <c r="B159" s="1">
        <f t="shared" si="28"/>
        <v>379.25381758049019</v>
      </c>
      <c r="C159" s="10">
        <f t="shared" si="29"/>
        <v>5.2735131652973645E-2</v>
      </c>
      <c r="D159">
        <v>1425</v>
      </c>
      <c r="E159" s="1">
        <f t="shared" si="30"/>
        <v>449.2627684081026</v>
      </c>
      <c r="F159" s="10">
        <f t="shared" si="31"/>
        <v>4.4517376925907071E-2</v>
      </c>
      <c r="G159">
        <v>1415</v>
      </c>
      <c r="H159" s="1">
        <f t="shared" si="32"/>
        <v>484.7993662921163</v>
      </c>
      <c r="I159" s="10">
        <f t="shared" si="33"/>
        <v>4.1254179338074841E-2</v>
      </c>
      <c r="J159">
        <v>1400</v>
      </c>
      <c r="K159" s="1">
        <f t="shared" si="34"/>
        <v>503.95810684250444</v>
      </c>
      <c r="L159" s="10">
        <f t="shared" si="35"/>
        <v>3.9685838422776565E-2</v>
      </c>
      <c r="M159" s="1">
        <f t="shared" si="36"/>
        <v>519.01822199365711</v>
      </c>
      <c r="N159" s="10">
        <f t="shared" si="37"/>
        <v>3.8534292540203761E-2</v>
      </c>
      <c r="O159" s="1">
        <f t="shared" si="38"/>
        <v>529.44659764434903</v>
      </c>
      <c r="P159" s="10">
        <f t="shared" si="39"/>
        <v>3.7775292331625895E-2</v>
      </c>
      <c r="Q159" s="1">
        <f t="shared" si="40"/>
        <v>536.99391014408366</v>
      </c>
      <c r="R159" s="10">
        <f t="shared" si="41"/>
        <v>3.7244370228767948E-2</v>
      </c>
      <c r="S159" s="1">
        <f t="shared" si="42"/>
        <v>542.63634171745264</v>
      </c>
      <c r="T159" s="10">
        <f t="shared" si="43"/>
        <v>3.685709647956803E-2</v>
      </c>
    </row>
    <row r="160" spans="1:20" x14ac:dyDescent="0.45">
      <c r="A160">
        <v>1500</v>
      </c>
      <c r="B160" s="1">
        <f t="shared" si="28"/>
        <v>386.05102087508823</v>
      </c>
      <c r="C160" s="10">
        <f t="shared" si="29"/>
        <v>5.1806623784246532E-2</v>
      </c>
      <c r="D160">
        <v>1475</v>
      </c>
      <c r="E160" s="1">
        <f t="shared" si="30"/>
        <v>460.07611380084256</v>
      </c>
      <c r="F160" s="10">
        <f t="shared" si="31"/>
        <v>4.3471067938679352E-2</v>
      </c>
      <c r="G160">
        <v>1465</v>
      </c>
      <c r="H160" s="1">
        <f t="shared" si="32"/>
        <v>498.0072690681971</v>
      </c>
      <c r="I160" s="10">
        <f t="shared" si="33"/>
        <v>4.0160056373115309E-2</v>
      </c>
      <c r="J160">
        <v>1450</v>
      </c>
      <c r="K160" s="1">
        <f t="shared" si="34"/>
        <v>518.78918082129212</v>
      </c>
      <c r="L160" s="10">
        <f t="shared" si="35"/>
        <v>3.8551305114609594E-2</v>
      </c>
      <c r="M160" s="1">
        <f t="shared" si="36"/>
        <v>534.94416443970363</v>
      </c>
      <c r="N160" s="10">
        <f t="shared" si="37"/>
        <v>3.7387079492581896E-2</v>
      </c>
      <c r="O160" s="1">
        <f t="shared" si="38"/>
        <v>546.18340891408684</v>
      </c>
      <c r="P160" s="10">
        <f t="shared" si="39"/>
        <v>3.6617736228501854E-2</v>
      </c>
      <c r="Q160" s="1">
        <f t="shared" si="40"/>
        <v>554.36003321144301</v>
      </c>
      <c r="R160" s="10">
        <f t="shared" si="41"/>
        <v>3.6077636917904644E-2</v>
      </c>
      <c r="S160" s="1">
        <f t="shared" si="42"/>
        <v>560.50697926578516</v>
      </c>
      <c r="T160" s="10">
        <f t="shared" si="43"/>
        <v>3.5681982098061012E-2</v>
      </c>
    </row>
    <row r="161" spans="1:20" x14ac:dyDescent="0.45">
      <c r="A161">
        <v>1550</v>
      </c>
      <c r="B161" s="1">
        <f t="shared" si="28"/>
        <v>392.51453124161151</v>
      </c>
      <c r="C161" s="10">
        <f t="shared" si="29"/>
        <v>5.0953527597400058E-2</v>
      </c>
      <c r="D161">
        <v>1525</v>
      </c>
      <c r="E161" s="1">
        <f t="shared" si="30"/>
        <v>470.53423695906349</v>
      </c>
      <c r="F161" s="10">
        <f t="shared" si="31"/>
        <v>4.2504877284285696E-2</v>
      </c>
      <c r="G161">
        <v>1515</v>
      </c>
      <c r="H161" s="1">
        <f t="shared" si="32"/>
        <v>510.88131918036112</v>
      </c>
      <c r="I161" s="10">
        <f t="shared" si="33"/>
        <v>3.9148035461713991E-2</v>
      </c>
      <c r="J161">
        <v>1500</v>
      </c>
      <c r="K161" s="1">
        <f t="shared" si="34"/>
        <v>533.311050306271</v>
      </c>
      <c r="L161" s="10">
        <f t="shared" si="35"/>
        <v>3.7501566840803989E-2</v>
      </c>
      <c r="M161" s="1">
        <f t="shared" si="36"/>
        <v>550.58973604780567</v>
      </c>
      <c r="N161" s="10">
        <f t="shared" si="37"/>
        <v>3.632468731357439E-2</v>
      </c>
      <c r="O161" s="1">
        <f t="shared" si="38"/>
        <v>562.66849723176949</v>
      </c>
      <c r="P161" s="10">
        <f t="shared" si="39"/>
        <v>3.5544908055802835E-2</v>
      </c>
      <c r="Q161" s="1">
        <f t="shared" si="40"/>
        <v>571.50229348052039</v>
      </c>
      <c r="R161" s="10">
        <f t="shared" si="41"/>
        <v>3.4995485106800707E-2</v>
      </c>
      <c r="S161" s="1">
        <f t="shared" si="42"/>
        <v>578.18055223020986</v>
      </c>
      <c r="T161" s="10">
        <f t="shared" si="43"/>
        <v>3.4591270707487839E-2</v>
      </c>
    </row>
    <row r="162" spans="1:20" x14ac:dyDescent="0.45">
      <c r="A162">
        <v>1600</v>
      </c>
      <c r="B162" s="1">
        <f t="shared" si="28"/>
        <v>398.65635918304503</v>
      </c>
      <c r="C162" s="10">
        <f t="shared" si="29"/>
        <v>5.0168521181965901E-2</v>
      </c>
      <c r="D162">
        <v>1575</v>
      </c>
      <c r="E162" s="1">
        <f t="shared" si="30"/>
        <v>480.6414628860158</v>
      </c>
      <c r="F162" s="10">
        <f t="shared" si="31"/>
        <v>4.161105843825838E-2</v>
      </c>
      <c r="G162">
        <v>1565</v>
      </c>
      <c r="H162" s="1">
        <f t="shared" si="32"/>
        <v>523.42072030412214</v>
      </c>
      <c r="I162" s="10">
        <f t="shared" si="33"/>
        <v>3.8210180117400468E-2</v>
      </c>
      <c r="J162">
        <v>1550</v>
      </c>
      <c r="K162" s="1">
        <f t="shared" si="34"/>
        <v>547.51955847753732</v>
      </c>
      <c r="L162" s="10">
        <f t="shared" si="35"/>
        <v>3.6528375453131007E-2</v>
      </c>
      <c r="M162" s="1">
        <f t="shared" si="36"/>
        <v>565.94865307127611</v>
      </c>
      <c r="N162" s="10">
        <f t="shared" si="37"/>
        <v>3.5338894953569545E-2</v>
      </c>
      <c r="O162" s="1">
        <f t="shared" si="38"/>
        <v>578.89418948111563</v>
      </c>
      <c r="P162" s="10">
        <f t="shared" si="39"/>
        <v>3.4548627993531499E-2</v>
      </c>
      <c r="Q162" s="1">
        <f t="shared" si="40"/>
        <v>588.41211749769752</v>
      </c>
      <c r="R162" s="10">
        <f t="shared" si="41"/>
        <v>3.3989782679956893E-2</v>
      </c>
      <c r="S162" s="1">
        <f t="shared" si="42"/>
        <v>595.64793136933747</v>
      </c>
      <c r="T162" s="10">
        <f t="shared" si="43"/>
        <v>3.3576881487730373E-2</v>
      </c>
    </row>
    <row r="163" spans="1:20" x14ac:dyDescent="0.45">
      <c r="A163">
        <v>1650</v>
      </c>
      <c r="B163" s="1">
        <f t="shared" si="28"/>
        <v>404.48852150921482</v>
      </c>
      <c r="C163" s="10">
        <f t="shared" si="29"/>
        <v>4.9445160830217459E-2</v>
      </c>
      <c r="D163">
        <v>1625</v>
      </c>
      <c r="E163" s="1">
        <f t="shared" si="30"/>
        <v>490.40276148128407</v>
      </c>
      <c r="F163" s="10">
        <f t="shared" si="31"/>
        <v>4.078280460654235E-2</v>
      </c>
      <c r="G163">
        <v>1615</v>
      </c>
      <c r="H163" s="1">
        <f t="shared" si="32"/>
        <v>535.62556321737259</v>
      </c>
      <c r="I163" s="10">
        <f t="shared" si="33"/>
        <v>3.7339517329727248E-2</v>
      </c>
      <c r="J163">
        <v>1600</v>
      </c>
      <c r="K163" s="1">
        <f t="shared" si="34"/>
        <v>561.41155358467995</v>
      </c>
      <c r="L163" s="10">
        <f t="shared" si="35"/>
        <v>3.5624489507381181E-2</v>
      </c>
      <c r="M163" s="1">
        <f t="shared" si="36"/>
        <v>581.01565248907627</v>
      </c>
      <c r="N163" s="10">
        <f t="shared" si="37"/>
        <v>3.4422480555075963E-2</v>
      </c>
      <c r="O163" s="1">
        <f t="shared" si="38"/>
        <v>594.85380959149643</v>
      </c>
      <c r="P163" s="10">
        <f t="shared" si="39"/>
        <v>3.3621706169679889E-2</v>
      </c>
      <c r="Q163" s="1">
        <f t="shared" si="40"/>
        <v>605.08188541160007</v>
      </c>
      <c r="R163" s="10">
        <f t="shared" si="41"/>
        <v>3.3053377538141353E-2</v>
      </c>
      <c r="S163" s="1">
        <f t="shared" si="42"/>
        <v>612.9008879632845</v>
      </c>
      <c r="T163" s="10">
        <f t="shared" si="43"/>
        <v>3.2631703416944782E-2</v>
      </c>
    </row>
    <row r="164" spans="1:20" x14ac:dyDescent="0.45">
      <c r="A164">
        <v>1700</v>
      </c>
      <c r="B164" s="1">
        <f t="shared" si="28"/>
        <v>410.02298062198247</v>
      </c>
      <c r="C164" s="10">
        <f t="shared" si="29"/>
        <v>4.8777753797265441E-2</v>
      </c>
      <c r="D164">
        <v>1675</v>
      </c>
      <c r="E164" s="1">
        <f t="shared" si="30"/>
        <v>499.82366278380903</v>
      </c>
      <c r="F164" s="10">
        <f t="shared" si="31"/>
        <v>4.0014111954220721E-2</v>
      </c>
      <c r="G164">
        <v>1665</v>
      </c>
      <c r="H164" s="1">
        <f t="shared" si="32"/>
        <v>547.49674109764067</v>
      </c>
      <c r="I164" s="10">
        <f t="shared" si="33"/>
        <v>3.6529897803415777E-2</v>
      </c>
      <c r="J164">
        <v>1650</v>
      </c>
      <c r="K164" s="1">
        <f t="shared" si="34"/>
        <v>574.98480606234443</v>
      </c>
      <c r="L164" s="10">
        <f t="shared" si="35"/>
        <v>3.4783527823918602E-2</v>
      </c>
      <c r="M164" s="1">
        <f t="shared" si="36"/>
        <v>595.7864152139789</v>
      </c>
      <c r="N164" s="10">
        <f t="shared" si="37"/>
        <v>3.3569076919649006E-2</v>
      </c>
      <c r="O164" s="1">
        <f t="shared" si="38"/>
        <v>610.54160785996112</v>
      </c>
      <c r="P164" s="10">
        <f t="shared" si="39"/>
        <v>3.275780019334467E-2</v>
      </c>
      <c r="Q164" s="1">
        <f t="shared" si="40"/>
        <v>621.50486597037332</v>
      </c>
      <c r="R164" s="10">
        <f t="shared" si="41"/>
        <v>3.2179957221691945E-2</v>
      </c>
      <c r="S164" s="1">
        <f t="shared" si="42"/>
        <v>629.93203392376267</v>
      </c>
      <c r="T164" s="10">
        <f t="shared" si="43"/>
        <v>3.1749456961924397E-2</v>
      </c>
    </row>
    <row r="165" spans="1:20" x14ac:dyDescent="0.45">
      <c r="A165">
        <v>1750</v>
      </c>
      <c r="B165" s="1">
        <f t="shared" si="28"/>
        <v>415.27159239673745</v>
      </c>
      <c r="C165" s="10">
        <f t="shared" si="29"/>
        <v>4.816125245786769E-2</v>
      </c>
      <c r="D165">
        <v>1725</v>
      </c>
      <c r="E165" s="1">
        <f t="shared" si="30"/>
        <v>508.91018006581282</v>
      </c>
      <c r="F165" s="10">
        <f t="shared" si="31"/>
        <v>3.9299665802349594E-2</v>
      </c>
      <c r="G165">
        <v>1715</v>
      </c>
      <c r="H165" s="1">
        <f t="shared" si="32"/>
        <v>559.03587168125443</v>
      </c>
      <c r="I165" s="10">
        <f t="shared" si="33"/>
        <v>3.5775879533189246E-2</v>
      </c>
      <c r="J165">
        <v>1700</v>
      </c>
      <c r="K165" s="1">
        <f t="shared" si="34"/>
        <v>588.23793204751587</v>
      </c>
      <c r="L165" s="10">
        <f t="shared" si="35"/>
        <v>3.3999847528337339E-2</v>
      </c>
      <c r="M165" s="1">
        <f t="shared" si="36"/>
        <v>610.25749514360086</v>
      </c>
      <c r="N165" s="10">
        <f t="shared" si="37"/>
        <v>3.2773050981198946E-2</v>
      </c>
      <c r="O165" s="1">
        <f t="shared" si="38"/>
        <v>625.95269570198616</v>
      </c>
      <c r="P165" s="10">
        <f t="shared" si="39"/>
        <v>3.1951296219869509E-2</v>
      </c>
      <c r="Q165" s="1">
        <f t="shared" si="40"/>
        <v>637.67515662912672</v>
      </c>
      <c r="R165" s="10">
        <f t="shared" si="41"/>
        <v>3.1363931607001655E-2</v>
      </c>
      <c r="S165" s="1">
        <f t="shared" si="42"/>
        <v>646.73476675886241</v>
      </c>
      <c r="T165" s="10">
        <f t="shared" si="43"/>
        <v>3.0924578402102634E-2</v>
      </c>
    </row>
    <row r="166" spans="1:20" x14ac:dyDescent="0.45">
      <c r="A166">
        <v>1800</v>
      </c>
      <c r="B166" s="1">
        <f t="shared" si="28"/>
        <v>420.24606168374896</v>
      </c>
      <c r="C166" s="10">
        <f t="shared" si="29"/>
        <v>4.759116580383508E-2</v>
      </c>
      <c r="D166">
        <v>1775</v>
      </c>
      <c r="E166" s="1">
        <f t="shared" si="30"/>
        <v>517.66874001390147</v>
      </c>
      <c r="F166" s="10">
        <f t="shared" si="31"/>
        <v>3.8634745454135248E-2</v>
      </c>
      <c r="G166">
        <v>1765</v>
      </c>
      <c r="H166" s="1">
        <f t="shared" si="32"/>
        <v>570.2452256124559</v>
      </c>
      <c r="I166" s="10">
        <f t="shared" si="33"/>
        <v>3.5072630338148926E-2</v>
      </c>
      <c r="J166">
        <v>1750</v>
      </c>
      <c r="K166" s="1">
        <f t="shared" si="34"/>
        <v>601.17032264290174</v>
      </c>
      <c r="L166" s="10">
        <f t="shared" si="35"/>
        <v>3.326844198175781E-2</v>
      </c>
      <c r="M166" s="1">
        <f t="shared" si="36"/>
        <v>624.42625342889073</v>
      </c>
      <c r="N166" s="10">
        <f t="shared" si="37"/>
        <v>3.2029402816064631E-2</v>
      </c>
      <c r="O166" s="1">
        <f t="shared" si="38"/>
        <v>641.08298522404527</v>
      </c>
      <c r="P166" s="10">
        <f t="shared" si="39"/>
        <v>3.1197209192832365E-2</v>
      </c>
      <c r="Q166" s="1">
        <f t="shared" si="40"/>
        <v>653.58762817396132</v>
      </c>
      <c r="R166" s="10">
        <f t="shared" si="41"/>
        <v>3.0600334427806405E-2</v>
      </c>
      <c r="S166" s="1">
        <f t="shared" si="42"/>
        <v>663.30321881023883</v>
      </c>
      <c r="T166" s="10">
        <f t="shared" si="43"/>
        <v>3.0152122638382226E-2</v>
      </c>
    </row>
    <row r="167" spans="1:20" x14ac:dyDescent="0.45">
      <c r="A167">
        <v>1850</v>
      </c>
      <c r="B167" s="1">
        <f t="shared" si="28"/>
        <v>424.95790456892479</v>
      </c>
      <c r="C167" s="10">
        <f t="shared" si="29"/>
        <v>4.7063485076922859E-2</v>
      </c>
      <c r="D167">
        <v>1825</v>
      </c>
      <c r="E167" s="1">
        <f t="shared" si="30"/>
        <v>526.10611933050075</v>
      </c>
      <c r="F167" s="10">
        <f t="shared" si="31"/>
        <v>3.8015144217389281E-2</v>
      </c>
      <c r="G167">
        <v>1815</v>
      </c>
      <c r="H167" s="1">
        <f t="shared" si="32"/>
        <v>581.12766040364625</v>
      </c>
      <c r="I167" s="10">
        <f t="shared" si="33"/>
        <v>3.4415845885064522E-2</v>
      </c>
      <c r="J167">
        <v>1800</v>
      </c>
      <c r="K167" s="1">
        <f t="shared" si="34"/>
        <v>613.78207836749084</v>
      </c>
      <c r="L167" s="10">
        <f t="shared" si="35"/>
        <v>3.2584854958937662E-2</v>
      </c>
      <c r="M167" s="1">
        <f t="shared" si="36"/>
        <v>638.29079742992951</v>
      </c>
      <c r="N167" s="10">
        <f t="shared" si="37"/>
        <v>3.1333680636678088E-2</v>
      </c>
      <c r="O167" s="1">
        <f t="shared" si="38"/>
        <v>655.92913310529116</v>
      </c>
      <c r="P167" s="10">
        <f t="shared" si="39"/>
        <v>3.0491098794951006E-2</v>
      </c>
      <c r="Q167" s="1">
        <f t="shared" si="40"/>
        <v>669.23787336216765</v>
      </c>
      <c r="R167" s="10">
        <f t="shared" si="41"/>
        <v>2.98847402337266E-2</v>
      </c>
      <c r="S167" s="1">
        <f t="shared" si="42"/>
        <v>679.63221027245766</v>
      </c>
      <c r="T167" s="10">
        <f t="shared" si="43"/>
        <v>2.9427681174766868E-2</v>
      </c>
    </row>
    <row r="168" spans="1:20" x14ac:dyDescent="0.45">
      <c r="A168">
        <v>1900</v>
      </c>
      <c r="B168" s="1">
        <f t="shared" si="28"/>
        <v>429.41841663273635</v>
      </c>
      <c r="C168" s="10">
        <f t="shared" si="29"/>
        <v>4.6574620988147242E-2</v>
      </c>
      <c r="D168">
        <v>1875</v>
      </c>
      <c r="E168" s="1">
        <f t="shared" si="30"/>
        <v>534.22938716936847</v>
      </c>
      <c r="F168" s="10">
        <f t="shared" si="31"/>
        <v>3.7437101889827969E-2</v>
      </c>
      <c r="G168">
        <v>1865</v>
      </c>
      <c r="H168" s="1">
        <f t="shared" si="32"/>
        <v>591.68655950444872</v>
      </c>
      <c r="I168" s="10">
        <f t="shared" si="33"/>
        <v>3.3801680431528591E-2</v>
      </c>
      <c r="J168">
        <v>1850</v>
      </c>
      <c r="K168" s="1">
        <f t="shared" si="34"/>
        <v>626.07394831431634</v>
      </c>
      <c r="L168" s="10">
        <f t="shared" si="35"/>
        <v>3.1945108167891902E-2</v>
      </c>
      <c r="M168" s="1">
        <f t="shared" si="36"/>
        <v>651.84992390654872</v>
      </c>
      <c r="N168" s="10">
        <f t="shared" si="37"/>
        <v>3.0681908927962478E-2</v>
      </c>
      <c r="O168" s="1">
        <f t="shared" si="38"/>
        <v>670.48848835245894</v>
      </c>
      <c r="P168" s="10">
        <f t="shared" si="39"/>
        <v>2.9828998330969858E-2</v>
      </c>
      <c r="Q168" s="1">
        <f t="shared" si="40"/>
        <v>684.62215915416095</v>
      </c>
      <c r="R168" s="10">
        <f t="shared" si="41"/>
        <v>2.9213194070010325E-2</v>
      </c>
      <c r="S168" s="1">
        <f t="shared" si="42"/>
        <v>695.71720557929996</v>
      </c>
      <c r="T168" s="10">
        <f t="shared" si="43"/>
        <v>2.8747312614392916E-2</v>
      </c>
    </row>
    <row r="169" spans="1:20" x14ac:dyDescent="0.45">
      <c r="A169">
        <v>1950</v>
      </c>
      <c r="B169" s="1">
        <f t="shared" si="28"/>
        <v>433.63864653154775</v>
      </c>
      <c r="C169" s="10">
        <f t="shared" si="29"/>
        <v>4.6121350483794982E-2</v>
      </c>
      <c r="D169">
        <v>1925</v>
      </c>
      <c r="E169" s="1">
        <f t="shared" si="30"/>
        <v>542.04585288643705</v>
      </c>
      <c r="F169" s="10">
        <f t="shared" si="31"/>
        <v>3.6897247517896165E-2</v>
      </c>
      <c r="G169">
        <v>1915</v>
      </c>
      <c r="H169" s="1">
        <f t="shared" si="32"/>
        <v>601.92577604048574</v>
      </c>
      <c r="I169" s="10">
        <f t="shared" si="33"/>
        <v>3.3226688067026382E-2</v>
      </c>
      <c r="J169">
        <v>1900</v>
      </c>
      <c r="K169" s="1">
        <f t="shared" si="34"/>
        <v>638.04727360026163</v>
      </c>
      <c r="L169" s="10">
        <f t="shared" si="35"/>
        <v>3.1345639778613106E-2</v>
      </c>
      <c r="M169" s="1">
        <f t="shared" si="36"/>
        <v>665.10306605494975</v>
      </c>
      <c r="N169" s="10">
        <f t="shared" si="37"/>
        <v>3.0070527442655981E-2</v>
      </c>
      <c r="O169" s="1">
        <f t="shared" si="38"/>
        <v>684.7590435550353</v>
      </c>
      <c r="P169" s="10">
        <f t="shared" si="39"/>
        <v>2.9207354306949821E-2</v>
      </c>
      <c r="Q169" s="1">
        <f t="shared" si="40"/>
        <v>699.73738217503887</v>
      </c>
      <c r="R169" s="10">
        <f t="shared" si="41"/>
        <v>2.8582151689299076E-2</v>
      </c>
      <c r="S169" s="1">
        <f t="shared" si="42"/>
        <v>711.55427280341473</v>
      </c>
      <c r="T169" s="10">
        <f t="shared" si="43"/>
        <v>2.8107483525048715E-2</v>
      </c>
    </row>
    <row r="170" spans="1:20" x14ac:dyDescent="0.45">
      <c r="A170">
        <v>2000</v>
      </c>
      <c r="B170" s="1">
        <f t="shared" si="28"/>
        <v>437.6293742997459</v>
      </c>
      <c r="C170" s="10">
        <f t="shared" si="29"/>
        <v>4.5700771416457481E-2</v>
      </c>
      <c r="D170">
        <v>1975</v>
      </c>
      <c r="E170" s="1">
        <f t="shared" si="30"/>
        <v>549.56301864429713</v>
      </c>
      <c r="F170" s="10">
        <f t="shared" si="31"/>
        <v>3.6392550665686141E-2</v>
      </c>
      <c r="G170">
        <v>1965</v>
      </c>
      <c r="H170" s="1">
        <f t="shared" si="32"/>
        <v>611.849580835452</v>
      </c>
      <c r="I170" s="10">
        <f t="shared" si="33"/>
        <v>3.2687772659239112E-2</v>
      </c>
      <c r="J170">
        <v>1950</v>
      </c>
      <c r="K170" s="1">
        <f t="shared" si="34"/>
        <v>649.7039347463591</v>
      </c>
      <c r="L170" s="10">
        <f t="shared" si="35"/>
        <v>3.0783252078976392E-2</v>
      </c>
      <c r="M170" s="1">
        <f t="shared" si="36"/>
        <v>678.05024405403196</v>
      </c>
      <c r="N170" s="10">
        <f t="shared" si="37"/>
        <v>2.9496339209939514E-2</v>
      </c>
      <c r="O170" s="1">
        <f t="shared" si="38"/>
        <v>698.73938931968814</v>
      </c>
      <c r="P170" s="10">
        <f t="shared" si="39"/>
        <v>2.8622974896939112E-2</v>
      </c>
      <c r="Q170" s="1">
        <f t="shared" si="40"/>
        <v>714.58102709500099</v>
      </c>
      <c r="R170" s="10">
        <f t="shared" si="41"/>
        <v>2.7988428521963923E-2</v>
      </c>
      <c r="S170" s="1">
        <f t="shared" si="42"/>
        <v>727.14004576645493</v>
      </c>
      <c r="T170" s="10">
        <f t="shared" si="43"/>
        <v>2.7505017934913271E-2</v>
      </c>
    </row>
    <row r="171" spans="1:20" x14ac:dyDescent="0.45">
      <c r="A171">
        <v>2050</v>
      </c>
      <c r="B171" s="1">
        <f t="shared" si="28"/>
        <v>441.40109383577715</v>
      </c>
      <c r="C171" s="10">
        <f t="shared" si="29"/>
        <v>4.531026379250655E-2</v>
      </c>
      <c r="D171">
        <v>2025</v>
      </c>
      <c r="E171" s="1">
        <f t="shared" si="30"/>
        <v>556.78853645718334</v>
      </c>
      <c r="F171" s="10">
        <f t="shared" si="31"/>
        <v>3.5920279765921485E-2</v>
      </c>
      <c r="G171">
        <v>2015</v>
      </c>
      <c r="H171" s="1">
        <f t="shared" si="32"/>
        <v>621.46261437419219</v>
      </c>
      <c r="I171" s="10">
        <f t="shared" si="33"/>
        <v>3.218214505170168E-2</v>
      </c>
      <c r="J171">
        <v>2000</v>
      </c>
      <c r="K171" s="1">
        <f t="shared" si="34"/>
        <v>661.04630267160894</v>
      </c>
      <c r="L171" s="10">
        <f t="shared" si="35"/>
        <v>3.0255066731589442E-2</v>
      </c>
      <c r="M171" s="1">
        <f t="shared" si="36"/>
        <v>690.69201882876655</v>
      </c>
      <c r="N171" s="10">
        <f t="shared" si="37"/>
        <v>2.895646605836677E-2</v>
      </c>
      <c r="O171" s="1">
        <f t="shared" si="38"/>
        <v>712.42867160598689</v>
      </c>
      <c r="P171" s="10">
        <f t="shared" si="39"/>
        <v>2.8072985825956655E-2</v>
      </c>
      <c r="Q171" s="1">
        <f t="shared" si="40"/>
        <v>729.15112766052903</v>
      </c>
      <c r="R171" s="10">
        <f t="shared" si="41"/>
        <v>2.7429155961357029E-2</v>
      </c>
      <c r="S171" s="1">
        <f t="shared" si="42"/>
        <v>742.47168859903297</v>
      </c>
      <c r="T171" s="10">
        <f t="shared" si="43"/>
        <v>2.6937054041397759E-2</v>
      </c>
    </row>
    <row r="172" spans="1:20" x14ac:dyDescent="0.45">
      <c r="A172">
        <v>2100</v>
      </c>
      <c r="B172" s="1">
        <f t="shared" si="28"/>
        <v>444.96399909198692</v>
      </c>
      <c r="C172" s="10">
        <f t="shared" si="29"/>
        <v>4.4947456515162749E-2</v>
      </c>
      <c r="D172">
        <v>2075</v>
      </c>
      <c r="E172" s="1">
        <f t="shared" si="30"/>
        <v>563.73016930494725</v>
      </c>
      <c r="F172" s="10">
        <f t="shared" si="31"/>
        <v>3.5477966390656472E-2</v>
      </c>
      <c r="G172">
        <v>2065</v>
      </c>
      <c r="H172" s="1">
        <f t="shared" si="32"/>
        <v>630.76984240173169</v>
      </c>
      <c r="I172" s="10">
        <f t="shared" si="33"/>
        <v>3.1707286327842824E-2</v>
      </c>
      <c r="J172">
        <v>2050</v>
      </c>
      <c r="K172" s="1">
        <f t="shared" si="34"/>
        <v>672.07719302061355</v>
      </c>
      <c r="L172" s="10">
        <f t="shared" si="35"/>
        <v>2.9758486387718518E-2</v>
      </c>
      <c r="M172" s="1">
        <f t="shared" si="36"/>
        <v>703.02944877427331</v>
      </c>
      <c r="N172" s="10">
        <f t="shared" si="37"/>
        <v>2.8448310429769127E-2</v>
      </c>
      <c r="O172" s="1">
        <f t="shared" si="38"/>
        <v>725.82655172135378</v>
      </c>
      <c r="P172" s="10">
        <f t="shared" si="39"/>
        <v>2.7554792467385566E-2</v>
      </c>
      <c r="Q172" s="1">
        <f t="shared" si="40"/>
        <v>743.44623014371314</v>
      </c>
      <c r="R172" s="10">
        <f t="shared" si="41"/>
        <v>2.6901743783318218E-2</v>
      </c>
      <c r="S172" s="1">
        <f t="shared" si="42"/>
        <v>757.54686252490785</v>
      </c>
      <c r="T172" s="10">
        <f t="shared" si="43"/>
        <v>2.6401006973139445E-2</v>
      </c>
    </row>
    <row r="173" spans="1:20" x14ac:dyDescent="0.45">
      <c r="A173">
        <v>2150</v>
      </c>
      <c r="B173" s="1">
        <f t="shared" si="28"/>
        <v>448.32797353824435</v>
      </c>
      <c r="C173" s="10">
        <f t="shared" si="29"/>
        <v>4.4610198739459012E-2</v>
      </c>
      <c r="D173">
        <v>2125</v>
      </c>
      <c r="E173" s="1">
        <f t="shared" si="30"/>
        <v>570.39575598043939</v>
      </c>
      <c r="F173" s="10">
        <f t="shared" si="31"/>
        <v>3.5063374490966338E-2</v>
      </c>
      <c r="G173">
        <v>2015</v>
      </c>
      <c r="H173" s="1">
        <f t="shared" si="32"/>
        <v>621.46261437419219</v>
      </c>
      <c r="I173" s="10">
        <f t="shared" si="33"/>
        <v>3.218214505170168E-2</v>
      </c>
      <c r="J173">
        <v>2100</v>
      </c>
      <c r="K173" s="1">
        <f t="shared" si="34"/>
        <v>682.79982357672634</v>
      </c>
      <c r="L173" s="10">
        <f t="shared" si="35"/>
        <v>2.9291161639781235E-2</v>
      </c>
      <c r="M173" s="1">
        <f t="shared" si="36"/>
        <v>715.0640492147777</v>
      </c>
      <c r="N173" s="10">
        <f t="shared" si="37"/>
        <v>2.7969522481185137E-2</v>
      </c>
      <c r="O173" s="1">
        <f t="shared" si="38"/>
        <v>738.93316876323752</v>
      </c>
      <c r="P173" s="10">
        <f t="shared" si="39"/>
        <v>2.7066047168344428E-2</v>
      </c>
      <c r="Q173" s="1">
        <f t="shared" si="40"/>
        <v>757.4653590069031</v>
      </c>
      <c r="R173" s="10">
        <f t="shared" si="41"/>
        <v>2.6403847730042177E-2</v>
      </c>
      <c r="S173" s="1">
        <f t="shared" si="42"/>
        <v>772.36369467329268</v>
      </c>
      <c r="T173" s="10">
        <f t="shared" si="43"/>
        <v>2.5894536651492838E-2</v>
      </c>
    </row>
    <row r="174" spans="1:20" x14ac:dyDescent="0.45">
      <c r="A174">
        <v>2200</v>
      </c>
      <c r="B174" s="1">
        <f t="shared" si="28"/>
        <v>451.50258251370076</v>
      </c>
      <c r="C174" s="10">
        <f t="shared" si="29"/>
        <v>4.4296535113158744E-2</v>
      </c>
      <c r="D174">
        <v>2175</v>
      </c>
      <c r="E174" s="1">
        <f t="shared" si="30"/>
        <v>576.79317936597567</v>
      </c>
      <c r="F174" s="10">
        <f t="shared" si="31"/>
        <v>3.4674473824368834E-2</v>
      </c>
      <c r="G174">
        <v>2165</v>
      </c>
      <c r="H174" s="1">
        <f t="shared" si="32"/>
        <v>648.48812808968842</v>
      </c>
      <c r="I174" s="10">
        <f t="shared" si="33"/>
        <v>3.0840965522246112E-2</v>
      </c>
      <c r="J174">
        <v>2150</v>
      </c>
      <c r="K174" s="1">
        <f t="shared" si="34"/>
        <v>693.21777453894447</v>
      </c>
      <c r="L174" s="10">
        <f t="shared" si="35"/>
        <v>2.8850962474673843E-2</v>
      </c>
      <c r="M174" s="1">
        <f t="shared" si="36"/>
        <v>726.79775439733373</v>
      </c>
      <c r="N174" s="10">
        <f t="shared" si="37"/>
        <v>2.7517971648913737E-2</v>
      </c>
      <c r="O174" s="1">
        <f t="shared" si="38"/>
        <v>751.74910432181605</v>
      </c>
      <c r="P174" s="10">
        <f t="shared" si="39"/>
        <v>2.6604620989928319E-2</v>
      </c>
      <c r="Q174" s="1">
        <f t="shared" si="40"/>
        <v>771.20798460488004</v>
      </c>
      <c r="R174" s="10">
        <f t="shared" si="41"/>
        <v>2.5933341458136978E-2</v>
      </c>
      <c r="S174" s="1">
        <f t="shared" si="42"/>
        <v>786.9207487479315</v>
      </c>
      <c r="T174" s="10">
        <f t="shared" si="43"/>
        <v>2.5415519964141209E-2</v>
      </c>
    </row>
    <row r="175" spans="1:20" x14ac:dyDescent="0.45">
      <c r="A175">
        <v>2250</v>
      </c>
      <c r="B175" s="1">
        <f t="shared" si="28"/>
        <v>454.49706812049391</v>
      </c>
      <c r="C175" s="10">
        <f t="shared" si="29"/>
        <v>4.4004684304581043E-2</v>
      </c>
      <c r="D175">
        <v>2225</v>
      </c>
      <c r="E175" s="1">
        <f t="shared" si="30"/>
        <v>582.93033786188153</v>
      </c>
      <c r="F175" s="10">
        <f t="shared" si="31"/>
        <v>3.4309416925112524E-2</v>
      </c>
      <c r="G175">
        <v>2215</v>
      </c>
      <c r="H175" s="1">
        <f t="shared" si="32"/>
        <v>656.91038955256886</v>
      </c>
      <c r="I175" s="10">
        <f t="shared" si="33"/>
        <v>3.0445552876127119E-2</v>
      </c>
      <c r="J175">
        <v>2200</v>
      </c>
      <c r="K175" s="1">
        <f t="shared" si="34"/>
        <v>703.33495146338828</v>
      </c>
      <c r="L175" s="10">
        <f t="shared" si="35"/>
        <v>2.8435953535917928E-2</v>
      </c>
      <c r="M175" s="1">
        <f t="shared" si="36"/>
        <v>738.23288184197895</v>
      </c>
      <c r="N175" s="10">
        <f t="shared" si="37"/>
        <v>2.7091721991707573E-2</v>
      </c>
      <c r="O175" s="1">
        <f t="shared" si="38"/>
        <v>764.27534927796228</v>
      </c>
      <c r="P175" s="10">
        <f t="shared" si="39"/>
        <v>2.6168579189286559E-2</v>
      </c>
      <c r="Q175" s="1">
        <f t="shared" si="40"/>
        <v>784.67399276794697</v>
      </c>
      <c r="R175" s="10">
        <f t="shared" si="41"/>
        <v>2.5488292188007605E-2</v>
      </c>
      <c r="S175" s="1">
        <f t="shared" si="42"/>
        <v>801.21699740257236</v>
      </c>
      <c r="T175" s="10">
        <f t="shared" si="43"/>
        <v>2.4962026598083987E-2</v>
      </c>
    </row>
    <row r="176" spans="1:20" x14ac:dyDescent="0.45">
      <c r="A176">
        <v>2300</v>
      </c>
      <c r="B176" s="1">
        <f t="shared" si="28"/>
        <v>457.3203463484204</v>
      </c>
      <c r="C176" s="10">
        <f t="shared" si="29"/>
        <v>4.373302032086393E-2</v>
      </c>
      <c r="D176">
        <v>2275</v>
      </c>
      <c r="E176" s="1">
        <f t="shared" si="30"/>
        <v>588.81511971419536</v>
      </c>
      <c r="F176" s="10">
        <f t="shared" si="31"/>
        <v>3.3966519082777272E-2</v>
      </c>
      <c r="G176">
        <v>2265</v>
      </c>
      <c r="H176" s="1">
        <f t="shared" si="32"/>
        <v>665.04918574040221</v>
      </c>
      <c r="I176" s="10">
        <f t="shared" si="33"/>
        <v>3.0072963667693107E-2</v>
      </c>
      <c r="J176">
        <v>2250</v>
      </c>
      <c r="K176" s="1">
        <f t="shared" si="34"/>
        <v>713.15555068951596</v>
      </c>
      <c r="L176" s="10">
        <f t="shared" si="35"/>
        <v>2.8044372620619665E-2</v>
      </c>
      <c r="M176" s="1">
        <f t="shared" si="36"/>
        <v>749.37209888850271</v>
      </c>
      <c r="N176" s="10">
        <f t="shared" si="37"/>
        <v>2.6689010746016248E-2</v>
      </c>
      <c r="O176" s="1">
        <f t="shared" si="38"/>
        <v>776.51327254936473</v>
      </c>
      <c r="P176" s="10">
        <f t="shared" si="39"/>
        <v>2.5756159884219563E-2</v>
      </c>
      <c r="Q176" s="1">
        <f t="shared" si="40"/>
        <v>797.8636561272865</v>
      </c>
      <c r="R176" s="10">
        <f t="shared" si="41"/>
        <v>2.506693950326936E-2</v>
      </c>
      <c r="S176" s="1">
        <f t="shared" si="42"/>
        <v>815.25179619021571</v>
      </c>
      <c r="T176" s="10">
        <f t="shared" si="43"/>
        <v>2.4532297988747481E-2</v>
      </c>
    </row>
    <row r="177" spans="1:20" x14ac:dyDescent="0.45">
      <c r="A177">
        <v>2350</v>
      </c>
      <c r="B177" s="1">
        <f t="shared" si="28"/>
        <v>459.98100615113469</v>
      </c>
      <c r="C177" s="10">
        <f t="shared" si="29"/>
        <v>4.3480056203513445E-2</v>
      </c>
      <c r="D177">
        <v>2325</v>
      </c>
      <c r="E177" s="1">
        <f t="shared" si="30"/>
        <v>594.45538000990734</v>
      </c>
      <c r="F177" s="10">
        <f t="shared" si="31"/>
        <v>3.3644240884263973E-2</v>
      </c>
      <c r="G177">
        <v>2315</v>
      </c>
      <c r="H177" s="1">
        <f t="shared" si="32"/>
        <v>672.91055221572356</v>
      </c>
      <c r="I177" s="10">
        <f t="shared" si="33"/>
        <v>2.9721632294433604E-2</v>
      </c>
      <c r="J177">
        <v>2300</v>
      </c>
      <c r="K177" s="1">
        <f t="shared" si="34"/>
        <v>722.68402708789006</v>
      </c>
      <c r="L177" s="10">
        <f t="shared" si="35"/>
        <v>2.7674611933228292E-2</v>
      </c>
      <c r="M177" s="1">
        <f t="shared" si="36"/>
        <v>760.21839129591842</v>
      </c>
      <c r="N177" s="10">
        <f t="shared" si="37"/>
        <v>2.630822962057874E-2</v>
      </c>
      <c r="O177" s="1">
        <f t="shared" si="38"/>
        <v>788.46459165323881</v>
      </c>
      <c r="P177" s="10">
        <f t="shared" si="39"/>
        <v>2.5365755433689609E-2</v>
      </c>
      <c r="Q177" s="1">
        <f t="shared" si="40"/>
        <v>810.77760705929359</v>
      </c>
      <c r="R177" s="10">
        <f t="shared" si="41"/>
        <v>2.4667676839941838E-2</v>
      </c>
      <c r="S177" s="1">
        <f t="shared" si="42"/>
        <v>829.02485896871951</v>
      </c>
      <c r="T177" s="10">
        <f t="shared" si="43"/>
        <v>2.4124728931384957E-2</v>
      </c>
    </row>
    <row r="178" spans="1:20" x14ac:dyDescent="0.45">
      <c r="A178">
        <v>2400</v>
      </c>
      <c r="B178" s="1">
        <f t="shared" si="28"/>
        <v>462.48731022272722</v>
      </c>
      <c r="C178" s="10">
        <f t="shared" si="29"/>
        <v>4.3244429756068958E-2</v>
      </c>
      <c r="D178">
        <v>2375</v>
      </c>
      <c r="E178" s="1">
        <f t="shared" si="30"/>
        <v>599.8589201271061</v>
      </c>
      <c r="F178" s="10">
        <f t="shared" si="31"/>
        <v>3.3341172947402589E-2</v>
      </c>
      <c r="G178">
        <v>2365</v>
      </c>
      <c r="H178" s="1">
        <f t="shared" si="32"/>
        <v>680.50064613578513</v>
      </c>
      <c r="I178" s="10">
        <f t="shared" si="33"/>
        <v>2.939012639234035E-2</v>
      </c>
      <c r="J178">
        <v>2350</v>
      </c>
      <c r="K178" s="1">
        <f t="shared" si="34"/>
        <v>731.92506398067678</v>
      </c>
      <c r="L178" s="10">
        <f t="shared" si="35"/>
        <v>2.732520169650593E-2</v>
      </c>
      <c r="M178" s="1">
        <f t="shared" si="36"/>
        <v>770.77503376432151</v>
      </c>
      <c r="N178" s="10">
        <f t="shared" si="37"/>
        <v>2.594790843486942E-2</v>
      </c>
      <c r="O178" s="1">
        <f t="shared" si="38"/>
        <v>800.1313449673512</v>
      </c>
      <c r="P178" s="10">
        <f t="shared" si="39"/>
        <v>2.499589614354639E-2</v>
      </c>
      <c r="Q178" s="1">
        <f t="shared" si="40"/>
        <v>823.41681213868981</v>
      </c>
      <c r="R178" s="10">
        <f t="shared" si="41"/>
        <v>2.4289035279779249E-2</v>
      </c>
      <c r="S178" s="1">
        <f t="shared" si="42"/>
        <v>842.53623465831981</v>
      </c>
      <c r="T178" s="10">
        <f t="shared" si="43"/>
        <v>2.3737851474258258E-2</v>
      </c>
    </row>
    <row r="179" spans="1:20" x14ac:dyDescent="0.45">
      <c r="A179">
        <v>2450</v>
      </c>
      <c r="B179" s="1">
        <f t="shared" si="28"/>
        <v>464.84719724899105</v>
      </c>
      <c r="C179" s="10">
        <f t="shared" si="29"/>
        <v>4.3024891014427663E-2</v>
      </c>
      <c r="D179">
        <v>2425</v>
      </c>
      <c r="E179" s="1">
        <f t="shared" si="30"/>
        <v>605.03346944439829</v>
      </c>
      <c r="F179" s="10">
        <f t="shared" si="31"/>
        <v>3.3056022534366541E-2</v>
      </c>
      <c r="G179">
        <v>2415</v>
      </c>
      <c r="H179" s="1">
        <f t="shared" si="32"/>
        <v>687.82572092912369</v>
      </c>
      <c r="I179" s="10">
        <f t="shared" si="33"/>
        <v>2.9077133046120675E-2</v>
      </c>
      <c r="J179">
        <v>2400</v>
      </c>
      <c r="K179" s="1">
        <f t="shared" si="34"/>
        <v>740.8835450985855</v>
      </c>
      <c r="L179" s="10">
        <f t="shared" si="35"/>
        <v>2.6994795784455849E-2</v>
      </c>
      <c r="M179" s="1">
        <f t="shared" si="36"/>
        <v>781.04556226061686</v>
      </c>
      <c r="N179" s="10">
        <f t="shared" si="37"/>
        <v>2.5606700769303471E-2</v>
      </c>
      <c r="O179" s="1">
        <f t="shared" si="38"/>
        <v>811.51586558254894</v>
      </c>
      <c r="P179" s="10">
        <f t="shared" si="39"/>
        <v>2.4645235969161173E-2</v>
      </c>
      <c r="Q179" s="1">
        <f t="shared" si="40"/>
        <v>835.78254800153263</v>
      </c>
      <c r="R179" s="10">
        <f t="shared" si="41"/>
        <v>2.3929669323465373E-2</v>
      </c>
      <c r="S179" s="1">
        <f t="shared" si="42"/>
        <v>855.78628525776162</v>
      </c>
      <c r="T179" s="10">
        <f t="shared" si="43"/>
        <v>2.3370320773458093E-2</v>
      </c>
    </row>
    <row r="180" spans="1:20" x14ac:dyDescent="0.45">
      <c r="A180">
        <v>2500</v>
      </c>
      <c r="B180" s="1">
        <f t="shared" si="28"/>
        <v>467.06828543064842</v>
      </c>
      <c r="C180" s="10">
        <f t="shared" si="29"/>
        <v>4.2820291216218005E-2</v>
      </c>
      <c r="D180">
        <v>2475</v>
      </c>
      <c r="E180" s="1">
        <f t="shared" si="30"/>
        <v>609.9866691292516</v>
      </c>
      <c r="F180" s="10">
        <f t="shared" si="31"/>
        <v>3.2787601782428705E-2</v>
      </c>
      <c r="G180">
        <v>2465</v>
      </c>
      <c r="H180" s="1">
        <f t="shared" si="32"/>
        <v>694.89210300483865</v>
      </c>
      <c r="I180" s="10">
        <f t="shared" si="33"/>
        <v>2.8781446664189154E-2</v>
      </c>
      <c r="J180">
        <v>2450</v>
      </c>
      <c r="K180" s="1">
        <f t="shared" si="34"/>
        <v>749.56452844890703</v>
      </c>
      <c r="L180" s="10">
        <f t="shared" si="35"/>
        <v>2.6682159094943446E-2</v>
      </c>
      <c r="M180" s="1">
        <f t="shared" si="36"/>
        <v>791.03374803981569</v>
      </c>
      <c r="N180" s="10">
        <f t="shared" si="37"/>
        <v>2.5283371347379385E-2</v>
      </c>
      <c r="O180" s="1">
        <f t="shared" si="38"/>
        <v>822.62075664985446</v>
      </c>
      <c r="P180" s="10">
        <f t="shared" si="39"/>
        <v>2.4312539938149077E-2</v>
      </c>
      <c r="Q180" s="1">
        <f t="shared" si="40"/>
        <v>847.87637852892317</v>
      </c>
      <c r="R180" s="10">
        <f t="shared" si="41"/>
        <v>2.3588344370084075E-2</v>
      </c>
      <c r="S180" s="1">
        <f t="shared" si="42"/>
        <v>868.77566503536104</v>
      </c>
      <c r="T180" s="10">
        <f t="shared" si="43"/>
        <v>2.302090263910184E-2</v>
      </c>
    </row>
    <row r="181" spans="1:20" x14ac:dyDescent="0.45">
      <c r="A181">
        <v>2550</v>
      </c>
      <c r="B181" s="1">
        <f t="shared" si="28"/>
        <v>469.15787709651386</v>
      </c>
      <c r="C181" s="10">
        <f t="shared" si="29"/>
        <v>4.2629573063494901E-2</v>
      </c>
      <c r="D181">
        <v>2525</v>
      </c>
      <c r="E181" s="1">
        <f t="shared" si="30"/>
        <v>614.72605783874417</v>
      </c>
      <c r="F181" s="10">
        <f t="shared" si="31"/>
        <v>3.2534817330366742E-2</v>
      </c>
      <c r="G181">
        <v>2515</v>
      </c>
      <c r="H181" s="1">
        <f t="shared" si="32"/>
        <v>701.70617036049748</v>
      </c>
      <c r="I181" s="10">
        <f t="shared" si="33"/>
        <v>2.8501958290783044E-2</v>
      </c>
      <c r="J181">
        <v>2500</v>
      </c>
      <c r="K181" s="1">
        <f t="shared" si="34"/>
        <v>757.97322197892697</v>
      </c>
      <c r="L181" s="10">
        <f t="shared" si="35"/>
        <v>2.6386156423552437E-2</v>
      </c>
      <c r="M181" s="1">
        <f t="shared" si="36"/>
        <v>800.74357326250731</v>
      </c>
      <c r="N181" s="10">
        <f t="shared" si="37"/>
        <v>2.4976784913193942E-2</v>
      </c>
      <c r="O181" s="1">
        <f t="shared" si="38"/>
        <v>833.44886813380663</v>
      </c>
      <c r="P181" s="10">
        <f t="shared" si="39"/>
        <v>2.3996673058999326E-2</v>
      </c>
      <c r="Q181" s="1">
        <f t="shared" si="40"/>
        <v>859.70013327070717</v>
      </c>
      <c r="R181" s="10">
        <f t="shared" si="41"/>
        <v>2.3263925671280883E-2</v>
      </c>
      <c r="S181" s="1">
        <f t="shared" si="42"/>
        <v>881.5053008196644</v>
      </c>
      <c r="T181" s="10">
        <f t="shared" si="43"/>
        <v>2.2688462544017688E-2</v>
      </c>
    </row>
    <row r="182" spans="1:20" x14ac:dyDescent="0.45">
      <c r="A182">
        <v>2600</v>
      </c>
      <c r="B182" s="1">
        <f t="shared" si="28"/>
        <v>471.12296424332226</v>
      </c>
      <c r="C182" s="10">
        <f t="shared" si="29"/>
        <v>4.245176210444826E-2</v>
      </c>
      <c r="D182">
        <v>2575</v>
      </c>
      <c r="E182" s="1">
        <f t="shared" si="30"/>
        <v>619.25905917873774</v>
      </c>
      <c r="F182" s="10">
        <f t="shared" si="31"/>
        <v>3.2296661152642687E-2</v>
      </c>
      <c r="G182">
        <v>2565</v>
      </c>
      <c r="H182" s="1">
        <f t="shared" si="32"/>
        <v>708.27433296413199</v>
      </c>
      <c r="I182" s="10">
        <f t="shared" si="33"/>
        <v>2.8237646162186748E-2</v>
      </c>
      <c r="J182">
        <v>2550</v>
      </c>
      <c r="K182" s="1">
        <f t="shared" si="34"/>
        <v>766.11496092750667</v>
      </c>
      <c r="L182" s="10">
        <f t="shared" si="35"/>
        <v>2.6105742636570822E-2</v>
      </c>
      <c r="M182" s="1">
        <f t="shared" si="36"/>
        <v>810.17920811693102</v>
      </c>
      <c r="N182" s="10">
        <f t="shared" si="37"/>
        <v>2.4685896403692273E-2</v>
      </c>
      <c r="O182" s="1">
        <f t="shared" si="38"/>
        <v>844.0032748911899</v>
      </c>
      <c r="P182" s="10">
        <f t="shared" si="39"/>
        <v>2.3696590516877353E-2</v>
      </c>
      <c r="Q182" s="1">
        <f t="shared" si="40"/>
        <v>871.25588703573067</v>
      </c>
      <c r="R182" s="10">
        <f t="shared" si="41"/>
        <v>2.2955368563472089E-2</v>
      </c>
      <c r="S182" s="1">
        <f t="shared" si="42"/>
        <v>893.97637332155466</v>
      </c>
      <c r="T182" s="10">
        <f t="shared" si="43"/>
        <v>2.237195590045666E-2</v>
      </c>
    </row>
    <row r="183" spans="1:20" x14ac:dyDescent="0.45">
      <c r="A183">
        <v>2650</v>
      </c>
      <c r="B183" s="1">
        <f t="shared" si="28"/>
        <v>472.97023485589324</v>
      </c>
      <c r="C183" s="10">
        <f t="shared" si="29"/>
        <v>4.2285959085974392E-2</v>
      </c>
      <c r="D183">
        <v>2625</v>
      </c>
      <c r="E183" s="1">
        <f t="shared" si="30"/>
        <v>623.59297077892859</v>
      </c>
      <c r="F183" s="10">
        <f t="shared" si="31"/>
        <v>3.2072202441631191E-2</v>
      </c>
      <c r="G183">
        <v>2615</v>
      </c>
      <c r="H183" s="1">
        <f t="shared" si="32"/>
        <v>714.60301479438556</v>
      </c>
      <c r="I183" s="10">
        <f t="shared" si="33"/>
        <v>2.7987567342903877E-2</v>
      </c>
      <c r="J183">
        <v>2600</v>
      </c>
      <c r="K183" s="1">
        <f t="shared" si="34"/>
        <v>773.99518676518358</v>
      </c>
      <c r="L183" s="10">
        <f t="shared" si="35"/>
        <v>2.5839953971274043E-2</v>
      </c>
      <c r="M183" s="1">
        <f t="shared" si="36"/>
        <v>819.34498936094133</v>
      </c>
      <c r="N183" s="10">
        <f t="shared" si="37"/>
        <v>2.4409742244959912E-2</v>
      </c>
      <c r="O183" s="1">
        <f t="shared" si="38"/>
        <v>854.28725600087455</v>
      </c>
      <c r="P183" s="10">
        <f t="shared" si="39"/>
        <v>2.3411328987423787E-2</v>
      </c>
      <c r="Q183" s="1">
        <f t="shared" si="40"/>
        <v>882.54594058164923</v>
      </c>
      <c r="R183" s="10">
        <f t="shared" si="41"/>
        <v>2.2661709810617714E-2</v>
      </c>
      <c r="S183" s="1">
        <f t="shared" si="42"/>
        <v>906.19029942599855</v>
      </c>
      <c r="T183" s="10">
        <f t="shared" si="43"/>
        <v>2.2070419439127138E-2</v>
      </c>
    </row>
    <row r="184" spans="1:20" x14ac:dyDescent="0.45">
      <c r="A184">
        <v>2700</v>
      </c>
      <c r="B184" s="1">
        <f t="shared" si="28"/>
        <v>474.70607987667432</v>
      </c>
      <c r="C184" s="10">
        <f t="shared" si="29"/>
        <v>4.213133315081171E-2</v>
      </c>
      <c r="D184">
        <v>2675</v>
      </c>
      <c r="E184" s="1">
        <f t="shared" si="30"/>
        <v>627.7349548516886</v>
      </c>
      <c r="F184" s="10">
        <f t="shared" si="31"/>
        <v>3.1860580401684477E-2</v>
      </c>
      <c r="G184">
        <v>2665</v>
      </c>
      <c r="H184" s="1">
        <f t="shared" si="32"/>
        <v>720.69863743064582</v>
      </c>
      <c r="I184" s="10">
        <f t="shared" si="33"/>
        <v>2.775085030173189E-2</v>
      </c>
      <c r="J184">
        <v>2650</v>
      </c>
      <c r="K184" s="1">
        <f t="shared" si="34"/>
        <v>781.61942762989884</v>
      </c>
      <c r="L184" s="10">
        <f t="shared" si="35"/>
        <v>2.5587900316968722E-2</v>
      </c>
      <c r="M184" s="1">
        <f t="shared" si="36"/>
        <v>828.24540020523978</v>
      </c>
      <c r="N184" s="10">
        <f t="shared" si="37"/>
        <v>2.4147432626905004E-2</v>
      </c>
      <c r="O184" s="1">
        <f t="shared" si="38"/>
        <v>864.30427527621964</v>
      </c>
      <c r="P184" s="10">
        <f t="shared" si="39"/>
        <v>2.3139998924115328E-2</v>
      </c>
      <c r="Q184" s="1">
        <f t="shared" si="40"/>
        <v>893.57280234287441</v>
      </c>
      <c r="R184" s="10">
        <f t="shared" si="41"/>
        <v>2.2382059914493418E-2</v>
      </c>
      <c r="S184" s="1">
        <f t="shared" si="42"/>
        <v>918.14871539710566</v>
      </c>
      <c r="T184" s="10">
        <f t="shared" si="43"/>
        <v>2.178296354893865E-2</v>
      </c>
    </row>
    <row r="185" spans="1:20" x14ac:dyDescent="0.45">
      <c r="A185">
        <v>2750</v>
      </c>
      <c r="B185" s="1">
        <f t="shared" si="28"/>
        <v>476.33660070762068</v>
      </c>
      <c r="C185" s="10">
        <f t="shared" si="29"/>
        <v>4.1987115771261435E-2</v>
      </c>
      <c r="D185">
        <v>2725</v>
      </c>
      <c r="E185" s="1">
        <f t="shared" si="30"/>
        <v>631.69203011219065</v>
      </c>
      <c r="F185" s="10">
        <f t="shared" si="31"/>
        <v>3.1660997838532066E-2</v>
      </c>
      <c r="G185">
        <v>2715</v>
      </c>
      <c r="H185" s="1">
        <f t="shared" si="32"/>
        <v>726.56760509206754</v>
      </c>
      <c r="I185" s="10">
        <f t="shared" si="33"/>
        <v>2.7526688307918278E-2</v>
      </c>
      <c r="J185">
        <v>2700</v>
      </c>
      <c r="K185" s="1">
        <f t="shared" si="34"/>
        <v>788.99328017152629</v>
      </c>
      <c r="L185" s="10">
        <f t="shared" si="35"/>
        <v>2.5348758351467861E-2</v>
      </c>
      <c r="M185" s="1">
        <f t="shared" si="36"/>
        <v>836.88505146465832</v>
      </c>
      <c r="N185" s="10">
        <f t="shared" si="37"/>
        <v>2.3898144631687927E-2</v>
      </c>
      <c r="O185" s="1">
        <f t="shared" si="38"/>
        <v>874.05796289660429</v>
      </c>
      <c r="P185" s="10">
        <f t="shared" si="39"/>
        <v>2.2881777695520952E-2</v>
      </c>
      <c r="Q185" s="1">
        <f t="shared" si="40"/>
        <v>904.33917114016253</v>
      </c>
      <c r="R185" s="10">
        <f t="shared" si="41"/>
        <v>2.2115596269909027E-2</v>
      </c>
      <c r="S185" s="1">
        <f t="shared" si="42"/>
        <v>929.85346094501006</v>
      </c>
      <c r="T185" s="10">
        <f t="shared" si="43"/>
        <v>2.1508765456090255E-2</v>
      </c>
    </row>
    <row r="186" spans="1:20" x14ac:dyDescent="0.45">
      <c r="A186">
        <v>2800</v>
      </c>
      <c r="B186" s="1">
        <f t="shared" ref="B186:B249" si="44">$Y$195 - $Z$195*EXP(-$AA$195*A186^$AB$195)</f>
        <v>477.86761713999852</v>
      </c>
      <c r="C186" s="10">
        <f t="shared" ref="C186:C249" si="45">20/B186</f>
        <v>4.1852595326920213E-2</v>
      </c>
      <c r="D186">
        <v>2775</v>
      </c>
      <c r="E186" s="1">
        <f t="shared" si="30"/>
        <v>635.47106494614002</v>
      </c>
      <c r="F186" s="10">
        <f t="shared" si="31"/>
        <v>3.1472715444085753E-2</v>
      </c>
      <c r="G186">
        <v>2765</v>
      </c>
      <c r="H186" s="1">
        <f t="shared" si="32"/>
        <v>732.2162910308565</v>
      </c>
      <c r="I186" s="10">
        <f t="shared" si="33"/>
        <v>2.7314333544590823E-2</v>
      </c>
      <c r="J186">
        <v>2750</v>
      </c>
      <c r="K186" s="1">
        <f t="shared" si="34"/>
        <v>796.12239272386216</v>
      </c>
      <c r="L186" s="10">
        <f t="shared" si="35"/>
        <v>2.5121765425504206E-2</v>
      </c>
      <c r="M186" s="1">
        <f t="shared" si="36"/>
        <v>845.26866390910459</v>
      </c>
      <c r="N186" s="10">
        <f t="shared" si="37"/>
        <v>2.3661116108937747E-2</v>
      </c>
      <c r="O186" s="1">
        <f t="shared" si="38"/>
        <v>883.55209809914231</v>
      </c>
      <c r="P186" s="10">
        <f t="shared" si="39"/>
        <v>2.263590346627848E-2</v>
      </c>
      <c r="Q186" s="1">
        <f t="shared" si="40"/>
        <v>914.84791981970329</v>
      </c>
      <c r="R186" s="10">
        <f t="shared" si="41"/>
        <v>2.1861557059605675E-2</v>
      </c>
      <c r="S186" s="1">
        <f t="shared" si="42"/>
        <v>941.30656410733991</v>
      </c>
      <c r="T186" s="10">
        <f t="shared" si="43"/>
        <v>2.1247063138209819E-2</v>
      </c>
    </row>
    <row r="187" spans="1:20" x14ac:dyDescent="0.45">
      <c r="A187">
        <v>2850</v>
      </c>
      <c r="B187" s="1">
        <f t="shared" si="44"/>
        <v>479.30467561914861</v>
      </c>
      <c r="C187" s="10">
        <f t="shared" si="45"/>
        <v>4.1727112246849496E-2</v>
      </c>
      <c r="D187">
        <v>2825</v>
      </c>
      <c r="E187" s="1">
        <f t="shared" si="30"/>
        <v>639.07877171958444</v>
      </c>
      <c r="F187" s="10">
        <f t="shared" si="31"/>
        <v>3.1295046690700622E-2</v>
      </c>
      <c r="G187">
        <v>2815</v>
      </c>
      <c r="H187" s="1">
        <f t="shared" si="32"/>
        <v>737.65102519109087</v>
      </c>
      <c r="I187" s="10">
        <f t="shared" si="33"/>
        <v>2.7113091851013068E-2</v>
      </c>
      <c r="J187">
        <v>2800</v>
      </c>
      <c r="K187" s="1">
        <f t="shared" si="34"/>
        <v>803.01244972768063</v>
      </c>
      <c r="L187" s="10">
        <f t="shared" si="35"/>
        <v>2.4906214102636198E-2</v>
      </c>
      <c r="M187" s="1">
        <f t="shared" si="36"/>
        <v>853.40105175009546</v>
      </c>
      <c r="N187" s="10">
        <f t="shared" si="37"/>
        <v>2.3435640205722027E-2</v>
      </c>
      <c r="O187" s="1">
        <f t="shared" si="38"/>
        <v>892.79059287564519</v>
      </c>
      <c r="P187" s="10">
        <f t="shared" si="39"/>
        <v>2.2401669730390802E-2</v>
      </c>
      <c r="Q187" s="1">
        <f t="shared" si="40"/>
        <v>925.10207977340258</v>
      </c>
      <c r="R187" s="10">
        <f t="shared" si="41"/>
        <v>2.1619235798171443E-2</v>
      </c>
      <c r="S187" s="1">
        <f t="shared" si="42"/>
        <v>952.51022690178434</v>
      </c>
      <c r="T187" s="10">
        <f t="shared" si="43"/>
        <v>2.0997149883685447E-2</v>
      </c>
    </row>
    <row r="188" spans="1:20" x14ac:dyDescent="0.45">
      <c r="A188">
        <v>2900</v>
      </c>
      <c r="B188" s="1">
        <f t="shared" si="44"/>
        <v>480.65305776162967</v>
      </c>
      <c r="C188" s="10">
        <f t="shared" si="45"/>
        <v>4.1610054647605303E-2</v>
      </c>
      <c r="D188">
        <v>2875</v>
      </c>
      <c r="E188" s="1">
        <f t="shared" si="30"/>
        <v>642.52170213278373</v>
      </c>
      <c r="F188" s="10">
        <f t="shared" si="31"/>
        <v>3.1127353260772497E-2</v>
      </c>
      <c r="G188">
        <v>2865</v>
      </c>
      <c r="H188" s="1">
        <f t="shared" si="32"/>
        <v>742.87808304981979</v>
      </c>
      <c r="I188" s="10">
        <f t="shared" si="33"/>
        <v>2.6922318017368049E-2</v>
      </c>
      <c r="J188">
        <v>2850</v>
      </c>
      <c r="K188" s="1">
        <f t="shared" si="34"/>
        <v>809.66915733300891</v>
      </c>
      <c r="L188" s="10">
        <f t="shared" si="35"/>
        <v>2.4701447274932072E-2</v>
      </c>
      <c r="M188" s="1">
        <f t="shared" si="36"/>
        <v>861.28710720274739</v>
      </c>
      <c r="N188" s="10">
        <f t="shared" si="37"/>
        <v>2.3221060471873511E-2</v>
      </c>
      <c r="O188" s="1">
        <f t="shared" si="38"/>
        <v>901.77747662349748</v>
      </c>
      <c r="P188" s="10">
        <f t="shared" si="39"/>
        <v>2.2178420417956649E-2</v>
      </c>
      <c r="Q188" s="1">
        <f t="shared" si="40"/>
        <v>935.10482629548665</v>
      </c>
      <c r="R188" s="10">
        <f t="shared" si="41"/>
        <v>2.1387976446696405E-2</v>
      </c>
      <c r="S188" s="1">
        <f t="shared" si="42"/>
        <v>963.46681170960915</v>
      </c>
      <c r="T188" s="10">
        <f t="shared" si="43"/>
        <v>2.0758369418570115E-2</v>
      </c>
    </row>
    <row r="189" spans="1:20" x14ac:dyDescent="0.45">
      <c r="A189">
        <v>2950</v>
      </c>
      <c r="B189" s="1">
        <f t="shared" si="44"/>
        <v>481.91778905158208</v>
      </c>
      <c r="C189" s="10">
        <f t="shared" si="45"/>
        <v>4.1500854407885944E-2</v>
      </c>
      <c r="D189">
        <v>2925</v>
      </c>
      <c r="E189" s="1">
        <f t="shared" si="30"/>
        <v>645.80624352711482</v>
      </c>
      <c r="F189" s="10">
        <f t="shared" si="31"/>
        <v>3.0969040947589229E-2</v>
      </c>
      <c r="G189">
        <v>2915</v>
      </c>
      <c r="H189" s="1">
        <f t="shared" si="32"/>
        <v>747.9036755622119</v>
      </c>
      <c r="I189" s="10">
        <f t="shared" si="33"/>
        <v>2.6741411566089255E-2</v>
      </c>
      <c r="J189">
        <v>2900</v>
      </c>
      <c r="K189" s="1">
        <f t="shared" si="34"/>
        <v>816.09823011291007</v>
      </c>
      <c r="L189" s="10">
        <f t="shared" si="35"/>
        <v>2.4506853785521542E-2</v>
      </c>
      <c r="M189" s="1">
        <f t="shared" si="36"/>
        <v>868.93178606657887</v>
      </c>
      <c r="N189" s="10">
        <f t="shared" si="37"/>
        <v>2.301676647200885E-2</v>
      </c>
      <c r="O189" s="1">
        <f t="shared" si="38"/>
        <v>910.51688170231341</v>
      </c>
      <c r="P189" s="10">
        <f t="shared" si="39"/>
        <v>2.196554550708358E-2</v>
      </c>
      <c r="Q189" s="1">
        <f t="shared" si="40"/>
        <v>944.85946473358558</v>
      </c>
      <c r="R189" s="10">
        <f t="shared" si="41"/>
        <v>2.1167169030411565E-2</v>
      </c>
      <c r="S189" s="1">
        <f t="shared" si="42"/>
        <v>974.17882835290891</v>
      </c>
      <c r="T189" s="10">
        <f t="shared" si="43"/>
        <v>2.0530111533849451E-2</v>
      </c>
    </row>
    <row r="190" spans="1:20" x14ac:dyDescent="0.45">
      <c r="A190">
        <v>3000</v>
      </c>
      <c r="B190" s="1">
        <f t="shared" si="44"/>
        <v>483.10364765168742</v>
      </c>
      <c r="C190" s="10">
        <f t="shared" si="45"/>
        <v>4.1398983628498261E-2</v>
      </c>
      <c r="D190">
        <v>2975</v>
      </c>
      <c r="E190" s="1">
        <f t="shared" si="30"/>
        <v>648.93861606045004</v>
      </c>
      <c r="F190" s="10">
        <f t="shared" si="31"/>
        <v>3.0819555971896357E-2</v>
      </c>
      <c r="G190">
        <v>2965</v>
      </c>
      <c r="H190" s="1">
        <f t="shared" si="32"/>
        <v>752.73394013719053</v>
      </c>
      <c r="I190" s="10">
        <f t="shared" si="33"/>
        <v>2.6569812962538759E-2</v>
      </c>
      <c r="J190">
        <v>2950</v>
      </c>
      <c r="K190" s="1">
        <f t="shared" si="34"/>
        <v>822.30537882485021</v>
      </c>
      <c r="L190" s="10">
        <f t="shared" si="35"/>
        <v>2.4321864498298471E-2</v>
      </c>
      <c r="M190" s="1">
        <f t="shared" si="36"/>
        <v>876.34009427174169</v>
      </c>
      <c r="N190" s="10">
        <f t="shared" si="37"/>
        <v>2.2822189844709146E-2</v>
      </c>
      <c r="O190" s="1">
        <f t="shared" si="38"/>
        <v>919.01302985114478</v>
      </c>
      <c r="P190" s="10">
        <f t="shared" si="39"/>
        <v>2.1762477081787902E-2</v>
      </c>
      <c r="Q190" s="1">
        <f t="shared" si="40"/>
        <v>954.36941739519898</v>
      </c>
      <c r="R190" s="10">
        <f t="shared" si="41"/>
        <v>2.0956245700524279E-2</v>
      </c>
      <c r="S190" s="1">
        <f t="shared" si="42"/>
        <v>984.64892183102438</v>
      </c>
      <c r="T190" s="10">
        <f t="shared" si="43"/>
        <v>2.0311808154736599E-2</v>
      </c>
    </row>
    <row r="191" spans="1:20" x14ac:dyDescent="0.45">
      <c r="A191">
        <v>3050</v>
      </c>
      <c r="B191" s="1">
        <f t="shared" si="44"/>
        <v>484.21517327183767</v>
      </c>
      <c r="C191" s="10">
        <f t="shared" si="45"/>
        <v>4.1303951433120475E-2</v>
      </c>
      <c r="D191">
        <v>3025</v>
      </c>
      <c r="E191" s="1">
        <f t="shared" ref="E191:E251" si="46">$AC$195 - $AD$195*EXP(-$AE$195*D191^$AF$195)</f>
        <v>651.9248706724718</v>
      </c>
      <c r="F191" s="10">
        <f t="shared" ref="F191:F251" si="47">20/E191</f>
        <v>3.0678381665926711E-2</v>
      </c>
      <c r="G191">
        <v>3015</v>
      </c>
      <c r="H191" s="1">
        <f t="shared" si="32"/>
        <v>757.37493257434926</v>
      </c>
      <c r="I191" s="10">
        <f t="shared" si="33"/>
        <v>2.640700020532652E-2</v>
      </c>
      <c r="J191">
        <v>3000</v>
      </c>
      <c r="K191" s="1">
        <f t="shared" si="34"/>
        <v>828.29629915928979</v>
      </c>
      <c r="L191" s="10">
        <f t="shared" si="35"/>
        <v>2.4145948762900118E-2</v>
      </c>
      <c r="M191" s="1">
        <f t="shared" si="36"/>
        <v>883.51707534021637</v>
      </c>
      <c r="N191" s="10">
        <f t="shared" si="37"/>
        <v>2.2636800757131478E-2</v>
      </c>
      <c r="O191" s="1">
        <f t="shared" si="38"/>
        <v>927.27021942364331</v>
      </c>
      <c r="P191" s="10">
        <f t="shared" si="39"/>
        <v>2.1568685784421348E-2</v>
      </c>
      <c r="Q191" s="1">
        <f t="shared" si="40"/>
        <v>963.63821117290411</v>
      </c>
      <c r="R191" s="10">
        <f t="shared" si="41"/>
        <v>2.0754677189125527E-2</v>
      </c>
      <c r="S191" s="1">
        <f t="shared" si="42"/>
        <v>994.87986068392388</v>
      </c>
      <c r="T191" s="10">
        <f t="shared" si="43"/>
        <v>2.0102929801243667E-2</v>
      </c>
    </row>
    <row r="192" spans="1:20" x14ac:dyDescent="0.45">
      <c r="A192">
        <v>3100</v>
      </c>
      <c r="B192" s="1">
        <f t="shared" si="44"/>
        <v>485.25667604563284</v>
      </c>
      <c r="C192" s="10">
        <f t="shared" si="45"/>
        <v>4.1215301071137099E-2</v>
      </c>
      <c r="D192">
        <v>3075</v>
      </c>
      <c r="E192" s="1">
        <f t="shared" si="46"/>
        <v>654.77088776698702</v>
      </c>
      <c r="F192" s="10">
        <f t="shared" si="47"/>
        <v>3.0545035482880831E-2</v>
      </c>
      <c r="G192">
        <v>3065</v>
      </c>
      <c r="H192" s="1">
        <f t="shared" si="32"/>
        <v>761.83261989697178</v>
      </c>
      <c r="I192" s="10">
        <f t="shared" si="33"/>
        <v>2.6252485752979109E-2</v>
      </c>
      <c r="J192">
        <v>3050</v>
      </c>
      <c r="K192" s="1">
        <f t="shared" si="34"/>
        <v>834.07666141834147</v>
      </c>
      <c r="L192" s="10">
        <f t="shared" si="35"/>
        <v>2.3978611229800079E-2</v>
      </c>
      <c r="M192" s="1">
        <f t="shared" si="36"/>
        <v>890.46779871420244</v>
      </c>
      <c r="N192" s="10">
        <f t="shared" si="37"/>
        <v>2.2460104709995293E-2</v>
      </c>
      <c r="O192" s="1">
        <f t="shared" si="38"/>
        <v>935.29281340096668</v>
      </c>
      <c r="P192" s="10">
        <f t="shared" si="39"/>
        <v>2.1383677617787766E-2</v>
      </c>
      <c r="Q192" s="1">
        <f t="shared" si="40"/>
        <v>972.66946585385358</v>
      </c>
      <c r="R192" s="10">
        <f t="shared" si="41"/>
        <v>2.0561969612609449E-2</v>
      </c>
      <c r="S192" s="1">
        <f t="shared" si="42"/>
        <v>1004.8745259524352</v>
      </c>
      <c r="T192" s="10">
        <f t="shared" si="43"/>
        <v>1.9902982395780904E-2</v>
      </c>
    </row>
    <row r="193" spans="1:56" x14ac:dyDescent="0.45">
      <c r="A193">
        <v>3150</v>
      </c>
      <c r="B193" s="1">
        <f t="shared" si="44"/>
        <v>486.23224537116567</v>
      </c>
      <c r="C193" s="10">
        <f t="shared" si="45"/>
        <v>4.1132607288792596E-2</v>
      </c>
      <c r="D193">
        <v>3125</v>
      </c>
      <c r="E193" s="1">
        <f t="shared" si="46"/>
        <v>657.48237654353909</v>
      </c>
      <c r="F193" s="10">
        <f t="shared" si="47"/>
        <v>3.0419066295194579E-2</v>
      </c>
      <c r="G193">
        <v>3115</v>
      </c>
      <c r="H193" s="1">
        <f t="shared" ref="H193:H251" si="48">$AG$195 - $AH$195*EXP(-$AI$195*G193^$AJ$195)</f>
        <v>766.11287401978757</v>
      </c>
      <c r="I193" s="10">
        <f t="shared" ref="I193:I251" si="49">20/H193</f>
        <v>2.6105813749167501E-2</v>
      </c>
      <c r="J193">
        <v>3100</v>
      </c>
      <c r="K193" s="1">
        <f t="shared" si="34"/>
        <v>839.65210107041003</v>
      </c>
      <c r="L193" s="10">
        <f t="shared" si="35"/>
        <v>2.3819388976105089E-2</v>
      </c>
      <c r="M193" s="1">
        <f t="shared" si="36"/>
        <v>897.19734890644042</v>
      </c>
      <c r="N193" s="10">
        <f t="shared" si="37"/>
        <v>2.2291639653613818E-2</v>
      </c>
      <c r="O193" s="1">
        <f t="shared" si="38"/>
        <v>943.08522814437924</v>
      </c>
      <c r="P193" s="10">
        <f t="shared" si="39"/>
        <v>2.1206991057798809E-2</v>
      </c>
      <c r="Q193" s="1">
        <f t="shared" si="40"/>
        <v>981.46688308115108</v>
      </c>
      <c r="R193" s="10">
        <f t="shared" si="41"/>
        <v>2.0377661584681642E-2</v>
      </c>
      <c r="S193" s="1">
        <f t="shared" si="42"/>
        <v>1014.6359007071389</v>
      </c>
      <c r="T193" s="10">
        <f t="shared" si="43"/>
        <v>1.971150437911888E-2</v>
      </c>
    </row>
    <row r="194" spans="1:56" x14ac:dyDescent="0.45">
      <c r="A194">
        <v>3200</v>
      </c>
      <c r="B194" s="1">
        <f t="shared" si="44"/>
        <v>487.14575867828364</v>
      </c>
      <c r="C194" s="10">
        <f t="shared" si="45"/>
        <v>4.10554739391834E-2</v>
      </c>
      <c r="D194">
        <v>3175</v>
      </c>
      <c r="E194" s="1">
        <f t="shared" si="46"/>
        <v>660.06487491547375</v>
      </c>
      <c r="F194" s="10">
        <f t="shared" si="47"/>
        <v>3.0300051949531701E-2</v>
      </c>
      <c r="G194">
        <v>3165</v>
      </c>
      <c r="H194" s="1">
        <f t="shared" si="48"/>
        <v>770.22146619362957</v>
      </c>
      <c r="I194" s="10">
        <f t="shared" si="49"/>
        <v>2.5966557513436152E-2</v>
      </c>
      <c r="J194">
        <v>3150</v>
      </c>
      <c r="K194" s="1">
        <f t="shared" si="34"/>
        <v>845.02821012954178</v>
      </c>
      <c r="L194" s="10">
        <f t="shared" si="35"/>
        <v>2.3667848907593304E-2</v>
      </c>
      <c r="M194" s="1">
        <f t="shared" si="36"/>
        <v>903.710815429484</v>
      </c>
      <c r="N194" s="10">
        <f t="shared" si="37"/>
        <v>2.2130973380566549E-2</v>
      </c>
      <c r="O194" s="1">
        <f t="shared" si="38"/>
        <v>950.6519228515233</v>
      </c>
      <c r="P194" s="10">
        <f t="shared" si="39"/>
        <v>2.1038194442408634E-2</v>
      </c>
      <c r="Q194" s="1">
        <f t="shared" si="40"/>
        <v>990.03423593647835</v>
      </c>
      <c r="R194" s="10">
        <f t="shared" si="41"/>
        <v>2.0201321604885612E-2</v>
      </c>
      <c r="S194" s="1">
        <f t="shared" si="42"/>
        <v>1024.1670601194498</v>
      </c>
      <c r="T194" s="10">
        <f t="shared" si="43"/>
        <v>1.9528064100858094E-2</v>
      </c>
    </row>
    <row r="195" spans="1:56" x14ac:dyDescent="0.45">
      <c r="A195">
        <v>3250</v>
      </c>
      <c r="B195" s="1">
        <f t="shared" si="44"/>
        <v>488.00089008969263</v>
      </c>
      <c r="C195" s="10">
        <f t="shared" si="45"/>
        <v>4.0983531805288471E-2</v>
      </c>
      <c r="D195">
        <v>3225</v>
      </c>
      <c r="E195" s="1">
        <f t="shared" si="46"/>
        <v>662.52374995617947</v>
      </c>
      <c r="F195" s="10">
        <f t="shared" si="47"/>
        <v>3.0187597050404361E-2</v>
      </c>
      <c r="G195">
        <v>3215</v>
      </c>
      <c r="H195" s="1">
        <f t="shared" si="48"/>
        <v>774.16406217249005</v>
      </c>
      <c r="I195" s="10">
        <f t="shared" si="49"/>
        <v>2.5834317268454962E-2</v>
      </c>
      <c r="J195">
        <v>3200</v>
      </c>
      <c r="K195" s="1">
        <f t="shared" si="34"/>
        <v>850.21052931086058</v>
      </c>
      <c r="L195" s="10">
        <f t="shared" si="35"/>
        <v>2.3523585406794514E-2</v>
      </c>
      <c r="M195" s="1">
        <f t="shared" si="36"/>
        <v>910.01328346309458</v>
      </c>
      <c r="N195" s="10">
        <f t="shared" si="37"/>
        <v>2.1977701164854587E-2</v>
      </c>
      <c r="O195" s="1">
        <f t="shared" si="38"/>
        <v>957.99738968213569</v>
      </c>
      <c r="P195" s="10">
        <f t="shared" si="39"/>
        <v>2.0876883606787296E-2</v>
      </c>
      <c r="Q195" s="1">
        <f t="shared" si="40"/>
        <v>998.37535911503824</v>
      </c>
      <c r="R195" s="10">
        <f t="shared" si="41"/>
        <v>2.0032545692762325E-2</v>
      </c>
      <c r="S195" s="1">
        <f t="shared" si="42"/>
        <v>1033.4711620499595</v>
      </c>
      <c r="T195" s="10">
        <f t="shared" si="43"/>
        <v>1.935225745470116E-2</v>
      </c>
      <c r="Y195" s="8">
        <v>499.81429391515502</v>
      </c>
      <c r="Z195" s="8">
        <v>467.06432838755597</v>
      </c>
      <c r="AA195" s="8">
        <v>1.6564569234825901E-4</v>
      </c>
      <c r="AB195" s="8">
        <v>1.2376096983506399</v>
      </c>
      <c r="AC195" s="8">
        <v>707.13463957189401</v>
      </c>
      <c r="AD195" s="8">
        <v>664.03582659547703</v>
      </c>
      <c r="AE195" s="8">
        <v>8.4166344181878399E-5</v>
      </c>
      <c r="AF195" s="8">
        <v>1.2843792870286399</v>
      </c>
      <c r="AG195" s="8">
        <v>857.35736212071197</v>
      </c>
      <c r="AH195" s="8">
        <v>807.62736771653795</v>
      </c>
      <c r="AI195" s="8">
        <v>5.6418205047667702E-5</v>
      </c>
      <c r="AJ195" s="8">
        <v>1.31306812569982</v>
      </c>
      <c r="AK195" s="8">
        <v>970.82341488161899</v>
      </c>
      <c r="AL195" s="8">
        <v>917.33729082211903</v>
      </c>
      <c r="AM195" s="8">
        <v>4.4024173085301399E-5</v>
      </c>
      <c r="AN195" s="8">
        <v>1.3304900305546401</v>
      </c>
      <c r="AO195" s="8">
        <v>1070.94779404512</v>
      </c>
      <c r="AP195" s="8">
        <v>1014.41028735522</v>
      </c>
      <c r="AQ195" s="8">
        <v>3.7316513174256297E-5</v>
      </c>
      <c r="AR195" s="8">
        <v>1.3389350365572601</v>
      </c>
      <c r="AS195" s="8">
        <v>1163.10400775433</v>
      </c>
      <c r="AT195" s="8">
        <v>1104.2625577157901</v>
      </c>
      <c r="AU195" s="8">
        <v>3.3470571760838297E-5</v>
      </c>
      <c r="AV195" s="8">
        <v>1.34131920687216</v>
      </c>
      <c r="AW195" s="8">
        <v>1252.9054031928599</v>
      </c>
      <c r="AX195" s="8">
        <v>1192.2565409050401</v>
      </c>
      <c r="AY195" s="8">
        <v>3.1031222694532602E-5</v>
      </c>
      <c r="AZ195" s="8">
        <v>1.3399997817696201</v>
      </c>
      <c r="BA195" s="8">
        <v>1343.94125322842</v>
      </c>
      <c r="BB195" s="8">
        <v>1281.8363937502199</v>
      </c>
      <c r="BC195" s="8">
        <v>2.93693145541533E-5</v>
      </c>
      <c r="BD195" s="8">
        <v>1.3362539802495701</v>
      </c>
    </row>
    <row r="196" spans="1:56" x14ac:dyDescent="0.45">
      <c r="A196">
        <v>3300</v>
      </c>
      <c r="B196" s="1">
        <f t="shared" si="44"/>
        <v>488.80111894793868</v>
      </c>
      <c r="C196" s="10">
        <f t="shared" si="45"/>
        <v>4.0916436613415701E-2</v>
      </c>
      <c r="D196">
        <v>3275</v>
      </c>
      <c r="E196" s="1">
        <f t="shared" si="46"/>
        <v>664.86419881946904</v>
      </c>
      <c r="F196" s="10">
        <f t="shared" si="47"/>
        <v>3.0081330947751349E-2</v>
      </c>
      <c r="G196">
        <v>3265</v>
      </c>
      <c r="H196" s="1">
        <f t="shared" si="48"/>
        <v>777.94621805162956</v>
      </c>
      <c r="I196" s="10">
        <f t="shared" si="49"/>
        <v>2.5708718078339795E-2</v>
      </c>
      <c r="J196">
        <v>3250</v>
      </c>
      <c r="K196" s="1">
        <f t="shared" ref="K196:K251" si="50">$AK$195 - $AL$195*EXP(-$AM$195*J196^$AN$195)</f>
        <v>855.20454091594502</v>
      </c>
      <c r="L196" s="10">
        <f t="shared" ref="L196:L251" si="51">20/K196</f>
        <v>2.3386218200595041E-2</v>
      </c>
      <c r="M196" s="1">
        <f t="shared" ref="M196:M251" si="52">$AO$195 - $AP$195*EXP(-$AQ$195*J196^$AR$195)</f>
        <v>916.10982522090285</v>
      </c>
      <c r="N196" s="10">
        <f t="shared" ref="N196:N251" si="53">20/M196</f>
        <v>2.1831443621049881E-2</v>
      </c>
      <c r="O196" s="1">
        <f t="shared" ref="O196:O251" si="54">$AS$195 - $AT$195*EXP(-$AU$195*J196^$AV$195)</f>
        <v>965.12614452071557</v>
      </c>
      <c r="P196" s="10">
        <f t="shared" ref="P196:P251" si="55">20/O196</f>
        <v>2.0722679738338304E-2</v>
      </c>
      <c r="Q196" s="1">
        <f t="shared" ref="Q196:Q251" si="56">$AW$195 - $AX$195*EXP(-$AY$195*J196^$AZ$195)</f>
        <v>1006.4941396653652</v>
      </c>
      <c r="R196" s="10">
        <f t="shared" ref="R196:R251" si="57">20/Q196</f>
        <v>1.9870955241378267E-2</v>
      </c>
      <c r="S196" s="1">
        <f t="shared" ref="S196:S251" si="58">$BA$195 - $BB$195*EXP(-$BC$195*J196^$BD$195)</f>
        <v>1042.5514381305313</v>
      </c>
      <c r="T196" s="10">
        <f t="shared" ref="T196:T251" si="59">20/S196</f>
        <v>1.9183705732412914E-2</v>
      </c>
    </row>
    <row r="197" spans="1:56" x14ac:dyDescent="0.45">
      <c r="A197">
        <v>3350</v>
      </c>
      <c r="B197" s="1">
        <f t="shared" si="44"/>
        <v>489.54973818450253</v>
      </c>
      <c r="C197" s="10">
        <f t="shared" si="45"/>
        <v>4.085386721719042E-2</v>
      </c>
      <c r="D197">
        <v>3325</v>
      </c>
      <c r="E197" s="1">
        <f t="shared" si="46"/>
        <v>667.09125008404601</v>
      </c>
      <c r="F197" s="10">
        <f t="shared" si="47"/>
        <v>2.9980905906770963E-2</v>
      </c>
      <c r="G197">
        <v>3315</v>
      </c>
      <c r="H197" s="1">
        <f t="shared" si="48"/>
        <v>781.57337672831818</v>
      </c>
      <c r="I197" s="10">
        <f t="shared" si="49"/>
        <v>2.5589407975640625E-2</v>
      </c>
      <c r="J197">
        <v>3300</v>
      </c>
      <c r="K197" s="1">
        <f t="shared" si="50"/>
        <v>860.01566240437558</v>
      </c>
      <c r="L197" s="10">
        <f t="shared" si="51"/>
        <v>2.3255390424036355E-2</v>
      </c>
      <c r="M197" s="1">
        <f t="shared" si="52"/>
        <v>922.00549197938062</v>
      </c>
      <c r="N197" s="10">
        <f t="shared" si="53"/>
        <v>2.1691844760125652E-2</v>
      </c>
      <c r="O197" s="1">
        <f t="shared" si="54"/>
        <v>972.04271834519795</v>
      </c>
      <c r="P197" s="10">
        <f t="shared" si="55"/>
        <v>2.05752274283253E-2</v>
      </c>
      <c r="Q197" s="1">
        <f t="shared" si="56"/>
        <v>1014.3945082679853</v>
      </c>
      <c r="R197" s="10">
        <f t="shared" si="57"/>
        <v>1.971619506709351E-2</v>
      </c>
      <c r="S197" s="1">
        <f t="shared" si="58"/>
        <v>1051.411185317957</v>
      </c>
      <c r="T197" s="10">
        <f t="shared" si="59"/>
        <v>1.9022053673465347E-2</v>
      </c>
    </row>
    <row r="198" spans="1:56" x14ac:dyDescent="0.45">
      <c r="A198">
        <v>3400</v>
      </c>
      <c r="B198" s="1">
        <f t="shared" si="44"/>
        <v>490.24986251103184</v>
      </c>
      <c r="C198" s="10">
        <f t="shared" si="45"/>
        <v>4.0795523934593556E-2</v>
      </c>
      <c r="D198">
        <v>3375</v>
      </c>
      <c r="E198" s="1">
        <f t="shared" si="46"/>
        <v>669.20976547571991</v>
      </c>
      <c r="F198" s="10">
        <f t="shared" si="47"/>
        <v>2.988599544088039E-2</v>
      </c>
      <c r="G198">
        <v>3365</v>
      </c>
      <c r="H198" s="1">
        <f t="shared" si="48"/>
        <v>785.05086493958822</v>
      </c>
      <c r="I198" s="10">
        <f t="shared" si="49"/>
        <v>2.547605625724526E-2</v>
      </c>
      <c r="J198">
        <v>3350</v>
      </c>
      <c r="K198" s="1">
        <f t="shared" si="50"/>
        <v>864.64924060983265</v>
      </c>
      <c r="L198" s="10">
        <f t="shared" si="51"/>
        <v>2.3130766859743152E-2</v>
      </c>
      <c r="M198" s="1">
        <f t="shared" si="52"/>
        <v>927.70530673386406</v>
      </c>
      <c r="N198" s="10">
        <f t="shared" si="53"/>
        <v>2.1558570221413543E-2</v>
      </c>
      <c r="O198" s="1">
        <f t="shared" si="54"/>
        <v>978.75164917214261</v>
      </c>
      <c r="P198" s="10">
        <f t="shared" si="55"/>
        <v>2.0434192899615136E-2</v>
      </c>
      <c r="Q198" s="1">
        <f t="shared" si="56"/>
        <v>1022.0804310281541</v>
      </c>
      <c r="R198" s="10">
        <f t="shared" si="57"/>
        <v>1.956793163516608E-2</v>
      </c>
      <c r="S198" s="1">
        <f t="shared" si="58"/>
        <v>1060.0537578980943</v>
      </c>
      <c r="T198" s="10">
        <f t="shared" si="59"/>
        <v>1.8866967690069403E-2</v>
      </c>
    </row>
    <row r="199" spans="1:56" x14ac:dyDescent="0.45">
      <c r="A199">
        <v>3450</v>
      </c>
      <c r="B199" s="1">
        <f t="shared" si="44"/>
        <v>490.90443641612171</v>
      </c>
      <c r="C199" s="10">
        <f t="shared" si="45"/>
        <v>4.0741127022626319E-2</v>
      </c>
      <c r="D199">
        <v>3425</v>
      </c>
      <c r="E199" s="1">
        <f t="shared" si="46"/>
        <v>671.2244419245045</v>
      </c>
      <c r="F199" s="10">
        <f t="shared" si="47"/>
        <v>2.9796292790913424E-2</v>
      </c>
      <c r="G199">
        <v>3415</v>
      </c>
      <c r="H199" s="1">
        <f t="shared" si="48"/>
        <v>788.38389083402581</v>
      </c>
      <c r="I199" s="10">
        <f t="shared" si="49"/>
        <v>2.5368351931750077E-2</v>
      </c>
      <c r="J199">
        <v>3400</v>
      </c>
      <c r="K199" s="1">
        <f t="shared" si="50"/>
        <v>869.11054656127465</v>
      </c>
      <c r="L199" s="10">
        <f t="shared" si="51"/>
        <v>2.3012032334818695E-2</v>
      </c>
      <c r="M199" s="1">
        <f t="shared" si="52"/>
        <v>933.21425744806993</v>
      </c>
      <c r="N199" s="10">
        <f t="shared" si="53"/>
        <v>2.1431305662529411E-2</v>
      </c>
      <c r="O199" s="1">
        <f t="shared" si="54"/>
        <v>985.25747455034855</v>
      </c>
      <c r="P199" s="10">
        <f t="shared" si="55"/>
        <v>2.0299262392429546E-2</v>
      </c>
      <c r="Q199" s="1">
        <f t="shared" si="56"/>
        <v>1029.5559017591399</v>
      </c>
      <c r="R199" s="10">
        <f t="shared" si="57"/>
        <v>1.9425851443158365E-2</v>
      </c>
      <c r="S199" s="1">
        <f t="shared" si="58"/>
        <v>1068.4825599205933</v>
      </c>
      <c r="T199" s="10">
        <f t="shared" si="59"/>
        <v>1.8718134249646849E-2</v>
      </c>
    </row>
    <row r="200" spans="1:56" x14ac:dyDescent="0.45">
      <c r="A200">
        <v>3500</v>
      </c>
      <c r="B200" s="1">
        <f t="shared" si="44"/>
        <v>491.51624195410375</v>
      </c>
      <c r="C200" s="10">
        <f t="shared" si="45"/>
        <v>4.069041527597686E-2</v>
      </c>
      <c r="D200">
        <v>3475</v>
      </c>
      <c r="E200" s="1">
        <f t="shared" si="46"/>
        <v>673.13981391699781</v>
      </c>
      <c r="F200" s="10">
        <f t="shared" si="47"/>
        <v>2.9711509535619476E-2</v>
      </c>
      <c r="G200">
        <v>3465</v>
      </c>
      <c r="H200" s="1">
        <f t="shared" si="48"/>
        <v>791.57754203709408</v>
      </c>
      <c r="I200" s="10">
        <f t="shared" si="49"/>
        <v>2.5266002302858134E-2</v>
      </c>
      <c r="J200">
        <v>3450</v>
      </c>
      <c r="K200" s="1">
        <f t="shared" si="50"/>
        <v>873.40477087165982</v>
      </c>
      <c r="L200" s="10">
        <f t="shared" si="51"/>
        <v>2.2898890259140624E-2</v>
      </c>
      <c r="M200" s="1">
        <f t="shared" si="52"/>
        <v>938.53729086505609</v>
      </c>
      <c r="N200" s="10">
        <f t="shared" si="53"/>
        <v>2.1309755291199849E-2</v>
      </c>
      <c r="O200" s="1">
        <f t="shared" si="54"/>
        <v>991.56472457602206</v>
      </c>
      <c r="P200" s="10">
        <f t="shared" si="55"/>
        <v>2.0170140692078065E-2</v>
      </c>
      <c r="Q200" s="1">
        <f t="shared" si="56"/>
        <v>1036.8249347335618</v>
      </c>
      <c r="R200" s="10">
        <f t="shared" si="57"/>
        <v>1.9289659546179318E-2</v>
      </c>
      <c r="S200" s="1">
        <f t="shared" si="58"/>
        <v>1076.701038045195</v>
      </c>
      <c r="T200" s="10">
        <f t="shared" si="59"/>
        <v>1.8575258398850443E-2</v>
      </c>
    </row>
    <row r="201" spans="1:56" x14ac:dyDescent="0.45">
      <c r="A201">
        <v>3550</v>
      </c>
      <c r="B201" s="1">
        <f t="shared" si="44"/>
        <v>492.08790631501728</v>
      </c>
      <c r="C201" s="10">
        <f t="shared" si="45"/>
        <v>4.0643144737632926E-2</v>
      </c>
      <c r="D201">
        <v>3525</v>
      </c>
      <c r="E201" s="1">
        <f t="shared" si="46"/>
        <v>674.96025610747529</v>
      </c>
      <c r="F201" s="10">
        <f t="shared" si="47"/>
        <v>2.9631374320231618E-2</v>
      </c>
      <c r="G201">
        <v>3515</v>
      </c>
      <c r="H201" s="1">
        <f t="shared" si="48"/>
        <v>794.6367841718552</v>
      </c>
      <c r="I201" s="10">
        <f t="shared" si="49"/>
        <v>2.5168731675117902E-2</v>
      </c>
      <c r="J201">
        <v>3500</v>
      </c>
      <c r="K201" s="1">
        <f t="shared" si="50"/>
        <v>877.53701965857749</v>
      </c>
      <c r="L201" s="10">
        <f t="shared" si="51"/>
        <v>2.2791061290817545E-2</v>
      </c>
      <c r="M201" s="1">
        <f t="shared" si="52"/>
        <v>943.67930684907049</v>
      </c>
      <c r="N201" s="10">
        <f t="shared" si="53"/>
        <v>2.1193640524745285E-2</v>
      </c>
      <c r="O201" s="1">
        <f t="shared" si="54"/>
        <v>997.67791540389237</v>
      </c>
      <c r="P201" s="10">
        <f t="shared" si="55"/>
        <v>2.0046549784459598E-2</v>
      </c>
      <c r="Q201" s="1">
        <f t="shared" si="56"/>
        <v>1043.8915578813826</v>
      </c>
      <c r="R201" s="10">
        <f t="shared" si="57"/>
        <v>1.91590782098006E-2</v>
      </c>
      <c r="S201" s="1">
        <f t="shared" si="58"/>
        <v>1084.712674781616</v>
      </c>
      <c r="T201" s="10">
        <f t="shared" si="59"/>
        <v>1.8438062415032236E-2</v>
      </c>
    </row>
    <row r="202" spans="1:56" x14ac:dyDescent="0.45">
      <c r="A202">
        <v>3600</v>
      </c>
      <c r="B202" s="1">
        <f t="shared" si="44"/>
        <v>492.62190916736608</v>
      </c>
      <c r="C202" s="10">
        <f t="shared" si="45"/>
        <v>4.0599087510752772E-2</v>
      </c>
      <c r="D202">
        <v>3575</v>
      </c>
      <c r="E202" s="1">
        <f t="shared" si="46"/>
        <v>676.68998615398743</v>
      </c>
      <c r="F202" s="10">
        <f t="shared" si="47"/>
        <v>2.9555631691361845E-2</v>
      </c>
      <c r="G202">
        <v>3565</v>
      </c>
      <c r="H202" s="1">
        <f t="shared" si="48"/>
        <v>797.56645979918767</v>
      </c>
      <c r="I202" s="10">
        <f t="shared" si="49"/>
        <v>2.5076280169850203E-2</v>
      </c>
      <c r="J202">
        <v>3550</v>
      </c>
      <c r="K202" s="1">
        <f t="shared" si="50"/>
        <v>881.51231096292463</v>
      </c>
      <c r="L202" s="10">
        <f t="shared" si="51"/>
        <v>2.2688282116165678E-2</v>
      </c>
      <c r="M202" s="1">
        <f t="shared" si="52"/>
        <v>948.64515322911586</v>
      </c>
      <c r="N202" s="10">
        <f t="shared" si="53"/>
        <v>2.1082698764571264E-2</v>
      </c>
      <c r="O202" s="1">
        <f t="shared" si="54"/>
        <v>1003.6015432297355</v>
      </c>
      <c r="P202" s="10">
        <f t="shared" si="55"/>
        <v>1.9928227626710392E-2</v>
      </c>
      <c r="Q202" s="1">
        <f t="shared" si="56"/>
        <v>1050.759806414068</v>
      </c>
      <c r="R202" s="10">
        <f t="shared" si="57"/>
        <v>1.9033845678066121E-2</v>
      </c>
      <c r="S202" s="1">
        <f t="shared" si="58"/>
        <v>1092.5209821058052</v>
      </c>
      <c r="T202" s="10">
        <f t="shared" si="59"/>
        <v>1.8306284572631761E-2</v>
      </c>
    </row>
    <row r="203" spans="1:56" x14ac:dyDescent="0.45">
      <c r="A203">
        <v>3650</v>
      </c>
      <c r="B203" s="1">
        <f t="shared" si="44"/>
        <v>493.12058976741963</v>
      </c>
      <c r="C203" s="10">
        <f t="shared" si="45"/>
        <v>4.055803066230311E-2</v>
      </c>
      <c r="D203">
        <v>3625</v>
      </c>
      <c r="E203" s="1">
        <f t="shared" si="46"/>
        <v>678.33306774840537</v>
      </c>
      <c r="F203" s="10">
        <f t="shared" si="47"/>
        <v>2.9484041027789062E-2</v>
      </c>
      <c r="G203">
        <v>3615</v>
      </c>
      <c r="H203" s="1">
        <f t="shared" si="48"/>
        <v>800.37128774371206</v>
      </c>
      <c r="I203" s="10">
        <f t="shared" si="49"/>
        <v>2.498840264045582E-2</v>
      </c>
      <c r="J203">
        <v>3600</v>
      </c>
      <c r="K203" s="1">
        <f t="shared" si="50"/>
        <v>885.33557163347223</v>
      </c>
      <c r="L203" s="10">
        <f t="shared" si="51"/>
        <v>2.2590304332965369E-2</v>
      </c>
      <c r="M203" s="1">
        <f t="shared" si="52"/>
        <v>953.43962111638598</v>
      </c>
      <c r="N203" s="10">
        <f t="shared" si="53"/>
        <v>2.0976682274418096E-2</v>
      </c>
      <c r="O203" s="1">
        <f t="shared" si="54"/>
        <v>1009.3400787208811</v>
      </c>
      <c r="P203" s="10">
        <f t="shared" si="55"/>
        <v>1.981492702176817E-2</v>
      </c>
      <c r="Q203" s="1">
        <f t="shared" si="56"/>
        <v>1057.4337168553445</v>
      </c>
      <c r="R203" s="10">
        <f t="shared" si="57"/>
        <v>1.8913715045399838E-2</v>
      </c>
      <c r="S203" s="1">
        <f t="shared" si="58"/>
        <v>1100.1294954361938</v>
      </c>
      <c r="T203" s="10">
        <f t="shared" si="59"/>
        <v>1.8179678013332545E-2</v>
      </c>
    </row>
    <row r="204" spans="1:56" x14ac:dyDescent="0.45">
      <c r="A204">
        <v>3700</v>
      </c>
      <c r="B204" s="1">
        <f t="shared" si="44"/>
        <v>493.58615383073226</v>
      </c>
      <c r="C204" s="10">
        <f t="shared" si="45"/>
        <v>4.0519775210020766E-2</v>
      </c>
      <c r="D204">
        <v>3675</v>
      </c>
      <c r="E204" s="1">
        <f t="shared" si="46"/>
        <v>679.89341381185739</v>
      </c>
      <c r="F204" s="10">
        <f t="shared" si="47"/>
        <v>2.9416375557852474E-2</v>
      </c>
      <c r="G204">
        <v>3665</v>
      </c>
      <c r="H204" s="1">
        <f t="shared" si="48"/>
        <v>803.05586277364341</v>
      </c>
      <c r="I204" s="10">
        <f t="shared" si="49"/>
        <v>2.4904867677477353E-2</v>
      </c>
      <c r="J204">
        <v>3650</v>
      </c>
      <c r="K204" s="1">
        <f t="shared" si="50"/>
        <v>889.01163464677802</v>
      </c>
      <c r="L204" s="10">
        <f t="shared" si="51"/>
        <v>2.2496893426986922E-2</v>
      </c>
      <c r="M204" s="1">
        <f t="shared" si="52"/>
        <v>958.06744066897625</v>
      </c>
      <c r="N204" s="10">
        <f t="shared" si="53"/>
        <v>2.0875357152347108E-2</v>
      </c>
      <c r="O204" s="1">
        <f t="shared" si="54"/>
        <v>1014.8979618722508</v>
      </c>
      <c r="P204" s="10">
        <f t="shared" si="55"/>
        <v>1.9706414586846396E-2</v>
      </c>
      <c r="Q204" s="1">
        <f t="shared" si="56"/>
        <v>1063.9173214598297</v>
      </c>
      <c r="R204" s="10">
        <f t="shared" si="57"/>
        <v>1.8798453222434106E-2</v>
      </c>
      <c r="S204" s="1">
        <f t="shared" si="58"/>
        <v>1107.5417679542754</v>
      </c>
      <c r="T204" s="10">
        <f t="shared" si="59"/>
        <v>1.8058009710046164E-2</v>
      </c>
    </row>
    <row r="205" spans="1:56" x14ac:dyDescent="0.45">
      <c r="A205">
        <v>3750</v>
      </c>
      <c r="B205" s="1">
        <f t="shared" si="44"/>
        <v>494.02068016324512</v>
      </c>
      <c r="C205" s="10">
        <f t="shared" si="45"/>
        <v>4.0484135185173145E-2</v>
      </c>
      <c r="D205">
        <v>3725</v>
      </c>
      <c r="E205" s="1">
        <f t="shared" si="46"/>
        <v>681.37478982932805</v>
      </c>
      <c r="F205" s="10">
        <f t="shared" si="47"/>
        <v>2.9352421455172469E-2</v>
      </c>
      <c r="G205">
        <v>3715</v>
      </c>
      <c r="H205" s="1">
        <f t="shared" si="48"/>
        <v>805.62465560469809</v>
      </c>
      <c r="I205" s="10">
        <f t="shared" si="49"/>
        <v>2.4825456694827809E-2</v>
      </c>
      <c r="J205">
        <v>3700</v>
      </c>
      <c r="K205" s="1">
        <f t="shared" si="50"/>
        <v>892.54523683344269</v>
      </c>
      <c r="L205" s="10">
        <f t="shared" si="51"/>
        <v>2.2407827832856598E-2</v>
      </c>
      <c r="M205" s="1">
        <f t="shared" si="52"/>
        <v>962.53327727849216</v>
      </c>
      <c r="N205" s="10">
        <f t="shared" si="53"/>
        <v>2.0778502387521453E-2</v>
      </c>
      <c r="O205" s="1">
        <f t="shared" si="54"/>
        <v>1020.2795972664669</v>
      </c>
      <c r="P205" s="10">
        <f t="shared" si="55"/>
        <v>1.9602469806888231E-2</v>
      </c>
      <c r="Q205" s="1">
        <f t="shared" si="56"/>
        <v>1070.2146430015919</v>
      </c>
      <c r="R205" s="10">
        <f t="shared" si="57"/>
        <v>1.8687839986852292E-2</v>
      </c>
      <c r="S205" s="1">
        <f t="shared" si="58"/>
        <v>1114.7613652545526</v>
      </c>
      <c r="T205" s="10">
        <f t="shared" si="59"/>
        <v>1.7941059515848089E-2</v>
      </c>
    </row>
    <row r="206" spans="1:56" x14ac:dyDescent="0.45">
      <c r="A206">
        <v>3800</v>
      </c>
      <c r="B206" s="1">
        <f t="shared" si="44"/>
        <v>494.42612705082536</v>
      </c>
      <c r="C206" s="10">
        <f t="shared" si="45"/>
        <v>4.0450936764399724E-2</v>
      </c>
      <c r="D206">
        <v>3775</v>
      </c>
      <c r="E206" s="1">
        <f t="shared" si="46"/>
        <v>682.78081729936343</v>
      </c>
      <c r="F206" s="10">
        <f t="shared" si="47"/>
        <v>2.9291977005310409E-2</v>
      </c>
      <c r="G206">
        <v>3765</v>
      </c>
      <c r="H206" s="1">
        <f t="shared" si="48"/>
        <v>808.08201319998295</v>
      </c>
      <c r="I206" s="10">
        <f t="shared" si="49"/>
        <v>2.4749963089514319E-2</v>
      </c>
      <c r="J206">
        <v>3750</v>
      </c>
      <c r="K206" s="1">
        <f t="shared" si="50"/>
        <v>895.94101698318877</v>
      </c>
      <c r="L206" s="10">
        <f t="shared" si="51"/>
        <v>2.2322898071285954E-2</v>
      </c>
      <c r="M206" s="1">
        <f t="shared" si="52"/>
        <v>966.84172815430782</v>
      </c>
      <c r="N206" s="10">
        <f t="shared" si="53"/>
        <v>2.0685908993791382E-2</v>
      </c>
      <c r="O206" s="1">
        <f t="shared" si="54"/>
        <v>1025.4893497174498</v>
      </c>
      <c r="P206" s="10">
        <f t="shared" si="55"/>
        <v>1.9502884165018917E-2</v>
      </c>
      <c r="Q206" s="1">
        <f t="shared" si="56"/>
        <v>1076.3296899154684</v>
      </c>
      <c r="R206" s="10">
        <f t="shared" si="57"/>
        <v>1.8581667111283288E-2</v>
      </c>
      <c r="S206" s="1">
        <f t="shared" si="58"/>
        <v>1121.7918603095322</v>
      </c>
      <c r="T206" s="10">
        <f t="shared" si="59"/>
        <v>1.7828619289929119E-2</v>
      </c>
    </row>
    <row r="207" spans="1:56" x14ac:dyDescent="0.45">
      <c r="A207">
        <v>3850</v>
      </c>
      <c r="B207" s="1">
        <f t="shared" si="44"/>
        <v>494.80433840740267</v>
      </c>
      <c r="C207" s="10">
        <f t="shared" si="45"/>
        <v>4.0420017464626146E-2</v>
      </c>
      <c r="D207">
        <v>3825</v>
      </c>
      <c r="E207" s="1">
        <f t="shared" si="46"/>
        <v>684.11497727686412</v>
      </c>
      <c r="F207" s="10">
        <f t="shared" si="47"/>
        <v>2.9234851836763571E-2</v>
      </c>
      <c r="G207">
        <v>3815</v>
      </c>
      <c r="H207" s="1">
        <f t="shared" si="48"/>
        <v>810.4321593395116</v>
      </c>
      <c r="I207" s="10">
        <f t="shared" si="49"/>
        <v>2.4678191467993642E-2</v>
      </c>
      <c r="J207">
        <v>3800</v>
      </c>
      <c r="K207" s="1">
        <f t="shared" si="50"/>
        <v>899.2035143026352</v>
      </c>
      <c r="L207" s="10">
        <f t="shared" si="51"/>
        <v>2.2241905955528569E-2</v>
      </c>
      <c r="M207" s="1">
        <f t="shared" si="52"/>
        <v>970.99731928232598</v>
      </c>
      <c r="N207" s="10">
        <f t="shared" si="53"/>
        <v>2.0597379212933569E-2</v>
      </c>
      <c r="O207" s="1">
        <f t="shared" si="54"/>
        <v>1030.5315402778106</v>
      </c>
      <c r="P207" s="10">
        <f t="shared" si="55"/>
        <v>1.9407460342852196E-2</v>
      </c>
      <c r="Q207" s="1">
        <f t="shared" si="56"/>
        <v>1082.2664517746571</v>
      </c>
      <c r="R207" s="10">
        <f t="shared" si="57"/>
        <v>1.8479737561119817E-2</v>
      </c>
      <c r="S207" s="1">
        <f t="shared" si="58"/>
        <v>1128.6368287360335</v>
      </c>
      <c r="T207" s="10">
        <f t="shared" si="59"/>
        <v>1.7720492093455879E-2</v>
      </c>
    </row>
    <row r="208" spans="1:56" x14ac:dyDescent="0.45">
      <c r="A208">
        <v>3900</v>
      </c>
      <c r="B208" s="1">
        <f t="shared" si="44"/>
        <v>495.15704968300503</v>
      </c>
      <c r="C208" s="10">
        <f t="shared" si="45"/>
        <v>4.0391225395667529E-2</v>
      </c>
      <c r="D208">
        <v>3875</v>
      </c>
      <c r="E208" s="1">
        <f t="shared" si="46"/>
        <v>685.38061398884781</v>
      </c>
      <c r="F208" s="10">
        <f t="shared" si="47"/>
        <v>2.9180866210384862E-2</v>
      </c>
      <c r="G208">
        <v>3865</v>
      </c>
      <c r="H208" s="1">
        <f t="shared" si="48"/>
        <v>812.67919543462619</v>
      </c>
      <c r="I208" s="10">
        <f t="shared" si="49"/>
        <v>2.4609956933010779E-2</v>
      </c>
      <c r="J208">
        <v>3850</v>
      </c>
      <c r="K208" s="1">
        <f t="shared" si="50"/>
        <v>902.33716720099028</v>
      </c>
      <c r="L208" s="10">
        <f t="shared" si="51"/>
        <v>2.2164663860670963E-2</v>
      </c>
      <c r="M208" s="1">
        <f t="shared" si="52"/>
        <v>975.00450273614877</v>
      </c>
      <c r="N208" s="10">
        <f t="shared" si="53"/>
        <v>2.0512725781136529E-2</v>
      </c>
      <c r="O208" s="1">
        <f t="shared" si="54"/>
        <v>1035.4104425911664</v>
      </c>
      <c r="P208" s="10">
        <f t="shared" si="55"/>
        <v>1.9316011484246769E-2</v>
      </c>
      <c r="Q208" s="1">
        <f t="shared" si="56"/>
        <v>1088.0288950887834</v>
      </c>
      <c r="R208" s="10">
        <f t="shared" si="57"/>
        <v>1.8381864755869368E-2</v>
      </c>
      <c r="S208" s="1">
        <f t="shared" si="58"/>
        <v>1135.2998443496765</v>
      </c>
      <c r="T208" s="10">
        <f t="shared" si="59"/>
        <v>1.7616491448967316E-2</v>
      </c>
    </row>
    <row r="209" spans="1:20" x14ac:dyDescent="0.45">
      <c r="A209">
        <v>3950</v>
      </c>
      <c r="B209" s="1">
        <f t="shared" si="44"/>
        <v>495.48589353398114</v>
      </c>
      <c r="C209" s="10">
        <f t="shared" si="45"/>
        <v>4.0364418565688939E-2</v>
      </c>
      <c r="D209">
        <v>3925</v>
      </c>
      <c r="E209" s="1">
        <f t="shared" si="46"/>
        <v>686.58093850482749</v>
      </c>
      <c r="F209" s="10">
        <f t="shared" si="47"/>
        <v>2.9129850361931327E-2</v>
      </c>
      <c r="G209">
        <v>3915</v>
      </c>
      <c r="H209" s="1">
        <f t="shared" si="48"/>
        <v>814.82710156413236</v>
      </c>
      <c r="I209" s="10">
        <f t="shared" si="49"/>
        <v>2.454508442540539E-2</v>
      </c>
      <c r="J209">
        <v>3900</v>
      </c>
      <c r="K209" s="1">
        <f t="shared" si="50"/>
        <v>905.34631238017437</v>
      </c>
      <c r="L209" s="10">
        <f t="shared" si="51"/>
        <v>2.2090994050022232E-2</v>
      </c>
      <c r="M209" s="1">
        <f t="shared" si="52"/>
        <v>978.8676543195636</v>
      </c>
      <c r="N209" s="10">
        <f t="shared" si="53"/>
        <v>2.0431771252981609E-2</v>
      </c>
      <c r="O209" s="1">
        <f t="shared" si="54"/>
        <v>1040.1302795712988</v>
      </c>
      <c r="P209" s="10">
        <f t="shared" si="55"/>
        <v>1.9228360516764516E-2</v>
      </c>
      <c r="Q209" s="1">
        <f t="shared" si="56"/>
        <v>1093.6209594072839</v>
      </c>
      <c r="R209" s="10">
        <f t="shared" si="57"/>
        <v>1.8287871888299872E-2</v>
      </c>
      <c r="S209" s="1">
        <f t="shared" si="58"/>
        <v>1141.7844749949347</v>
      </c>
      <c r="T209" s="10">
        <f t="shared" si="59"/>
        <v>1.7516440657584457E-2</v>
      </c>
    </row>
    <row r="210" spans="1:20" x14ac:dyDescent="0.45">
      <c r="A210">
        <v>4000</v>
      </c>
      <c r="B210" s="1">
        <f t="shared" si="44"/>
        <v>495.792405258553</v>
      </c>
      <c r="C210" s="10">
        <f t="shared" si="45"/>
        <v>4.0339464235177445E-2</v>
      </c>
      <c r="D210">
        <v>3975</v>
      </c>
      <c r="E210" s="1">
        <f t="shared" si="46"/>
        <v>687.7190324451152</v>
      </c>
      <c r="F210" s="10">
        <f t="shared" si="47"/>
        <v>2.9081643892989308E-2</v>
      </c>
      <c r="G210">
        <v>3965</v>
      </c>
      <c r="H210" s="1">
        <f t="shared" si="48"/>
        <v>816.87973771043585</v>
      </c>
      <c r="I210" s="10">
        <f t="shared" si="49"/>
        <v>2.4483408115931891E-2</v>
      </c>
      <c r="J210">
        <v>3950</v>
      </c>
      <c r="K210" s="1">
        <f t="shared" si="50"/>
        <v>908.23518420710207</v>
      </c>
      <c r="L210" s="10">
        <f t="shared" si="51"/>
        <v>2.2020728053450372E-2</v>
      </c>
      <c r="M210" s="1">
        <f t="shared" si="52"/>
        <v>982.59107152021318</v>
      </c>
      <c r="N210" s="10">
        <f t="shared" si="53"/>
        <v>2.0354347377752022E-2</v>
      </c>
      <c r="O210" s="1">
        <f t="shared" si="54"/>
        <v>1044.6952203908263</v>
      </c>
      <c r="P210" s="10">
        <f t="shared" si="55"/>
        <v>1.9144339525663655E-2</v>
      </c>
      <c r="Q210" s="1">
        <f t="shared" si="56"/>
        <v>1099.0465537135542</v>
      </c>
      <c r="R210" s="10">
        <f t="shared" si="57"/>
        <v>1.8197591296221491E-2</v>
      </c>
      <c r="S210" s="1">
        <f t="shared" si="58"/>
        <v>1148.094278638647</v>
      </c>
      <c r="T210" s="10">
        <f t="shared" si="59"/>
        <v>1.7420172168887561E-2</v>
      </c>
    </row>
    <row r="211" spans="1:20" x14ac:dyDescent="0.45">
      <c r="A211">
        <v>4050</v>
      </c>
      <c r="B211" s="1">
        <f t="shared" si="44"/>
        <v>496.07802800156963</v>
      </c>
      <c r="C211" s="10">
        <f t="shared" si="45"/>
        <v>4.0316238315510962E-2</v>
      </c>
      <c r="D211">
        <v>4025</v>
      </c>
      <c r="E211" s="1">
        <f t="shared" si="46"/>
        <v>688.79785171188803</v>
      </c>
      <c r="F211" s="10">
        <f t="shared" si="47"/>
        <v>2.9036095206007764E-2</v>
      </c>
      <c r="G211">
        <v>4015</v>
      </c>
      <c r="H211" s="1">
        <f t="shared" si="48"/>
        <v>818.84084517534961</v>
      </c>
      <c r="I211" s="10">
        <f t="shared" si="49"/>
        <v>2.4424770842638079E-2</v>
      </c>
      <c r="J211">
        <v>4000</v>
      </c>
      <c r="K211" s="1">
        <f t="shared" si="50"/>
        <v>911.00791434703513</v>
      </c>
      <c r="L211" s="10">
        <f t="shared" si="51"/>
        <v>2.1953706093031034E-2</v>
      </c>
      <c r="M211" s="1">
        <f t="shared" si="52"/>
        <v>986.17897175524661</v>
      </c>
      <c r="N211" s="10">
        <f t="shared" si="53"/>
        <v>2.0280294523420107E-2</v>
      </c>
      <c r="O211" s="1">
        <f t="shared" si="54"/>
        <v>1049.1093777628021</v>
      </c>
      <c r="P211" s="10">
        <f t="shared" si="55"/>
        <v>1.9063789175776381E-2</v>
      </c>
      <c r="Q211" s="1">
        <f t="shared" si="56"/>
        <v>1104.3095530958872</v>
      </c>
      <c r="R211" s="10">
        <f t="shared" si="57"/>
        <v>1.8110863882260918E-2</v>
      </c>
      <c r="S211" s="1">
        <f t="shared" si="58"/>
        <v>1154.2327997153559</v>
      </c>
      <c r="T211" s="10">
        <f t="shared" si="59"/>
        <v>1.7327526998827426E-2</v>
      </c>
    </row>
    <row r="212" spans="1:20" x14ac:dyDescent="0.45">
      <c r="A212">
        <v>4100</v>
      </c>
      <c r="B212" s="1">
        <f t="shared" si="44"/>
        <v>496.34411773295068</v>
      </c>
      <c r="C212" s="10">
        <f t="shared" si="45"/>
        <v>4.0294624808590258E-2</v>
      </c>
      <c r="D212">
        <v>4075</v>
      </c>
      <c r="E212" s="1">
        <f t="shared" si="46"/>
        <v>689.82023022929957</v>
      </c>
      <c r="F212" s="10">
        <f t="shared" si="47"/>
        <v>2.8993060979600298E-2</v>
      </c>
      <c r="G212">
        <v>4065</v>
      </c>
      <c r="H212" s="1">
        <f t="shared" si="48"/>
        <v>820.71404815656126</v>
      </c>
      <c r="I212" s="10">
        <f t="shared" si="49"/>
        <v>2.4369023589790869E-2</v>
      </c>
      <c r="J212">
        <v>4050</v>
      </c>
      <c r="K212" s="1">
        <f t="shared" si="50"/>
        <v>913.66853163803808</v>
      </c>
      <c r="L212" s="10">
        <f t="shared" si="51"/>
        <v>2.1889776551835174E-2</v>
      </c>
      <c r="M212" s="1">
        <f t="shared" si="52"/>
        <v>989.63549089063565</v>
      </c>
      <c r="N212" s="10">
        <f t="shared" si="53"/>
        <v>2.0209461144123614E-2</v>
      </c>
      <c r="O212" s="1">
        <f t="shared" si="54"/>
        <v>1053.3768054993268</v>
      </c>
      <c r="P212" s="10">
        <f t="shared" si="55"/>
        <v>1.898655817708033E-2</v>
      </c>
      <c r="Q212" s="1">
        <f t="shared" si="56"/>
        <v>1109.4137956817947</v>
      </c>
      <c r="R212" s="10">
        <f t="shared" si="57"/>
        <v>1.8027538577442079E-2</v>
      </c>
      <c r="S212" s="1">
        <f t="shared" si="58"/>
        <v>1160.2035657133315</v>
      </c>
      <c r="T212" s="10">
        <f t="shared" si="59"/>
        <v>1.7238354191493402E-2</v>
      </c>
    </row>
    <row r="213" spans="1:20" x14ac:dyDescent="0.45">
      <c r="A213">
        <v>4150</v>
      </c>
      <c r="B213" s="1">
        <f t="shared" si="44"/>
        <v>496.59194800482925</v>
      </c>
      <c r="C213" s="10">
        <f t="shared" si="45"/>
        <v>4.0274515284338654E-2</v>
      </c>
      <c r="D213">
        <v>4125</v>
      </c>
      <c r="E213" s="1">
        <f t="shared" si="46"/>
        <v>690.78888368024616</v>
      </c>
      <c r="F213" s="10">
        <f t="shared" si="47"/>
        <v>2.8952405680658929E-2</v>
      </c>
      <c r="G213">
        <v>4115</v>
      </c>
      <c r="H213" s="1">
        <f t="shared" si="48"/>
        <v>822.50285546700184</v>
      </c>
      <c r="I213" s="10">
        <f t="shared" si="49"/>
        <v>2.4316025004733111E-2</v>
      </c>
      <c r="J213">
        <v>4100</v>
      </c>
      <c r="K213" s="1">
        <f t="shared" si="50"/>
        <v>916.22096218764636</v>
      </c>
      <c r="L213" s="10">
        <f t="shared" si="51"/>
        <v>2.182879548209235E-2</v>
      </c>
      <c r="M213" s="1">
        <f t="shared" si="52"/>
        <v>992.9646820166862</v>
      </c>
      <c r="N213" s="10">
        <f t="shared" si="53"/>
        <v>2.014170328735208E-2</v>
      </c>
      <c r="O213" s="1">
        <f t="shared" si="54"/>
        <v>1057.5014963319545</v>
      </c>
      <c r="P213" s="10">
        <f t="shared" si="55"/>
        <v>1.8912502790182254E-2</v>
      </c>
      <c r="Q213" s="1">
        <f t="shared" si="56"/>
        <v>1114.3630798228276</v>
      </c>
      <c r="R213" s="10">
        <f t="shared" si="57"/>
        <v>1.7947471844795681E-2</v>
      </c>
      <c r="S213" s="1">
        <f t="shared" si="58"/>
        <v>1166.0100839905263</v>
      </c>
      <c r="T213" s="10">
        <f t="shared" si="59"/>
        <v>1.7152510320967772E-2</v>
      </c>
    </row>
    <row r="214" spans="1:20" x14ac:dyDescent="0.45">
      <c r="A214">
        <v>4200</v>
      </c>
      <c r="B214" s="1">
        <f t="shared" si="44"/>
        <v>496.82271449282797</v>
      </c>
      <c r="C214" s="10">
        <f t="shared" si="45"/>
        <v>4.0255808393174254E-2</v>
      </c>
      <c r="D214">
        <v>4175</v>
      </c>
      <c r="E214" s="1">
        <f t="shared" si="46"/>
        <v>691.70641322863833</v>
      </c>
      <c r="F214" s="10">
        <f t="shared" si="47"/>
        <v>2.8914001110163411E-2</v>
      </c>
      <c r="G214">
        <v>4165</v>
      </c>
      <c r="H214" s="1">
        <f t="shared" si="48"/>
        <v>824.21066238054652</v>
      </c>
      <c r="I214" s="10">
        <f t="shared" si="49"/>
        <v>2.4265640949407901E-2</v>
      </c>
      <c r="J214">
        <v>4150</v>
      </c>
      <c r="K214" s="1">
        <f t="shared" si="50"/>
        <v>918.66902967388137</v>
      </c>
      <c r="L214" s="10">
        <f t="shared" si="51"/>
        <v>2.1770626149332374E-2</v>
      </c>
      <c r="M214" s="1">
        <f t="shared" si="52"/>
        <v>996.17051446310472</v>
      </c>
      <c r="N214" s="10">
        <f t="shared" si="53"/>
        <v>2.0076884137430213E-2</v>
      </c>
      <c r="O214" s="1">
        <f t="shared" si="54"/>
        <v>1061.4873799792917</v>
      </c>
      <c r="P214" s="10">
        <f t="shared" si="55"/>
        <v>1.8841486368297827E-2</v>
      </c>
      <c r="Q214" s="1">
        <f t="shared" si="56"/>
        <v>1119.1611615175163</v>
      </c>
      <c r="R214" s="10">
        <f t="shared" si="57"/>
        <v>1.787052721958398E-2</v>
      </c>
      <c r="S214" s="1">
        <f t="shared" si="58"/>
        <v>1171.655838810156</v>
      </c>
      <c r="T214" s="10">
        <f t="shared" si="59"/>
        <v>1.7069859029858522E-2</v>
      </c>
    </row>
    <row r="215" spans="1:20" x14ac:dyDescent="0.45">
      <c r="A215">
        <v>4250</v>
      </c>
      <c r="B215" s="1">
        <f t="shared" si="44"/>
        <v>497.03753932725374</v>
      </c>
      <c r="C215" s="10">
        <f t="shared" si="45"/>
        <v>4.0238409410826875E-2</v>
      </c>
      <c r="D215">
        <v>4225</v>
      </c>
      <c r="E215" s="1">
        <f t="shared" si="46"/>
        <v>692.57530921718762</v>
      </c>
      <c r="F215" s="10">
        <f t="shared" si="47"/>
        <v>2.8877725979873353E-2</v>
      </c>
      <c r="G215">
        <v>4215</v>
      </c>
      <c r="H215" s="1">
        <f t="shared" si="48"/>
        <v>825.84075258858525</v>
      </c>
      <c r="I215" s="10">
        <f t="shared" si="49"/>
        <v>2.4217744083602444E-2</v>
      </c>
      <c r="J215">
        <v>4200</v>
      </c>
      <c r="K215" s="1">
        <f t="shared" si="50"/>
        <v>921.01645583372874</v>
      </c>
      <c r="L215" s="10">
        <f t="shared" si="51"/>
        <v>2.1715138609435011E-2</v>
      </c>
      <c r="M215" s="1">
        <f t="shared" si="52"/>
        <v>999.25687303775078</v>
      </c>
      <c r="N215" s="10">
        <f t="shared" si="53"/>
        <v>2.0014873592212382E-2</v>
      </c>
      <c r="O215" s="1">
        <f t="shared" si="54"/>
        <v>1065.3383214478283</v>
      </c>
      <c r="P215" s="10">
        <f t="shared" si="55"/>
        <v>1.8773378932637447E-2</v>
      </c>
      <c r="Q215" s="1">
        <f t="shared" si="56"/>
        <v>1123.8117520605574</v>
      </c>
      <c r="R215" s="10">
        <f t="shared" si="57"/>
        <v>1.7796574883052377E-2</v>
      </c>
      <c r="S215" s="1">
        <f t="shared" si="58"/>
        <v>1177.1442885859842</v>
      </c>
      <c r="T215" s="10">
        <f t="shared" si="59"/>
        <v>1.6990270601426875E-2</v>
      </c>
    </row>
    <row r="216" spans="1:20" x14ac:dyDescent="0.45">
      <c r="A216">
        <v>4300</v>
      </c>
      <c r="B216" s="1">
        <f t="shared" si="44"/>
        <v>497.23747522026883</v>
      </c>
      <c r="C216" s="10">
        <f t="shared" si="45"/>
        <v>4.0222229813109515E-2</v>
      </c>
      <c r="D216">
        <v>4275</v>
      </c>
      <c r="E216" s="1">
        <f t="shared" si="46"/>
        <v>693.39795483177591</v>
      </c>
      <c r="F216" s="10">
        <f t="shared" si="47"/>
        <v>2.8843465517362488E-2</v>
      </c>
      <c r="G216">
        <v>4265</v>
      </c>
      <c r="H216" s="1">
        <f t="shared" si="48"/>
        <v>827.39630025309236</v>
      </c>
      <c r="I216" s="10">
        <f t="shared" si="49"/>
        <v>2.4172213477244457E-2</v>
      </c>
      <c r="J216">
        <v>4250</v>
      </c>
      <c r="K216" s="1">
        <f t="shared" si="50"/>
        <v>923.26686112314712</v>
      </c>
      <c r="L216" s="10">
        <f t="shared" si="51"/>
        <v>2.1662209315809464E-2</v>
      </c>
      <c r="M216" s="1">
        <f t="shared" si="52"/>
        <v>1002.2275574739867</v>
      </c>
      <c r="N216" s="10">
        <f t="shared" si="53"/>
        <v>1.9955547870194247E-2</v>
      </c>
      <c r="O216" s="1">
        <f t="shared" si="54"/>
        <v>1069.0581195526217</v>
      </c>
      <c r="P216" s="10">
        <f t="shared" si="55"/>
        <v>1.8708056778400015E-2</v>
      </c>
      <c r="Q216" s="1">
        <f t="shared" si="56"/>
        <v>1128.31851590683</v>
      </c>
      <c r="R216" s="10">
        <f t="shared" si="57"/>
        <v>1.7725491266910559E-2</v>
      </c>
      <c r="S216" s="1">
        <f t="shared" si="58"/>
        <v>1182.4788633277731</v>
      </c>
      <c r="T216" s="10">
        <f t="shared" si="59"/>
        <v>1.6913621562515972E-2</v>
      </c>
    </row>
    <row r="217" spans="1:20" x14ac:dyDescent="0.45">
      <c r="A217">
        <v>4350</v>
      </c>
      <c r="B217" s="1">
        <f t="shared" si="44"/>
        <v>497.42350939531104</v>
      </c>
      <c r="C217" s="10">
        <f t="shared" si="45"/>
        <v>4.0207186878466687E-2</v>
      </c>
      <c r="D217">
        <v>4325</v>
      </c>
      <c r="E217" s="1">
        <f t="shared" si="46"/>
        <v>694.17662972447602</v>
      </c>
      <c r="F217" s="10">
        <f t="shared" si="47"/>
        <v>2.8811111097096647E-2</v>
      </c>
      <c r="G217">
        <v>4315</v>
      </c>
      <c r="H217" s="1">
        <f t="shared" si="48"/>
        <v>828.88037214280246</v>
      </c>
      <c r="I217" s="10">
        <f t="shared" si="49"/>
        <v>2.4128934249337406E-2</v>
      </c>
      <c r="J217">
        <v>4300</v>
      </c>
      <c r="K217" s="1">
        <f t="shared" si="50"/>
        <v>925.42376553355825</v>
      </c>
      <c r="L217" s="10">
        <f t="shared" si="51"/>
        <v>2.1611720754187557E-2</v>
      </c>
      <c r="M217" s="1">
        <f t="shared" si="52"/>
        <v>1005.0862820722334</v>
      </c>
      <c r="N217" s="10">
        <f t="shared" si="53"/>
        <v>1.9898789145510038E-2</v>
      </c>
      <c r="O217" s="1">
        <f t="shared" si="54"/>
        <v>1072.650505645031</v>
      </c>
      <c r="P217" s="10">
        <f t="shared" si="55"/>
        <v>1.8645402108837993E-2</v>
      </c>
      <c r="Q217" s="1">
        <f t="shared" si="56"/>
        <v>1132.6850687392728</v>
      </c>
      <c r="R217" s="10">
        <f t="shared" si="57"/>
        <v>1.7657158686006924E-2</v>
      </c>
      <c r="S217" s="1">
        <f t="shared" si="58"/>
        <v>1187.6629622777064</v>
      </c>
      <c r="T217" s="10">
        <f t="shared" si="59"/>
        <v>1.6839794314747251E-2</v>
      </c>
    </row>
    <row r="218" spans="1:20" x14ac:dyDescent="0.45">
      <c r="A218">
        <v>4400</v>
      </c>
      <c r="B218" s="1">
        <f t="shared" si="44"/>
        <v>497.59656732518511</v>
      </c>
      <c r="C218" s="10">
        <f t="shared" si="45"/>
        <v>4.0193203316311807E-2</v>
      </c>
      <c r="D218">
        <v>4375</v>
      </c>
      <c r="E218" s="1">
        <f t="shared" si="46"/>
        <v>694.91351358820521</v>
      </c>
      <c r="F218" s="10">
        <f t="shared" si="47"/>
        <v>2.8780559895474539E-2</v>
      </c>
      <c r="G218">
        <v>4365</v>
      </c>
      <c r="H218" s="1">
        <f t="shared" si="48"/>
        <v>830.29592984007456</v>
      </c>
      <c r="I218" s="10">
        <f t="shared" si="49"/>
        <v>2.4087797231346481E-2</v>
      </c>
      <c r="J218">
        <v>4350</v>
      </c>
      <c r="K218" s="1">
        <f t="shared" si="50"/>
        <v>927.49058955064481</v>
      </c>
      <c r="L218" s="10">
        <f t="shared" si="51"/>
        <v>2.1563561102748974E-2</v>
      </c>
      <c r="M218" s="1">
        <f t="shared" si="52"/>
        <v>1007.836675522069</v>
      </c>
      <c r="N218" s="10">
        <f t="shared" si="53"/>
        <v>1.9844485208518343E-2</v>
      </c>
      <c r="O218" s="1">
        <f t="shared" si="54"/>
        <v>1076.1191425352531</v>
      </c>
      <c r="P218" s="10">
        <f t="shared" si="55"/>
        <v>1.8585302695091507E-2</v>
      </c>
      <c r="Q218" s="1">
        <f t="shared" si="56"/>
        <v>1136.9149757301102</v>
      </c>
      <c r="R218" s="10">
        <f t="shared" si="57"/>
        <v>1.7591464996893274E-2</v>
      </c>
      <c r="S218" s="1">
        <f t="shared" si="58"/>
        <v>1192.6999517289701</v>
      </c>
      <c r="T218" s="10">
        <f t="shared" si="59"/>
        <v>1.6768676791683826E-2</v>
      </c>
    </row>
    <row r="219" spans="1:20" x14ac:dyDescent="0.45">
      <c r="A219">
        <v>4450</v>
      </c>
      <c r="B219" s="1">
        <f t="shared" si="44"/>
        <v>497.7575162853567</v>
      </c>
      <c r="C219" s="10">
        <f t="shared" si="45"/>
        <v>4.0180206919335215E-2</v>
      </c>
      <c r="D219">
        <v>4425</v>
      </c>
      <c r="E219" s="1">
        <f t="shared" si="46"/>
        <v>695.61068967683957</v>
      </c>
      <c r="F219" s="10">
        <f t="shared" si="47"/>
        <v>2.8751714567945206E-2</v>
      </c>
      <c r="G219">
        <v>4415</v>
      </c>
      <c r="H219" s="1">
        <f t="shared" si="48"/>
        <v>831.64583200691959</v>
      </c>
      <c r="I219" s="10">
        <f t="shared" si="49"/>
        <v>2.4048698653050656E-2</v>
      </c>
      <c r="J219">
        <v>4400</v>
      </c>
      <c r="K219" s="1">
        <f t="shared" si="50"/>
        <v>929.4706552420887</v>
      </c>
      <c r="L219" s="10">
        <f t="shared" si="51"/>
        <v>2.1517623915507936E-2</v>
      </c>
      <c r="M219" s="1">
        <f t="shared" si="52"/>
        <v>1010.4822808918562</v>
      </c>
      <c r="N219" s="10">
        <f t="shared" si="53"/>
        <v>1.9792529149890593E-2</v>
      </c>
      <c r="O219" s="1">
        <f t="shared" si="54"/>
        <v>1079.4676235979459</v>
      </c>
      <c r="P219" s="10">
        <f t="shared" si="55"/>
        <v>1.8527651559699876E-2</v>
      </c>
      <c r="Q219" s="1">
        <f t="shared" si="56"/>
        <v>1141.0117499853002</v>
      </c>
      <c r="R219" s="10">
        <f t="shared" si="57"/>
        <v>1.752830328018766E-2</v>
      </c>
      <c r="S219" s="1">
        <f t="shared" si="58"/>
        <v>1197.5931630179775</v>
      </c>
      <c r="T219" s="10">
        <f t="shared" si="59"/>
        <v>1.6700162139870009E-2</v>
      </c>
    </row>
    <row r="220" spans="1:20" x14ac:dyDescent="0.45">
      <c r="A220">
        <v>4500</v>
      </c>
      <c r="B220" s="1">
        <f t="shared" si="44"/>
        <v>497.90716872903408</v>
      </c>
      <c r="C220" s="10">
        <f t="shared" si="45"/>
        <v>4.0168130238117127E-2</v>
      </c>
      <c r="D220">
        <v>4475</v>
      </c>
      <c r="E220" s="1">
        <f t="shared" si="46"/>
        <v>696.27014826540733</v>
      </c>
      <c r="F220" s="10">
        <f t="shared" si="47"/>
        <v>2.872448294649035E-2</v>
      </c>
      <c r="G220">
        <v>4465</v>
      </c>
      <c r="H220" s="1">
        <f t="shared" si="48"/>
        <v>832.93283669951677</v>
      </c>
      <c r="I220" s="10">
        <f t="shared" si="49"/>
        <v>2.4011539849058759E-2</v>
      </c>
      <c r="J220">
        <v>4450</v>
      </c>
      <c r="K220" s="1">
        <f t="shared" si="50"/>
        <v>931.36718746168231</v>
      </c>
      <c r="L220" s="10">
        <f t="shared" si="51"/>
        <v>2.1473807827079829E-2</v>
      </c>
      <c r="M220" s="1">
        <f t="shared" si="52"/>
        <v>1013.0265557735497</v>
      </c>
      <c r="N220" s="10">
        <f t="shared" si="53"/>
        <v>1.9742819066305668E-2</v>
      </c>
      <c r="O220" s="1">
        <f t="shared" si="54"/>
        <v>1082.69947204973</v>
      </c>
      <c r="P220" s="10">
        <f t="shared" si="55"/>
        <v>1.8472346681888258E-2</v>
      </c>
      <c r="Q220" s="1">
        <f t="shared" si="56"/>
        <v>1144.9788511625202</v>
      </c>
      <c r="R220" s="10">
        <f t="shared" si="57"/>
        <v>1.746757154483124E-2</v>
      </c>
      <c r="S220" s="1">
        <f t="shared" si="58"/>
        <v>1202.3458906820638</v>
      </c>
      <c r="T220" s="10">
        <f t="shared" si="59"/>
        <v>1.6634148421844276E-2</v>
      </c>
    </row>
    <row r="221" spans="1:20" x14ac:dyDescent="0.45">
      <c r="A221">
        <v>4550</v>
      </c>
      <c r="B221" s="1">
        <f t="shared" si="44"/>
        <v>498.04628549064512</v>
      </c>
      <c r="C221" s="10">
        <f t="shared" si="45"/>
        <v>4.0156910276516182E-2</v>
      </c>
      <c r="D221">
        <v>4525</v>
      </c>
      <c r="E221" s="1">
        <f t="shared" si="46"/>
        <v>696.89379004569435</v>
      </c>
      <c r="F221" s="10">
        <f t="shared" si="47"/>
        <v>2.8698777755916907E-2</v>
      </c>
      <c r="G221">
        <v>4515</v>
      </c>
      <c r="H221" s="1">
        <f t="shared" si="48"/>
        <v>834.15960372135646</v>
      </c>
      <c r="I221" s="10">
        <f t="shared" si="49"/>
        <v>2.3976226984351572E-2</v>
      </c>
      <c r="J221">
        <v>4500</v>
      </c>
      <c r="K221" s="1">
        <f t="shared" si="50"/>
        <v>933.18331515798388</v>
      </c>
      <c r="L221" s="10">
        <f t="shared" si="51"/>
        <v>2.1432016277117091E-2</v>
      </c>
      <c r="M221" s="1">
        <f t="shared" si="52"/>
        <v>1015.472872570943</v>
      </c>
      <c r="N221" s="10">
        <f t="shared" si="53"/>
        <v>1.9695257786024965E-2</v>
      </c>
      <c r="O221" s="1">
        <f t="shared" si="54"/>
        <v>1085.8181403878675</v>
      </c>
      <c r="P221" s="10">
        <f t="shared" si="55"/>
        <v>1.8419290722897441E-2</v>
      </c>
      <c r="Q221" s="1">
        <f t="shared" si="56"/>
        <v>1148.8196842533587</v>
      </c>
      <c r="R221" s="10">
        <f t="shared" si="57"/>
        <v>1.7409172452505815E-2</v>
      </c>
      <c r="S221" s="1">
        <f t="shared" si="58"/>
        <v>1206.9613907747839</v>
      </c>
      <c r="T221" s="10">
        <f t="shared" si="59"/>
        <v>1.6570538339392458E-2</v>
      </c>
    </row>
    <row r="222" spans="1:20" x14ac:dyDescent="0.45">
      <c r="A222">
        <v>4600</v>
      </c>
      <c r="B222" s="1">
        <f t="shared" si="44"/>
        <v>498.17557882430123</v>
      </c>
      <c r="C222" s="10">
        <f t="shared" si="45"/>
        <v>4.0146488206427494E-2</v>
      </c>
      <c r="D222">
        <v>4575</v>
      </c>
      <c r="E222" s="1">
        <f t="shared" si="46"/>
        <v>697.48342945326783</v>
      </c>
      <c r="F222" s="10">
        <f t="shared" si="47"/>
        <v>2.867451634754575E-2</v>
      </c>
      <c r="G222">
        <v>4565</v>
      </c>
      <c r="H222" s="1">
        <f t="shared" si="48"/>
        <v>835.32869700589993</v>
      </c>
      <c r="I222" s="10">
        <f t="shared" si="49"/>
        <v>2.3942670797360073E-2</v>
      </c>
      <c r="J222">
        <v>4550</v>
      </c>
      <c r="K222" s="1">
        <f t="shared" si="50"/>
        <v>934.92207277640716</v>
      </c>
      <c r="L222" s="10">
        <f t="shared" si="51"/>
        <v>2.1392157252857088E-2</v>
      </c>
      <c r="M222" s="1">
        <f t="shared" si="52"/>
        <v>1017.8245189202116</v>
      </c>
      <c r="N222" s="10">
        <f t="shared" si="53"/>
        <v>1.9649752612776093E-2</v>
      </c>
      <c r="O222" s="1">
        <f t="shared" si="54"/>
        <v>1088.8270099798758</v>
      </c>
      <c r="P222" s="10">
        <f t="shared" si="55"/>
        <v>1.8368390769778618E-2</v>
      </c>
      <c r="Q222" s="1">
        <f t="shared" si="56"/>
        <v>1152.5375985207825</v>
      </c>
      <c r="R222" s="10">
        <f t="shared" si="57"/>
        <v>1.7353013060631497E-2</v>
      </c>
      <c r="S222" s="1">
        <f t="shared" si="58"/>
        <v>1211.4428793312272</v>
      </c>
      <c r="T222" s="10">
        <f t="shared" si="59"/>
        <v>1.6509238975461169E-2</v>
      </c>
    </row>
    <row r="223" spans="1:20" x14ac:dyDescent="0.45">
      <c r="A223">
        <v>4650</v>
      </c>
      <c r="B223" s="1">
        <f t="shared" si="44"/>
        <v>498.29571528379432</v>
      </c>
      <c r="C223" s="10">
        <f t="shared" si="45"/>
        <v>4.0136809100614887E-2</v>
      </c>
      <c r="D223">
        <v>4625</v>
      </c>
      <c r="E223" s="1">
        <f t="shared" si="46"/>
        <v>698.0407979225289</v>
      </c>
      <c r="F223" s="10">
        <f t="shared" si="47"/>
        <v>2.8651620449009447E-2</v>
      </c>
      <c r="G223">
        <v>4615</v>
      </c>
      <c r="H223" s="1">
        <f t="shared" si="48"/>
        <v>836.44258702037098</v>
      </c>
      <c r="I223" s="10">
        <f t="shared" si="49"/>
        <v>2.3910786359223141E-2</v>
      </c>
      <c r="J223">
        <v>4600</v>
      </c>
      <c r="K223" s="1">
        <f t="shared" si="50"/>
        <v>936.58640174431912</v>
      </c>
      <c r="L223" s="10">
        <f t="shared" si="51"/>
        <v>2.1354143048363246E-2</v>
      </c>
      <c r="M223" s="1">
        <f t="shared" si="52"/>
        <v>1020.0846982321965</v>
      </c>
      <c r="N223" s="10">
        <f t="shared" si="53"/>
        <v>1.960621508651187E-2</v>
      </c>
      <c r="O223" s="1">
        <f t="shared" si="54"/>
        <v>1091.7293907943179</v>
      </c>
      <c r="P223" s="10">
        <f t="shared" si="55"/>
        <v>1.8319558096213245E-2</v>
      </c>
      <c r="Q223" s="1">
        <f t="shared" si="56"/>
        <v>1156.1358865832967</v>
      </c>
      <c r="R223" s="10">
        <f t="shared" si="57"/>
        <v>1.7299004582502466E-2</v>
      </c>
      <c r="S223" s="1">
        <f t="shared" si="58"/>
        <v>1215.7935309760755</v>
      </c>
      <c r="T223" s="10">
        <f t="shared" si="59"/>
        <v>1.6450161553288906E-2</v>
      </c>
    </row>
    <row r="224" spans="1:20" x14ac:dyDescent="0.45">
      <c r="A224">
        <v>4700</v>
      </c>
      <c r="B224" s="1">
        <f t="shared" si="44"/>
        <v>498.40731845060276</v>
      </c>
      <c r="C224" s="10">
        <f t="shared" si="45"/>
        <v>4.0127821682422196E-2</v>
      </c>
      <c r="D224">
        <v>4675</v>
      </c>
      <c r="E224" s="1">
        <f t="shared" si="46"/>
        <v>698.56754706697575</v>
      </c>
      <c r="F224" s="10">
        <f t="shared" si="47"/>
        <v>2.8630015928985723E-2</v>
      </c>
      <c r="G224">
        <v>4665</v>
      </c>
      <c r="H224" s="1">
        <f t="shared" si="48"/>
        <v>837.50365318296213</v>
      </c>
      <c r="I224" s="10">
        <f t="shared" si="49"/>
        <v>2.3880492847988537E-2</v>
      </c>
      <c r="J224">
        <v>4650</v>
      </c>
      <c r="K224" s="1">
        <f t="shared" si="50"/>
        <v>938.1791520293699</v>
      </c>
      <c r="L224" s="10">
        <f t="shared" si="51"/>
        <v>2.1317890039165885E-2</v>
      </c>
      <c r="M224" s="1">
        <f t="shared" si="52"/>
        <v>1022.2565303464048</v>
      </c>
      <c r="N224" s="10">
        <f t="shared" si="53"/>
        <v>1.9564560759736838E-2</v>
      </c>
      <c r="O224" s="1">
        <f t="shared" si="54"/>
        <v>1094.528521263426</v>
      </c>
      <c r="P224" s="10">
        <f t="shared" si="55"/>
        <v>1.8272707939043731E-2</v>
      </c>
      <c r="Q224" s="1">
        <f t="shared" si="56"/>
        <v>1159.6177836375791</v>
      </c>
      <c r="R224" s="10">
        <f t="shared" si="57"/>
        <v>1.724706216324352E-2</v>
      </c>
      <c r="S224" s="1">
        <f t="shared" si="58"/>
        <v>1220.0164776673762</v>
      </c>
      <c r="T224" s="10">
        <f t="shared" si="59"/>
        <v>1.6393221211437423E-2</v>
      </c>
    </row>
    <row r="225" spans="1:20" x14ac:dyDescent="0.45">
      <c r="A225">
        <v>4750</v>
      </c>
      <c r="B225" s="1">
        <f t="shared" si="44"/>
        <v>498.51097151628841</v>
      </c>
      <c r="C225" s="10">
        <f t="shared" si="45"/>
        <v>4.0119478091259056E-2</v>
      </c>
      <c r="D225">
        <v>4725</v>
      </c>
      <c r="E225" s="1">
        <f t="shared" si="46"/>
        <v>699.06525178236461</v>
      </c>
      <c r="F225" s="10">
        <f t="shared" si="47"/>
        <v>2.8609632575796327E-2</v>
      </c>
      <c r="G225">
        <v>4715</v>
      </c>
      <c r="H225" s="1">
        <f t="shared" si="48"/>
        <v>838.51418628638362</v>
      </c>
      <c r="I225" s="10">
        <f t="shared" si="49"/>
        <v>2.3851713336629537E-2</v>
      </c>
      <c r="J225">
        <v>4700</v>
      </c>
      <c r="K225" s="1">
        <f t="shared" si="50"/>
        <v>939.70308376189996</v>
      </c>
      <c r="L225" s="10">
        <f t="shared" si="51"/>
        <v>2.1283318471122054E-2</v>
      </c>
      <c r="M225" s="1">
        <f t="shared" si="52"/>
        <v>1024.3430522872461</v>
      </c>
      <c r="N225" s="10">
        <f t="shared" si="53"/>
        <v>1.9524708988206817E-2</v>
      </c>
      <c r="O225" s="1">
        <f t="shared" si="54"/>
        <v>1097.2275682686766</v>
      </c>
      <c r="P225" s="10">
        <f t="shared" si="55"/>
        <v>1.8227759289313288E-2</v>
      </c>
      <c r="Q225" s="1">
        <f t="shared" si="56"/>
        <v>1162.9864668116886</v>
      </c>
      <c r="R225" s="10">
        <f t="shared" si="57"/>
        <v>1.7197104670383417E-2</v>
      </c>
      <c r="S225" s="1">
        <f t="shared" si="58"/>
        <v>1224.1148075692927</v>
      </c>
      <c r="T225" s="10">
        <f t="shared" si="59"/>
        <v>1.6338336793518343E-2</v>
      </c>
    </row>
    <row r="226" spans="1:20" x14ac:dyDescent="0.45">
      <c r="A226">
        <v>4800</v>
      </c>
      <c r="B226" s="1">
        <f t="shared" si="44"/>
        <v>498.60721972555342</v>
      </c>
      <c r="C226" s="10">
        <f t="shared" si="45"/>
        <v>4.0111733662838912E-2</v>
      </c>
      <c r="D226">
        <v>4775</v>
      </c>
      <c r="E226" s="1">
        <f t="shared" si="46"/>
        <v>699.53541327093387</v>
      </c>
      <c r="F226" s="10">
        <f t="shared" si="47"/>
        <v>2.8590403888893459E-2</v>
      </c>
      <c r="G226">
        <v>4765</v>
      </c>
      <c r="H226" s="1">
        <f t="shared" si="48"/>
        <v>839.47639092127599</v>
      </c>
      <c r="I226" s="10">
        <f t="shared" si="49"/>
        <v>2.3824374593847928E-2</v>
      </c>
      <c r="J226">
        <v>4750</v>
      </c>
      <c r="K226" s="1">
        <f t="shared" si="50"/>
        <v>941.16086891285897</v>
      </c>
      <c r="L226" s="10">
        <f t="shared" si="51"/>
        <v>2.1250352262416231E-2</v>
      </c>
      <c r="M226" s="1">
        <f t="shared" si="52"/>
        <v>1026.347219113529</v>
      </c>
      <c r="N226" s="10">
        <f t="shared" si="53"/>
        <v>1.9486582734909431E-2</v>
      </c>
      <c r="O226" s="1">
        <f t="shared" si="54"/>
        <v>1099.8296272408152</v>
      </c>
      <c r="P226" s="10">
        <f t="shared" si="55"/>
        <v>1.8184634696716408E-2</v>
      </c>
      <c r="Q226" s="1">
        <f t="shared" si="56"/>
        <v>1166.2450546412929</v>
      </c>
      <c r="R226" s="10">
        <f t="shared" si="57"/>
        <v>1.7149054497942962E-2</v>
      </c>
      <c r="S226" s="1">
        <f t="shared" si="58"/>
        <v>1228.0915640473399</v>
      </c>
      <c r="T226" s="10">
        <f t="shared" si="59"/>
        <v>1.6285430651512112E-2</v>
      </c>
    </row>
    <row r="227" spans="1:20" x14ac:dyDescent="0.45">
      <c r="A227">
        <v>4850</v>
      </c>
      <c r="B227" s="1">
        <f t="shared" si="44"/>
        <v>498.69657268609922</v>
      </c>
      <c r="C227" s="10">
        <f t="shared" si="45"/>
        <v>4.0104546723221314E-2</v>
      </c>
      <c r="D227">
        <v>4825</v>
      </c>
      <c r="E227" s="1">
        <f t="shared" si="46"/>
        <v>699.97946198528371</v>
      </c>
      <c r="F227" s="10">
        <f t="shared" si="47"/>
        <v>2.8572266882339582E-2</v>
      </c>
      <c r="G227">
        <v>4815</v>
      </c>
      <c r="H227" s="1">
        <f t="shared" si="48"/>
        <v>840.3923878935766</v>
      </c>
      <c r="I227" s="10">
        <f t="shared" si="49"/>
        <v>2.3798406896722996E-2</v>
      </c>
      <c r="J227">
        <v>4800</v>
      </c>
      <c r="K227" s="1">
        <f t="shared" si="50"/>
        <v>942.55509301923553</v>
      </c>
      <c r="L227" s="10">
        <f t="shared" si="51"/>
        <v>2.1218918817716093E-2</v>
      </c>
      <c r="M227" s="1">
        <f t="shared" si="52"/>
        <v>1028.271904852721</v>
      </c>
      <c r="N227" s="10">
        <f t="shared" si="53"/>
        <v>1.9450108386326662E-2</v>
      </c>
      <c r="O227" s="1">
        <f t="shared" si="54"/>
        <v>1102.3377223662483</v>
      </c>
      <c r="P227" s="10">
        <f t="shared" si="55"/>
        <v>1.8143260086453852E-2</v>
      </c>
      <c r="Q227" s="1">
        <f t="shared" si="56"/>
        <v>1169.3966066616647</v>
      </c>
      <c r="R227" s="10">
        <f t="shared" si="57"/>
        <v>1.7102837383028677E-2</v>
      </c>
      <c r="S227" s="1">
        <f t="shared" si="58"/>
        <v>1231.9497447798574</v>
      </c>
      <c r="T227" s="10">
        <f t="shared" si="59"/>
        <v>1.6234428461669018E-2</v>
      </c>
    </row>
    <row r="228" spans="1:20" x14ac:dyDescent="0.45">
      <c r="A228">
        <v>4900</v>
      </c>
      <c r="B228" s="1">
        <f t="shared" si="44"/>
        <v>498.7795065512849</v>
      </c>
      <c r="C228" s="10">
        <f t="shared" si="45"/>
        <v>4.0097878395778844E-2</v>
      </c>
      <c r="D228">
        <v>4875</v>
      </c>
      <c r="E228" s="1">
        <f t="shared" si="46"/>
        <v>700.39876049089537</v>
      </c>
      <c r="F228" s="10">
        <f t="shared" si="47"/>
        <v>2.8555161899461962E-2</v>
      </c>
      <c r="G228">
        <v>4865</v>
      </c>
      <c r="H228" s="1">
        <f t="shared" si="48"/>
        <v>841.26421663045392</v>
      </c>
      <c r="I228" s="10">
        <f t="shared" si="49"/>
        <v>2.3773743854346645E-2</v>
      </c>
      <c r="J228">
        <v>4850</v>
      </c>
      <c r="K228" s="1">
        <f t="shared" si="50"/>
        <v>943.88825694953266</v>
      </c>
      <c r="L228" s="10">
        <f t="shared" si="51"/>
        <v>2.118894885358167E-2</v>
      </c>
      <c r="M228" s="1">
        <f t="shared" si="52"/>
        <v>1030.1199035119589</v>
      </c>
      <c r="N228" s="10">
        <f t="shared" si="53"/>
        <v>1.9415215580064572E-2</v>
      </c>
      <c r="O228" s="1">
        <f t="shared" si="54"/>
        <v>1104.754806892096</v>
      </c>
      <c r="P228" s="10">
        <f t="shared" si="55"/>
        <v>1.8103564587570467E-2</v>
      </c>
      <c r="Q228" s="1">
        <f t="shared" si="56"/>
        <v>1172.4441231085063</v>
      </c>
      <c r="R228" s="10">
        <f t="shared" si="57"/>
        <v>1.705838223400695E-2</v>
      </c>
      <c r="S228" s="1">
        <f t="shared" si="58"/>
        <v>1235.692300979721</v>
      </c>
      <c r="T228" s="10">
        <f t="shared" si="59"/>
        <v>1.6185259052065762E-2</v>
      </c>
    </row>
    <row r="229" spans="1:20" x14ac:dyDescent="0.45">
      <c r="A229">
        <v>4950</v>
      </c>
      <c r="B229" s="1">
        <f t="shared" si="44"/>
        <v>498.85646608143225</v>
      </c>
      <c r="C229" s="10">
        <f t="shared" si="45"/>
        <v>4.0091692420270733E-2</v>
      </c>
      <c r="D229">
        <v>4925</v>
      </c>
      <c r="E229" s="1">
        <f t="shared" si="46"/>
        <v>700.79460624662988</v>
      </c>
      <c r="F229" s="10">
        <f t="shared" si="47"/>
        <v>2.8539032437931496E-2</v>
      </c>
      <c r="G229">
        <v>4915</v>
      </c>
      <c r="H229" s="1">
        <f t="shared" si="48"/>
        <v>842.09383756992963</v>
      </c>
      <c r="I229" s="10">
        <f t="shared" si="49"/>
        <v>2.3750322241657715E-2</v>
      </c>
      <c r="J229">
        <v>4900</v>
      </c>
      <c r="K229" s="1">
        <f t="shared" si="50"/>
        <v>945.16277870233444</v>
      </c>
      <c r="L229" s="10">
        <f t="shared" si="51"/>
        <v>2.1160376234302298E-2</v>
      </c>
      <c r="M229" s="1">
        <f t="shared" si="52"/>
        <v>1031.8939301582282</v>
      </c>
      <c r="N229" s="10">
        <f t="shared" si="53"/>
        <v>1.9381837043012017E-2</v>
      </c>
      <c r="O229" s="1">
        <f t="shared" si="54"/>
        <v>1107.0837635225726</v>
      </c>
      <c r="P229" s="10">
        <f t="shared" si="55"/>
        <v>1.8065480371930516E-2</v>
      </c>
      <c r="Q229" s="1">
        <f t="shared" si="56"/>
        <v>1175.390544720954</v>
      </c>
      <c r="R229" s="10">
        <f t="shared" si="57"/>
        <v>1.7015620969409909E-2</v>
      </c>
      <c r="S229" s="1">
        <f t="shared" si="58"/>
        <v>1239.3221367205217</v>
      </c>
      <c r="T229" s="10">
        <f t="shared" si="59"/>
        <v>1.6137854240967357E-2</v>
      </c>
    </row>
    <row r="230" spans="1:20" x14ac:dyDescent="0.45">
      <c r="A230">
        <v>5000</v>
      </c>
      <c r="B230" s="1">
        <f t="shared" si="44"/>
        <v>498.92786658946068</v>
      </c>
      <c r="C230" s="10">
        <f t="shared" si="45"/>
        <v>4.0085954983261861E-2</v>
      </c>
      <c r="D230">
        <v>4975</v>
      </c>
      <c r="E230" s="1">
        <f t="shared" si="46"/>
        <v>701.16823430287104</v>
      </c>
      <c r="F230" s="10">
        <f t="shared" si="47"/>
        <v>2.8523824984577038E-2</v>
      </c>
      <c r="G230">
        <v>4965</v>
      </c>
      <c r="H230" s="1">
        <f t="shared" si="48"/>
        <v>842.88313452976388</v>
      </c>
      <c r="I230" s="10">
        <f t="shared" si="49"/>
        <v>2.3728081842754867E-2</v>
      </c>
      <c r="J230">
        <v>4950</v>
      </c>
      <c r="K230" s="1">
        <f t="shared" si="50"/>
        <v>946.38099523148765</v>
      </c>
      <c r="L230" s="10">
        <f t="shared" si="51"/>
        <v>2.113313781740507E-2</v>
      </c>
      <c r="M230" s="1">
        <f t="shared" si="52"/>
        <v>1033.596622060571</v>
      </c>
      <c r="N230" s="10">
        <f t="shared" si="53"/>
        <v>1.9349908439259544E-2</v>
      </c>
      <c r="O230" s="1">
        <f t="shared" si="54"/>
        <v>1109.32740489971</v>
      </c>
      <c r="P230" s="10">
        <f t="shared" si="55"/>
        <v>1.8028942503054923E-2</v>
      </c>
      <c r="Q230" s="1">
        <f t="shared" si="56"/>
        <v>1178.2387526403982</v>
      </c>
      <c r="R230" s="10">
        <f t="shared" si="57"/>
        <v>1.6974488366793734E-2</v>
      </c>
      <c r="S230" s="1">
        <f t="shared" si="58"/>
        <v>1242.842108361657</v>
      </c>
      <c r="T230" s="10">
        <f t="shared" si="59"/>
        <v>1.6092148685213491E-2</v>
      </c>
    </row>
    <row r="231" spans="1:20" x14ac:dyDescent="0.45">
      <c r="A231">
        <v>5050</v>
      </c>
      <c r="B231" s="1">
        <f t="shared" si="44"/>
        <v>498.99409577636686</v>
      </c>
      <c r="C231" s="10">
        <f t="shared" si="45"/>
        <v>4.0080634559177944E-2</v>
      </c>
      <c r="D231">
        <v>5025</v>
      </c>
      <c r="E231" s="1">
        <f t="shared" si="46"/>
        <v>701.52081991726425</v>
      </c>
      <c r="F231" s="10">
        <f t="shared" si="47"/>
        <v>2.85094888593025E-2</v>
      </c>
      <c r="G231">
        <v>5015</v>
      </c>
      <c r="H231" s="1">
        <f t="shared" si="48"/>
        <v>843.63391705162996</v>
      </c>
      <c r="I231" s="10">
        <f t="shared" si="49"/>
        <v>2.3706965303027298E-2</v>
      </c>
      <c r="J231">
        <v>5000</v>
      </c>
      <c r="K231" s="1">
        <f t="shared" si="50"/>
        <v>947.54516429189164</v>
      </c>
      <c r="L231" s="10">
        <f t="shared" si="51"/>
        <v>2.1107173308141113E-2</v>
      </c>
      <c r="M231" s="1">
        <f t="shared" si="52"/>
        <v>1035.2305398875901</v>
      </c>
      <c r="N231" s="10">
        <f t="shared" si="53"/>
        <v>1.9319368227073062E-2</v>
      </c>
      <c r="O231" s="1">
        <f t="shared" si="54"/>
        <v>1111.4884741617896</v>
      </c>
      <c r="P231" s="10">
        <f t="shared" si="55"/>
        <v>1.7993888794107977E-2</v>
      </c>
      <c r="Q231" s="1">
        <f t="shared" si="56"/>
        <v>1180.9915683990337</v>
      </c>
      <c r="R231" s="10">
        <f t="shared" si="57"/>
        <v>1.6934921920833221E-2</v>
      </c>
      <c r="S231" s="1">
        <f t="shared" si="58"/>
        <v>1246.2550240670171</v>
      </c>
      <c r="T231" s="10">
        <f t="shared" si="59"/>
        <v>1.6048079737911256E-2</v>
      </c>
    </row>
    <row r="232" spans="1:20" x14ac:dyDescent="0.45">
      <c r="A232">
        <v>5100</v>
      </c>
      <c r="B232" s="1">
        <f t="shared" si="44"/>
        <v>499.05551546189065</v>
      </c>
      <c r="C232" s="10">
        <f t="shared" si="45"/>
        <v>4.0075701761334924E-2</v>
      </c>
      <c r="D232">
        <v>5075</v>
      </c>
      <c r="E232" s="1">
        <f t="shared" si="46"/>
        <v>701.85348108826906</v>
      </c>
      <c r="F232" s="10">
        <f t="shared" si="47"/>
        <v>2.8495976067524395E-2</v>
      </c>
      <c r="G232">
        <v>5065</v>
      </c>
      <c r="H232" s="1">
        <f t="shared" si="48"/>
        <v>844.34792271699951</v>
      </c>
      <c r="I232" s="10">
        <f t="shared" si="49"/>
        <v>2.3686917989497333E-2</v>
      </c>
      <c r="J232">
        <v>5050</v>
      </c>
      <c r="K232" s="1">
        <f t="shared" si="50"/>
        <v>948.65746630031447</v>
      </c>
      <c r="L232" s="10">
        <f t="shared" si="51"/>
        <v>2.1082425122313477E-2</v>
      </c>
      <c r="M232" s="1">
        <f t="shared" si="52"/>
        <v>1036.7981689539065</v>
      </c>
      <c r="N232" s="10">
        <f t="shared" si="53"/>
        <v>1.9290157524274286E-2</v>
      </c>
      <c r="O232" s="1">
        <f t="shared" si="54"/>
        <v>1113.5696455731763</v>
      </c>
      <c r="P232" s="10">
        <f t="shared" si="55"/>
        <v>1.7960259674378611E-2</v>
      </c>
      <c r="Q232" s="1">
        <f t="shared" si="56"/>
        <v>1183.6517539923132</v>
      </c>
      <c r="R232" s="10">
        <f t="shared" si="57"/>
        <v>1.6896861709994038E-2</v>
      </c>
      <c r="S232" s="1">
        <f t="shared" si="58"/>
        <v>1249.5636434121211</v>
      </c>
      <c r="T232" s="10">
        <f t="shared" si="59"/>
        <v>1.6005587314774139E-2</v>
      </c>
    </row>
    <row r="233" spans="1:20" x14ac:dyDescent="0.45">
      <c r="A233">
        <v>5150</v>
      </c>
      <c r="B233" s="1">
        <f t="shared" si="44"/>
        <v>499.11246321552932</v>
      </c>
      <c r="C233" s="10">
        <f t="shared" si="45"/>
        <v>4.0071129202324682E-2</v>
      </c>
      <c r="D233">
        <v>5125</v>
      </c>
      <c r="E233" s="1">
        <f t="shared" si="46"/>
        <v>702.1672810069781</v>
      </c>
      <c r="F233" s="10">
        <f t="shared" si="47"/>
        <v>2.8483241160593527E-2</v>
      </c>
      <c r="G233">
        <v>5115</v>
      </c>
      <c r="H233" s="1">
        <f t="shared" si="48"/>
        <v>845.02681943155494</v>
      </c>
      <c r="I233" s="10">
        <f t="shared" si="49"/>
        <v>2.3667887858818366E-2</v>
      </c>
      <c r="J233">
        <v>5100</v>
      </c>
      <c r="K233" s="1">
        <f t="shared" si="50"/>
        <v>949.72000620608287</v>
      </c>
      <c r="L233" s="10">
        <f t="shared" si="51"/>
        <v>2.1058838256862132E-2</v>
      </c>
      <c r="M233" s="1">
        <f t="shared" si="52"/>
        <v>1038.3019205096173</v>
      </c>
      <c r="N233" s="10">
        <f t="shared" si="53"/>
        <v>1.9262219981432415E-2</v>
      </c>
      <c r="O233" s="1">
        <f t="shared" si="54"/>
        <v>1115.5735252195723</v>
      </c>
      <c r="P233" s="10">
        <f t="shared" si="55"/>
        <v>1.7927998063653857E-2</v>
      </c>
      <c r="Q233" s="1">
        <f t="shared" si="56"/>
        <v>1186.2220120297477</v>
      </c>
      <c r="R233" s="10">
        <f t="shared" si="57"/>
        <v>1.6860250271176425E-2</v>
      </c>
      <c r="S233" s="1">
        <f t="shared" si="58"/>
        <v>1252.770677074815</v>
      </c>
      <c r="T233" s="10">
        <f t="shared" si="59"/>
        <v>1.5964613768498677E-2</v>
      </c>
    </row>
    <row r="234" spans="1:20" x14ac:dyDescent="0.45">
      <c r="A234">
        <v>5200</v>
      </c>
      <c r="B234" s="1">
        <f t="shared" si="44"/>
        <v>499.16525389288427</v>
      </c>
      <c r="C234" s="10">
        <f t="shared" si="45"/>
        <v>4.0066891363179286E-2</v>
      </c>
      <c r="D234">
        <v>5175</v>
      </c>
      <c r="E234" s="1">
        <f t="shared" si="46"/>
        <v>702.46323042786321</v>
      </c>
      <c r="F234" s="10">
        <f t="shared" si="47"/>
        <v>2.8471241103706173E-2</v>
      </c>
      <c r="G234">
        <v>5165</v>
      </c>
      <c r="H234" s="1">
        <f t="shared" si="48"/>
        <v>845.672207675295</v>
      </c>
      <c r="I234" s="10">
        <f t="shared" si="49"/>
        <v>2.364982533241676E-2</v>
      </c>
      <c r="J234">
        <v>5150</v>
      </c>
      <c r="K234" s="1">
        <f t="shared" si="50"/>
        <v>950.73481536686597</v>
      </c>
      <c r="L234" s="10">
        <f t="shared" si="51"/>
        <v>2.1036360167669337E-2</v>
      </c>
      <c r="M234" s="1">
        <f t="shared" si="52"/>
        <v>1039.7441330671431</v>
      </c>
      <c r="N234" s="10">
        <f t="shared" si="53"/>
        <v>1.9235501662319521E-2</v>
      </c>
      <c r="O234" s="1">
        <f t="shared" si="54"/>
        <v>1117.5026517629942</v>
      </c>
      <c r="P234" s="10">
        <f t="shared" si="55"/>
        <v>1.7897049253930274E-2</v>
      </c>
      <c r="Q234" s="1">
        <f t="shared" si="56"/>
        <v>1188.704985958721</v>
      </c>
      <c r="R234" s="10">
        <f t="shared" si="57"/>
        <v>1.6825032481772161E-2</v>
      </c>
      <c r="S234" s="1">
        <f t="shared" si="58"/>
        <v>1255.878786604773</v>
      </c>
      <c r="T234" s="10">
        <f t="shared" si="59"/>
        <v>1.5925103770618933E-2</v>
      </c>
    </row>
    <row r="235" spans="1:20" x14ac:dyDescent="0.45">
      <c r="A235">
        <v>5250</v>
      </c>
      <c r="B235" s="1">
        <f t="shared" si="44"/>
        <v>499.21418108213959</v>
      </c>
      <c r="C235" s="10">
        <f t="shared" si="45"/>
        <v>4.0062964470773406E-2</v>
      </c>
      <c r="D235">
        <v>5225</v>
      </c>
      <c r="E235" s="1">
        <f t="shared" si="46"/>
        <v>702.74228995930162</v>
      </c>
      <c r="F235" s="10">
        <f t="shared" si="47"/>
        <v>2.8459935150847791E-2</v>
      </c>
      <c r="G235">
        <v>5215</v>
      </c>
      <c r="H235" s="1">
        <f t="shared" si="48"/>
        <v>846.28562271583701</v>
      </c>
      <c r="I235" s="10">
        <f t="shared" si="49"/>
        <v>2.3632683178307443E-2</v>
      </c>
      <c r="J235">
        <v>5200</v>
      </c>
      <c r="K235" s="1">
        <f t="shared" si="50"/>
        <v>951.70385342516465</v>
      </c>
      <c r="L235" s="10">
        <f t="shared" si="51"/>
        <v>2.1014940654091468E-2</v>
      </c>
      <c r="M235" s="1">
        <f t="shared" si="52"/>
        <v>1041.1270737602215</v>
      </c>
      <c r="N235" s="10">
        <f t="shared" si="53"/>
        <v>1.9209950931125371E-2</v>
      </c>
      <c r="O235" s="1">
        <f t="shared" si="54"/>
        <v>1119.3594972511021</v>
      </c>
      <c r="P235" s="10">
        <f t="shared" si="55"/>
        <v>1.7867360797952356E-2</v>
      </c>
      <c r="Q235" s="1">
        <f t="shared" si="56"/>
        <v>1191.1032603562603</v>
      </c>
      <c r="R235" s="10">
        <f t="shared" si="57"/>
        <v>1.6791155448619945E-2</v>
      </c>
      <c r="S235" s="1">
        <f t="shared" si="58"/>
        <v>1258.8905842673</v>
      </c>
      <c r="T235" s="10">
        <f t="shared" si="59"/>
        <v>1.5887004200321672E-2</v>
      </c>
    </row>
    <row r="236" spans="1:20" x14ac:dyDescent="0.45">
      <c r="A236">
        <v>5300</v>
      </c>
      <c r="B236" s="1">
        <f t="shared" si="44"/>
        <v>499.25951846529404</v>
      </c>
      <c r="C236" s="10">
        <f t="shared" si="45"/>
        <v>4.0059326382958678E-2</v>
      </c>
      <c r="D236">
        <v>5275</v>
      </c>
      <c r="E236" s="1">
        <f t="shared" si="46"/>
        <v>703.00537227489497</v>
      </c>
      <c r="F236" s="10">
        <f t="shared" si="47"/>
        <v>2.8449284726346922E-2</v>
      </c>
      <c r="G236">
        <v>5265</v>
      </c>
      <c r="H236" s="1">
        <f t="shared" si="48"/>
        <v>846.86853678272735</v>
      </c>
      <c r="I236" s="10">
        <f t="shared" si="49"/>
        <v>2.3616416399150277E-2</v>
      </c>
      <c r="J236">
        <v>5250</v>
      </c>
      <c r="K236" s="1">
        <f t="shared" si="50"/>
        <v>952.62901018145442</v>
      </c>
      <c r="L236" s="10">
        <f t="shared" si="51"/>
        <v>2.0994531749763162E-2</v>
      </c>
      <c r="M236" s="1">
        <f t="shared" si="52"/>
        <v>1042.4529397301083</v>
      </c>
      <c r="N236" s="10">
        <f t="shared" si="53"/>
        <v>1.9185518345967746E-2</v>
      </c>
      <c r="O236" s="1">
        <f t="shared" si="54"/>
        <v>1121.1464679757657</v>
      </c>
      <c r="P236" s="10">
        <f t="shared" si="55"/>
        <v>1.7838882404107356E-2</v>
      </c>
      <c r="Q236" s="1">
        <f t="shared" si="56"/>
        <v>1193.4193612838974</v>
      </c>
      <c r="R236" s="10">
        <f t="shared" si="57"/>
        <v>1.6758568403384806E-2</v>
      </c>
      <c r="S236" s="1">
        <f t="shared" si="58"/>
        <v>1261.8086329570635</v>
      </c>
      <c r="T236" s="10">
        <f t="shared" si="59"/>
        <v>1.5850264039745682E-2</v>
      </c>
    </row>
    <row r="237" spans="1:20" x14ac:dyDescent="0.45">
      <c r="A237">
        <v>5350</v>
      </c>
      <c r="B237" s="1">
        <f t="shared" si="44"/>
        <v>499.30152109858392</v>
      </c>
      <c r="C237" s="10">
        <f t="shared" si="45"/>
        <v>4.005595648095598E-2</v>
      </c>
      <c r="D237">
        <v>5325</v>
      </c>
      <c r="E237" s="1">
        <f t="shared" si="46"/>
        <v>703.25334424674634</v>
      </c>
      <c r="F237" s="10">
        <f t="shared" si="47"/>
        <v>2.8439253312647909E-2</v>
      </c>
      <c r="G237">
        <v>5315</v>
      </c>
      <c r="H237" s="1">
        <f t="shared" si="48"/>
        <v>847.42236120086568</v>
      </c>
      <c r="I237" s="10">
        <f t="shared" si="49"/>
        <v>2.3600982126148275E-2</v>
      </c>
      <c r="J237">
        <v>5300</v>
      </c>
      <c r="K237" s="1">
        <f t="shared" si="50"/>
        <v>953.51210746027141</v>
      </c>
      <c r="L237" s="10">
        <f t="shared" si="51"/>
        <v>2.0975087619255334E-2</v>
      </c>
      <c r="M237" s="1">
        <f t="shared" si="52"/>
        <v>1043.7238595343854</v>
      </c>
      <c r="N237" s="10">
        <f t="shared" si="53"/>
        <v>1.9162156558270287E-2</v>
      </c>
      <c r="O237" s="1">
        <f t="shared" si="54"/>
        <v>1122.8659053760366</v>
      </c>
      <c r="P237" s="10">
        <f t="shared" si="55"/>
        <v>1.7811565837242336E-2</v>
      </c>
      <c r="Q237" s="1">
        <f t="shared" si="56"/>
        <v>1195.6557567010079</v>
      </c>
      <c r="R237" s="10">
        <f t="shared" si="57"/>
        <v>1.6727222603923203E-2</v>
      </c>
      <c r="S237" s="1">
        <f t="shared" si="58"/>
        <v>1264.6354461775948</v>
      </c>
      <c r="T237" s="10">
        <f t="shared" si="59"/>
        <v>1.5814834275324725E-2</v>
      </c>
    </row>
    <row r="238" spans="1:20" x14ac:dyDescent="0.45">
      <c r="A238">
        <v>5400</v>
      </c>
      <c r="B238" s="1">
        <f t="shared" si="44"/>
        <v>499.34042661635721</v>
      </c>
      <c r="C238" s="10">
        <f t="shared" si="45"/>
        <v>4.0052835568560888E-2</v>
      </c>
      <c r="D238">
        <v>5375</v>
      </c>
      <c r="E238" s="1">
        <f t="shared" si="46"/>
        <v>703.48702900198327</v>
      </c>
      <c r="F238" s="10">
        <f t="shared" si="47"/>
        <v>2.8429806343939875E-2</v>
      </c>
      <c r="G238">
        <v>5365</v>
      </c>
      <c r="H238" s="1">
        <f t="shared" si="48"/>
        <v>847.94844848141042</v>
      </c>
      <c r="I238" s="10">
        <f t="shared" si="49"/>
        <v>2.3586339518419982E-2</v>
      </c>
      <c r="J238">
        <v>5350</v>
      </c>
      <c r="K238" s="1">
        <f t="shared" si="50"/>
        <v>954.35490096584124</v>
      </c>
      <c r="L238" s="10">
        <f t="shared" si="51"/>
        <v>2.0956564460201634E-2</v>
      </c>
      <c r="M238" s="1">
        <f t="shared" si="52"/>
        <v>1044.9418945740592</v>
      </c>
      <c r="N238" s="10">
        <f t="shared" si="53"/>
        <v>1.9139820217613564E-2</v>
      </c>
      <c r="O238" s="1">
        <f t="shared" si="54"/>
        <v>1124.5200869809582</v>
      </c>
      <c r="P238" s="10">
        <f t="shared" si="55"/>
        <v>1.7785364825002602E-2</v>
      </c>
      <c r="Q238" s="1">
        <f t="shared" si="56"/>
        <v>1197.8148569322186</v>
      </c>
      <c r="R238" s="10">
        <f t="shared" si="57"/>
        <v>1.6697071241229187E-2</v>
      </c>
      <c r="S238" s="1">
        <f t="shared" si="58"/>
        <v>1267.3734880825516</v>
      </c>
      <c r="T238" s="10">
        <f t="shared" si="59"/>
        <v>1.5780667804767334E-2</v>
      </c>
    </row>
    <row r="239" spans="1:20" x14ac:dyDescent="0.45">
      <c r="A239">
        <v>5450</v>
      </c>
      <c r="B239" s="1">
        <f t="shared" si="44"/>
        <v>499.37645636248095</v>
      </c>
      <c r="C239" s="10">
        <f t="shared" si="45"/>
        <v>4.0049945777745392E-2</v>
      </c>
      <c r="D239">
        <v>5425</v>
      </c>
      <c r="E239" s="1">
        <f t="shared" si="46"/>
        <v>703.70720790392772</v>
      </c>
      <c r="F239" s="10">
        <f t="shared" si="47"/>
        <v>2.8420911105305122E-2</v>
      </c>
      <c r="G239">
        <v>5415</v>
      </c>
      <c r="H239" s="1">
        <f t="shared" si="48"/>
        <v>848.44809436879075</v>
      </c>
      <c r="I239" s="10">
        <f t="shared" si="49"/>
        <v>2.3572449667506351E-2</v>
      </c>
      <c r="J239">
        <v>5400</v>
      </c>
      <c r="K239" s="1">
        <f t="shared" si="50"/>
        <v>955.15908212414706</v>
      </c>
      <c r="L239" s="10">
        <f t="shared" si="51"/>
        <v>2.0938920410537954E-2</v>
      </c>
      <c r="M239" s="1">
        <f t="shared" si="52"/>
        <v>1046.1090405349241</v>
      </c>
      <c r="N239" s="10">
        <f t="shared" si="53"/>
        <v>1.9118465881695346E-2</v>
      </c>
      <c r="O239" s="1">
        <f t="shared" si="54"/>
        <v>1126.1112273878903</v>
      </c>
      <c r="P239" s="10">
        <f t="shared" si="55"/>
        <v>1.7760234969321533E-2</v>
      </c>
      <c r="Q239" s="1">
        <f t="shared" si="56"/>
        <v>1199.8990151846801</v>
      </c>
      <c r="R239" s="10">
        <f t="shared" si="57"/>
        <v>1.6668069351587673E-2</v>
      </c>
      <c r="S239" s="1">
        <f t="shared" si="58"/>
        <v>1270.0251735749107</v>
      </c>
      <c r="T239" s="10">
        <f t="shared" si="59"/>
        <v>1.5747719349297078E-2</v>
      </c>
    </row>
    <row r="240" spans="1:20" x14ac:dyDescent="0.45">
      <c r="A240">
        <v>5500</v>
      </c>
      <c r="B240" s="1">
        <f t="shared" si="44"/>
        <v>499.40981645318982</v>
      </c>
      <c r="C240" s="10">
        <f t="shared" si="45"/>
        <v>4.004727048026422E-2</v>
      </c>
      <c r="D240">
        <v>5475</v>
      </c>
      <c r="E240" s="1">
        <f t="shared" si="46"/>
        <v>703.91462245941102</v>
      </c>
      <c r="F240" s="10">
        <f t="shared" si="47"/>
        <v>2.8412536637073816E-2</v>
      </c>
      <c r="G240">
        <v>5465</v>
      </c>
      <c r="H240" s="1">
        <f t="shared" si="48"/>
        <v>848.92253984267256</v>
      </c>
      <c r="I240" s="10">
        <f t="shared" si="49"/>
        <v>2.3559275506698785E-2</v>
      </c>
      <c r="J240">
        <v>5450</v>
      </c>
      <c r="K240" s="1">
        <f t="shared" si="50"/>
        <v>955.92627990861672</v>
      </c>
      <c r="L240" s="10">
        <f t="shared" si="51"/>
        <v>2.0922115460526865E-2</v>
      </c>
      <c r="M240" s="1">
        <f t="shared" si="52"/>
        <v>1047.2272288394458</v>
      </c>
      <c r="N240" s="10">
        <f t="shared" si="53"/>
        <v>1.9098051931064019E-2</v>
      </c>
      <c r="O240" s="1">
        <f t="shared" si="54"/>
        <v>1127.6414792722746</v>
      </c>
      <c r="P240" s="10">
        <f t="shared" si="55"/>
        <v>1.7736133662719675E-2</v>
      </c>
      <c r="Q240" s="1">
        <f t="shared" si="56"/>
        <v>1201.9105281112079</v>
      </c>
      <c r="R240" s="10">
        <f t="shared" si="57"/>
        <v>1.664017373358883E-2</v>
      </c>
      <c r="S240" s="1">
        <f t="shared" si="58"/>
        <v>1272.5928684604223</v>
      </c>
      <c r="T240" s="10">
        <f t="shared" si="59"/>
        <v>1.5715945370804976E-2</v>
      </c>
    </row>
    <row r="241" spans="1:20" x14ac:dyDescent="0.45">
      <c r="A241">
        <v>5550</v>
      </c>
      <c r="B241" s="1">
        <f t="shared" si="44"/>
        <v>499.44069877511407</v>
      </c>
      <c r="C241" s="10">
        <f t="shared" si="45"/>
        <v>4.0044794204898211E-2</v>
      </c>
      <c r="D241">
        <v>5525</v>
      </c>
      <c r="E241" s="1">
        <f t="shared" si="46"/>
        <v>704.10997615380757</v>
      </c>
      <c r="F241" s="10">
        <f t="shared" si="47"/>
        <v>2.8404653644093732E-2</v>
      </c>
      <c r="G241">
        <v>5515</v>
      </c>
      <c r="H241" s="1">
        <f t="shared" si="48"/>
        <v>849.37297307394851</v>
      </c>
      <c r="I241" s="10">
        <f t="shared" si="49"/>
        <v>2.3546781724898082E-2</v>
      </c>
      <c r="J241">
        <v>5500</v>
      </c>
      <c r="K241" s="1">
        <f t="shared" si="50"/>
        <v>956.65806264686557</v>
      </c>
      <c r="L241" s="10">
        <f t="shared" si="51"/>
        <v>2.0906111369264305E-2</v>
      </c>
      <c r="M241" s="1">
        <f t="shared" si="52"/>
        <v>1048.2983281056647</v>
      </c>
      <c r="N241" s="10">
        <f t="shared" si="53"/>
        <v>1.9078538488314818E-2</v>
      </c>
      <c r="O241" s="1">
        <f t="shared" si="54"/>
        <v>1129.1129344249839</v>
      </c>
      <c r="P241" s="10">
        <f t="shared" si="55"/>
        <v>1.7713020009097028E-2</v>
      </c>
      <c r="Q241" s="1">
        <f t="shared" si="56"/>
        <v>1203.8516364154875</v>
      </c>
      <c r="R241" s="10">
        <f t="shared" si="57"/>
        <v>1.6613342869683457E-2</v>
      </c>
      <c r="S241" s="1">
        <f t="shared" si="58"/>
        <v>1275.0788896517981</v>
      </c>
      <c r="T241" s="10">
        <f t="shared" si="59"/>
        <v>1.5685303993591842E-2</v>
      </c>
    </row>
    <row r="242" spans="1:20" x14ac:dyDescent="0.45">
      <c r="A242">
        <v>5600</v>
      </c>
      <c r="B242" s="1">
        <f t="shared" si="44"/>
        <v>499.46928192205542</v>
      </c>
      <c r="C242" s="10">
        <f t="shared" si="45"/>
        <v>4.0042502559989458E-2</v>
      </c>
      <c r="D242">
        <v>5575</v>
      </c>
      <c r="E242" s="1">
        <f t="shared" si="46"/>
        <v>704.29393621543454</v>
      </c>
      <c r="F242" s="10">
        <f t="shared" si="47"/>
        <v>2.8397234409643212E-2</v>
      </c>
      <c r="G242">
        <v>5565</v>
      </c>
      <c r="H242" s="1">
        <f t="shared" si="48"/>
        <v>849.80053133401361</v>
      </c>
      <c r="I242" s="10">
        <f t="shared" si="49"/>
        <v>2.353493468473605E-2</v>
      </c>
      <c r="J242">
        <v>5550</v>
      </c>
      <c r="K242" s="1">
        <f t="shared" si="50"/>
        <v>957.35593980618478</v>
      </c>
      <c r="L242" s="10">
        <f t="shared" si="51"/>
        <v>2.0890871585388573E-2</v>
      </c>
      <c r="M242" s="1">
        <f t="shared" si="52"/>
        <v>1049.324145609882</v>
      </c>
      <c r="N242" s="10">
        <f t="shared" si="53"/>
        <v>1.9059887341461794E-2</v>
      </c>
      <c r="O242" s="1">
        <f t="shared" si="54"/>
        <v>1130.5276248136386</v>
      </c>
      <c r="P242" s="10">
        <f t="shared" si="55"/>
        <v>1.769085474872575E-2</v>
      </c>
      <c r="Q242" s="1">
        <f t="shared" si="56"/>
        <v>1205.724525495717</v>
      </c>
      <c r="R242" s="10">
        <f t="shared" si="57"/>
        <v>1.6587536851983064E-2</v>
      </c>
      <c r="S242" s="1">
        <f t="shared" si="58"/>
        <v>1277.4855054202765</v>
      </c>
      <c r="T242" s="10">
        <f t="shared" si="59"/>
        <v>1.5655754930401541E-2</v>
      </c>
    </row>
    <row r="243" spans="1:20" x14ac:dyDescent="0.45">
      <c r="A243">
        <v>5650</v>
      </c>
      <c r="B243" s="1">
        <f t="shared" si="44"/>
        <v>499.49573207391887</v>
      </c>
      <c r="C243" s="10">
        <f t="shared" si="45"/>
        <v>4.0040382160943591E-2</v>
      </c>
      <c r="D243">
        <v>5625</v>
      </c>
      <c r="E243" s="1">
        <f t="shared" si="46"/>
        <v>704.46713531101739</v>
      </c>
      <c r="F243" s="10">
        <f t="shared" si="47"/>
        <v>2.8390252713733959E-2</v>
      </c>
      <c r="G243">
        <v>5615</v>
      </c>
      <c r="H243" s="1">
        <f t="shared" si="48"/>
        <v>850.20630285677157</v>
      </c>
      <c r="I243" s="10">
        <f t="shared" si="49"/>
        <v>2.3523702344711107E-2</v>
      </c>
      <c r="J243">
        <v>5600</v>
      </c>
      <c r="K243" s="1">
        <f t="shared" si="50"/>
        <v>958.02136375569955</v>
      </c>
      <c r="L243" s="10">
        <f t="shared" si="51"/>
        <v>2.0876361171732808E-2</v>
      </c>
      <c r="M243" s="1">
        <f t="shared" si="52"/>
        <v>1050.3064287501154</v>
      </c>
      <c r="N243" s="10">
        <f t="shared" si="53"/>
        <v>1.9042061871220175E-2</v>
      </c>
      <c r="O243" s="1">
        <f t="shared" si="54"/>
        <v>1131.8875236644712</v>
      </c>
      <c r="P243" s="10">
        <f t="shared" si="55"/>
        <v>1.7669600187172535E-2</v>
      </c>
      <c r="Q243" s="1">
        <f t="shared" si="56"/>
        <v>1207.5313261232563</v>
      </c>
      <c r="R243" s="10">
        <f t="shared" si="57"/>
        <v>1.6562717312029834E-2</v>
      </c>
      <c r="S243" s="1">
        <f t="shared" si="58"/>
        <v>1279.8149356913343</v>
      </c>
      <c r="T243" s="10">
        <f t="shared" si="59"/>
        <v>1.5627259412468366E-2</v>
      </c>
    </row>
    <row r="244" spans="1:20" x14ac:dyDescent="0.45">
      <c r="A244">
        <v>5700</v>
      </c>
      <c r="B244" s="1">
        <f t="shared" si="44"/>
        <v>499.5202038210474</v>
      </c>
      <c r="C244" s="10">
        <f t="shared" si="45"/>
        <v>4.0038420562394268E-2</v>
      </c>
      <c r="D244">
        <v>5675</v>
      </c>
      <c r="E244" s="1">
        <f t="shared" si="46"/>
        <v>704.63017317396645</v>
      </c>
      <c r="F244" s="10">
        <f t="shared" si="47"/>
        <v>2.8383683755566613E-2</v>
      </c>
      <c r="G244">
        <v>5665</v>
      </c>
      <c r="H244" s="1">
        <f t="shared" si="48"/>
        <v>850.59132865298625</v>
      </c>
      <c r="I244" s="10">
        <f t="shared" si="49"/>
        <v>2.3513054185107209E-2</v>
      </c>
      <c r="J244">
        <v>5650</v>
      </c>
      <c r="K244" s="1">
        <f t="shared" si="50"/>
        <v>958.65573150333205</v>
      </c>
      <c r="L244" s="10">
        <f t="shared" si="51"/>
        <v>2.0862546733681615E-2</v>
      </c>
      <c r="M244" s="1">
        <f t="shared" si="52"/>
        <v>1051.246866507543</v>
      </c>
      <c r="N244" s="10">
        <f t="shared" si="53"/>
        <v>1.9025026981953429E-2</v>
      </c>
      <c r="O244" s="1">
        <f t="shared" si="54"/>
        <v>1133.1945465615311</v>
      </c>
      <c r="P244" s="10">
        <f t="shared" si="55"/>
        <v>1.7649220127899747E-2</v>
      </c>
      <c r="Q244" s="1">
        <f t="shared" si="56"/>
        <v>1209.274115153007</v>
      </c>
      <c r="R244" s="10">
        <f t="shared" si="57"/>
        <v>1.6538847354281988E-2</v>
      </c>
      <c r="S244" s="1">
        <f t="shared" si="58"/>
        <v>1282.0693523814725</v>
      </c>
      <c r="T244" s="10">
        <f t="shared" si="59"/>
        <v>1.5599780123321373E-2</v>
      </c>
    </row>
    <row r="245" spans="1:20" x14ac:dyDescent="0.45">
      <c r="A245">
        <v>5750</v>
      </c>
      <c r="B245" s="1">
        <f t="shared" si="44"/>
        <v>499.54284093705422</v>
      </c>
      <c r="C245" s="10">
        <f t="shared" si="45"/>
        <v>4.0036606194743037E-2</v>
      </c>
      <c r="D245">
        <v>5725</v>
      </c>
      <c r="E245" s="1">
        <f t="shared" si="46"/>
        <v>704.7836181672435</v>
      </c>
      <c r="F245" s="10">
        <f t="shared" si="47"/>
        <v>2.8377504079917543E-2</v>
      </c>
      <c r="G245">
        <v>5715</v>
      </c>
      <c r="H245" s="1">
        <f t="shared" si="48"/>
        <v>850.95660427674443</v>
      </c>
      <c r="I245" s="10">
        <f t="shared" si="49"/>
        <v>2.3502961137482032E-2</v>
      </c>
      <c r="J245">
        <v>5700</v>
      </c>
      <c r="K245" s="1">
        <f t="shared" si="50"/>
        <v>959.26038640592265</v>
      </c>
      <c r="L245" s="10">
        <f t="shared" si="51"/>
        <v>2.0849396351009911E-2</v>
      </c>
      <c r="M245" s="1">
        <f t="shared" si="52"/>
        <v>1052.1470909033603</v>
      </c>
      <c r="N245" s="10">
        <f t="shared" si="53"/>
        <v>1.9008749036057544E-2</v>
      </c>
      <c r="O245" s="1">
        <f t="shared" si="54"/>
        <v>1134.4505525602144</v>
      </c>
      <c r="P245" s="10">
        <f t="shared" si="55"/>
        <v>1.7629679808312704E-2</v>
      </c>
      <c r="Q245" s="1">
        <f t="shared" si="56"/>
        <v>1210.9549162624323</v>
      </c>
      <c r="R245" s="10">
        <f t="shared" si="57"/>
        <v>1.6515891493078257E-2</v>
      </c>
      <c r="S245" s="1">
        <f t="shared" si="58"/>
        <v>1284.250879773128</v>
      </c>
      <c r="T245" s="10">
        <f t="shared" si="59"/>
        <v>1.5573281136107255E-2</v>
      </c>
    </row>
    <row r="246" spans="1:20" x14ac:dyDescent="0.45">
      <c r="A246">
        <v>5800</v>
      </c>
      <c r="B246" s="1">
        <f t="shared" si="44"/>
        <v>499.56377710309539</v>
      </c>
      <c r="C246" s="10">
        <f t="shared" si="45"/>
        <v>4.0034928304804984E-2</v>
      </c>
      <c r="D246">
        <v>5775</v>
      </c>
      <c r="E246" s="1">
        <f t="shared" si="46"/>
        <v>704.92800878262472</v>
      </c>
      <c r="F246" s="10">
        <f t="shared" si="47"/>
        <v>2.8371691507249081E-2</v>
      </c>
      <c r="G246">
        <v>5765</v>
      </c>
      <c r="H246" s="1">
        <f t="shared" si="48"/>
        <v>851.30308154393754</v>
      </c>
      <c r="I246" s="10">
        <f t="shared" si="49"/>
        <v>2.3493395517525516E-2</v>
      </c>
      <c r="J246">
        <v>5750</v>
      </c>
      <c r="K246" s="1">
        <f t="shared" si="50"/>
        <v>959.83661985104277</v>
      </c>
      <c r="L246" s="10">
        <f t="shared" si="51"/>
        <v>2.083687951299858E-2</v>
      </c>
      <c r="M246" s="1">
        <f t="shared" si="52"/>
        <v>1053.0086784486812</v>
      </c>
      <c r="N246" s="10">
        <f t="shared" si="53"/>
        <v>1.8993195791571729E-2</v>
      </c>
      <c r="O246" s="1">
        <f t="shared" si="54"/>
        <v>1135.6573453122912</v>
      </c>
      <c r="P246" s="10">
        <f t="shared" si="55"/>
        <v>1.7610945839037617E-2</v>
      </c>
      <c r="Q246" s="1">
        <f t="shared" si="56"/>
        <v>1212.575700716269</v>
      </c>
      <c r="R246" s="10">
        <f t="shared" si="57"/>
        <v>1.6493815592862358E-2</v>
      </c>
      <c r="S246" s="1">
        <f t="shared" si="58"/>
        <v>1286.3615949248967</v>
      </c>
      <c r="T246" s="10">
        <f t="shared" si="59"/>
        <v>1.5547727854210141E-2</v>
      </c>
    </row>
    <row r="247" spans="1:20" x14ac:dyDescent="0.45">
      <c r="A247">
        <v>5850</v>
      </c>
      <c r="B247" s="1">
        <f t="shared" si="44"/>
        <v>499.58313658638372</v>
      </c>
      <c r="C247" s="10">
        <f t="shared" si="45"/>
        <v>4.0033376900306498E-2</v>
      </c>
      <c r="D247">
        <v>5825</v>
      </c>
      <c r="E247" s="1">
        <f t="shared" si="46"/>
        <v>705.06385507818277</v>
      </c>
      <c r="F247" s="10">
        <f t="shared" si="47"/>
        <v>2.8366225067348334E-2</v>
      </c>
      <c r="G247">
        <v>5815</v>
      </c>
      <c r="H247" s="1">
        <f t="shared" si="48"/>
        <v>851.631670202799</v>
      </c>
      <c r="I247" s="10">
        <f t="shared" si="49"/>
        <v>2.3484330961103642E-2</v>
      </c>
      <c r="J247">
        <v>5800</v>
      </c>
      <c r="K247" s="1">
        <f t="shared" si="50"/>
        <v>960.38567290922163</v>
      </c>
      <c r="L247" s="10">
        <f t="shared" si="51"/>
        <v>2.0824967056636272E-2</v>
      </c>
      <c r="M247" s="1">
        <f t="shared" si="52"/>
        <v>1053.8331515853038</v>
      </c>
      <c r="N247" s="10">
        <f t="shared" si="53"/>
        <v>1.8978336342820087E-2</v>
      </c>
      <c r="O247" s="1">
        <f t="shared" si="54"/>
        <v>1136.816674199777</v>
      </c>
      <c r="P247" s="10">
        <f t="shared" si="55"/>
        <v>1.7592986146230054E-2</v>
      </c>
      <c r="Q247" s="1">
        <f t="shared" si="56"/>
        <v>1214.1383881541481</v>
      </c>
      <c r="R247" s="10">
        <f t="shared" si="57"/>
        <v>1.6472586811463852E-2</v>
      </c>
      <c r="S247" s="1">
        <f t="shared" si="58"/>
        <v>1288.4035281143845</v>
      </c>
      <c r="T247" s="10">
        <f t="shared" si="59"/>
        <v>1.5523086954962451E-2</v>
      </c>
    </row>
    <row r="248" spans="1:20" x14ac:dyDescent="0.45">
      <c r="A248">
        <v>5900</v>
      </c>
      <c r="B248" s="1">
        <f t="shared" si="44"/>
        <v>499.60103487560269</v>
      </c>
      <c r="C248" s="10">
        <f t="shared" si="45"/>
        <v>4.0031942697996745E-2</v>
      </c>
      <c r="D248">
        <v>5875</v>
      </c>
      <c r="E248" s="1">
        <f t="shared" si="46"/>
        <v>705.19164005581786</v>
      </c>
      <c r="F248" s="10">
        <f t="shared" si="47"/>
        <v>2.8361084936311703E-2</v>
      </c>
      <c r="G248">
        <v>5865</v>
      </c>
      <c r="H248" s="1">
        <f t="shared" si="48"/>
        <v>851.94323955665072</v>
      </c>
      <c r="I248" s="10">
        <f t="shared" si="49"/>
        <v>2.3475742363315136E-2</v>
      </c>
      <c r="J248">
        <v>5850</v>
      </c>
      <c r="K248" s="1">
        <f t="shared" si="50"/>
        <v>960.90873795547566</v>
      </c>
      <c r="L248" s="10">
        <f t="shared" si="51"/>
        <v>2.0813631107730352E-2</v>
      </c>
      <c r="M248" s="1">
        <f t="shared" si="52"/>
        <v>1054.6219801153411</v>
      </c>
      <c r="N248" s="10">
        <f t="shared" si="53"/>
        <v>1.896414106390297E-2</v>
      </c>
      <c r="O248" s="1">
        <f t="shared" si="54"/>
        <v>1137.9302354751744</v>
      </c>
      <c r="P248" s="10">
        <f t="shared" si="55"/>
        <v>1.7575769916728195E-2</v>
      </c>
      <c r="Q248" s="1">
        <f t="shared" si="56"/>
        <v>1215.6448473984924</v>
      </c>
      <c r="R248" s="10">
        <f t="shared" si="57"/>
        <v>1.6452173546246219E-2</v>
      </c>
      <c r="S248" s="1">
        <f t="shared" si="58"/>
        <v>1290.3786633111222</v>
      </c>
      <c r="T248" s="10">
        <f t="shared" si="59"/>
        <v>1.5499326336255311E-2</v>
      </c>
    </row>
    <row r="249" spans="1:20" x14ac:dyDescent="0.45">
      <c r="A249">
        <v>5950</v>
      </c>
      <c r="B249" s="1">
        <f t="shared" si="44"/>
        <v>499.61757927574627</v>
      </c>
      <c r="C249" s="10">
        <f t="shared" si="45"/>
        <v>4.0030617075148406E-2</v>
      </c>
      <c r="D249">
        <v>5925</v>
      </c>
      <c r="E249" s="1">
        <f t="shared" si="46"/>
        <v>705.31182098067484</v>
      </c>
      <c r="F249" s="10">
        <f t="shared" si="47"/>
        <v>2.8356252376703025E-2</v>
      </c>
      <c r="G249">
        <v>5915</v>
      </c>
      <c r="H249" s="1">
        <f t="shared" si="48"/>
        <v>852.2386200391187</v>
      </c>
      <c r="I249" s="10">
        <f t="shared" si="49"/>
        <v>2.3467605820400368E-2</v>
      </c>
      <c r="J249">
        <v>5900</v>
      </c>
      <c r="K249" s="1">
        <f t="shared" si="50"/>
        <v>961.4069602591843</v>
      </c>
      <c r="L249" s="10">
        <f t="shared" si="51"/>
        <v>2.0802845024762696E-2</v>
      </c>
      <c r="M249" s="1">
        <f t="shared" si="52"/>
        <v>1055.3765826178931</v>
      </c>
      <c r="N249" s="10">
        <f t="shared" si="53"/>
        <v>1.8950581554869641E-2</v>
      </c>
      <c r="O249" s="1">
        <f t="shared" si="54"/>
        <v>1138.9996734057638</v>
      </c>
      <c r="P249" s="10">
        <f t="shared" si="55"/>
        <v>1.7559267545878464E-2</v>
      </c>
      <c r="Q249" s="1">
        <f t="shared" si="56"/>
        <v>1217.0968972801872</v>
      </c>
      <c r="R249" s="10">
        <f t="shared" si="57"/>
        <v>1.6432545382946459E-2</v>
      </c>
      <c r="S249" s="1">
        <f t="shared" si="58"/>
        <v>1292.2889386771005</v>
      </c>
      <c r="T249" s="10">
        <f t="shared" si="59"/>
        <v>1.547641506587044E-2</v>
      </c>
    </row>
    <row r="250" spans="1:20" x14ac:dyDescent="0.45">
      <c r="A250">
        <v>6000</v>
      </c>
      <c r="B250" s="1">
        <f t="shared" ref="B250:B251" si="60">$Y$195 - $Z$195*EXP(-$AA$195*A250^$AB$195)</f>
        <v>499.63286946477905</v>
      </c>
      <c r="C250" s="10">
        <f t="shared" ref="C250:C251" si="61">20/B250</f>
        <v>4.0029392024236853E-2</v>
      </c>
      <c r="D250">
        <v>5975</v>
      </c>
      <c r="E250" s="1">
        <f t="shared" si="46"/>
        <v>705.42483064427677</v>
      </c>
      <c r="F250" s="10">
        <f t="shared" si="47"/>
        <v>2.835170968072339E-2</v>
      </c>
      <c r="G250">
        <v>5965</v>
      </c>
      <c r="H250" s="1">
        <f t="shared" si="48"/>
        <v>852.51860474217403</v>
      </c>
      <c r="I250" s="10">
        <f t="shared" si="49"/>
        <v>2.3459898574352604E-2</v>
      </c>
      <c r="J250">
        <v>5950</v>
      </c>
      <c r="K250" s="1">
        <f t="shared" si="50"/>
        <v>961.88143954150814</v>
      </c>
      <c r="L250" s="10">
        <f t="shared" si="51"/>
        <v>2.0792583345337477E-2</v>
      </c>
      <c r="M250" s="1">
        <f t="shared" si="52"/>
        <v>1056.0983278510937</v>
      </c>
      <c r="N250" s="10">
        <f t="shared" si="53"/>
        <v>1.8937630590415946E-2</v>
      </c>
      <c r="O250" s="1">
        <f t="shared" si="54"/>
        <v>1140.0265814197855</v>
      </c>
      <c r="P250" s="10">
        <f t="shared" si="55"/>
        <v>1.754345058787319E-2</v>
      </c>
      <c r="Q250" s="1">
        <f t="shared" si="56"/>
        <v>1218.4963074796776</v>
      </c>
      <c r="R250" s="10">
        <f t="shared" si="57"/>
        <v>1.6413673047042505E-2</v>
      </c>
      <c r="S250" s="1">
        <f t="shared" si="58"/>
        <v>1294.1362470925951</v>
      </c>
      <c r="T250" s="10">
        <f t="shared" si="59"/>
        <v>1.54543233333677E-2</v>
      </c>
    </row>
    <row r="251" spans="1:20" x14ac:dyDescent="0.45">
      <c r="A251">
        <v>6050</v>
      </c>
      <c r="B251" s="1">
        <f t="shared" si="60"/>
        <v>499.64699801438883</v>
      </c>
      <c r="C251" s="10">
        <f t="shared" si="61"/>
        <v>4.0028260110599206E-2</v>
      </c>
      <c r="D251">
        <v>6025</v>
      </c>
      <c r="E251" s="1">
        <f t="shared" si="46"/>
        <v>705.53107857319628</v>
      </c>
      <c r="F251" s="10">
        <f t="shared" si="47"/>
        <v>2.8347440116240141E-2</v>
      </c>
      <c r="G251">
        <v>6015</v>
      </c>
      <c r="H251" s="1">
        <f t="shared" si="48"/>
        <v>852.78395089744424</v>
      </c>
      <c r="I251" s="10">
        <f t="shared" si="49"/>
        <v>2.3452598960091359E-2</v>
      </c>
      <c r="J251">
        <v>6000</v>
      </c>
      <c r="K251" s="1">
        <f t="shared" si="50"/>
        <v>962.33323149967634</v>
      </c>
      <c r="L251" s="10">
        <f t="shared" si="51"/>
        <v>2.0782821735078703E-2</v>
      </c>
      <c r="M251" s="1">
        <f t="shared" si="52"/>
        <v>1056.7885361380227</v>
      </c>
      <c r="N251" s="10">
        <f t="shared" si="53"/>
        <v>1.8925262070961645E-2</v>
      </c>
      <c r="O251" s="1">
        <f t="shared" si="54"/>
        <v>1141.0125032524991</v>
      </c>
      <c r="P251" s="10">
        <f t="shared" si="55"/>
        <v>1.7528291708451264E-2</v>
      </c>
      <c r="Q251" s="1">
        <f t="shared" si="56"/>
        <v>1219.8447993812592</v>
      </c>
      <c r="R251" s="10">
        <f t="shared" si="57"/>
        <v>1.6395528357496449E-2</v>
      </c>
      <c r="S251" s="1">
        <f t="shared" si="58"/>
        <v>1295.9224367050601</v>
      </c>
      <c r="T251" s="10">
        <f t="shared" si="59"/>
        <v>1.5433022404373891E-2</v>
      </c>
    </row>
  </sheetData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58" workbookViewId="0">
      <selection activeCell="Y128" sqref="Y128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0" workbookViewId="0">
      <selection activeCell="Q150" sqref="Q15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8" workbookViewId="0">
      <selection activeCell="Z118" sqref="Z118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2" workbookViewId="0">
      <selection activeCell="Z106" sqref="Z106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09" workbookViewId="0">
      <selection activeCell="L147" sqref="L147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Y110" sqref="Y11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6" workbookViewId="0"/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70" workbookViewId="0">
      <selection activeCell="K121" sqref="K121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7" workbookViewId="0">
      <selection activeCell="Q44" sqref="Q44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>
      <selection activeCell="F80" sqref="F80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40" workbookViewId="0">
      <selection activeCell="Q73" sqref="Q73"/>
    </sheetView>
  </sheetViews>
  <sheetFormatPr baseColWidth="10" defaultRowHeight="14.25" x14ac:dyDescent="0.4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19</vt:i4>
      </vt:variant>
    </vt:vector>
  </HeadingPairs>
  <TitlesOfParts>
    <vt:vector size="19" baseType="lpstr">
      <vt:lpstr>Inhalt</vt:lpstr>
      <vt:lpstr>Abmessungen</vt:lpstr>
      <vt:lpstr>Typ1 Noctua F12</vt:lpstr>
      <vt:lpstr>Typ1 2x F12</vt:lpstr>
      <vt:lpstr>Typ2 Noctua F12</vt:lpstr>
      <vt:lpstr>Typ2 2x F12</vt:lpstr>
      <vt:lpstr>Typ3 Noctua F12</vt:lpstr>
      <vt:lpstr>Typ3 2x F12</vt:lpstr>
      <vt:lpstr>Diagramm Typ1 Noctua F12</vt:lpstr>
      <vt:lpstr>Diagramm Typ1 Noctua 2x F12</vt:lpstr>
      <vt:lpstr>Diagramm Typ2 Noctua F12</vt:lpstr>
      <vt:lpstr>Diagramm Typ2 Noctua 2x F12</vt:lpstr>
      <vt:lpstr>Diagramm Typ3 Noctua F12</vt:lpstr>
      <vt:lpstr>Diagramm Typ3 Noctua 2x F12</vt:lpstr>
      <vt:lpstr>Vergleich KW Typ1-3</vt:lpstr>
      <vt:lpstr>Vergleich P Typ1-3</vt:lpstr>
      <vt:lpstr>Vergleich Typ1 pushpull</vt:lpstr>
      <vt:lpstr>Vergleich Typ2 pushpull</vt:lpstr>
      <vt:lpstr>Vergleich Typ3 pushpull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Marcel Michaelis</cp:lastModifiedBy>
  <dcterms:created xsi:type="dcterms:W3CDTF">2020-03-02T10:53:41Z</dcterms:created>
  <dcterms:modified xsi:type="dcterms:W3CDTF">2021-01-07T14:52:22Z</dcterms:modified>
</cp:coreProperties>
</file>