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\Documents\Tipprunden\2024-2025\NBA Play-Ins, Playoffs, Finals 2024-2025\lees corner\"/>
    </mc:Choice>
  </mc:AlternateContent>
  <xr:revisionPtr revIDLastSave="0" documentId="8_{C77E4378-928C-4F78-9913-E16ED2DABD6E}" xr6:coauthVersionLast="47" xr6:coauthVersionMax="47" xr10:uidLastSave="{00000000-0000-0000-0000-000000000000}"/>
  <bookViews>
    <workbookView xWindow="-28920" yWindow="-120" windowWidth="29040" windowHeight="15720" activeTab="7"/>
  </bookViews>
  <sheets>
    <sheet name="Wertung" sheetId="1" r:id="rId1"/>
    <sheet name="Steve" sheetId="2" r:id="rId2"/>
    <sheet name="smashie" sheetId="3" r:id="rId3"/>
    <sheet name="Freaky91" sheetId="4" r:id="rId4"/>
    <sheet name="Kim_Unicorn" sheetId="5" r:id="rId5"/>
    <sheet name="Mape" sheetId="6" r:id="rId6"/>
    <sheet name="Monukly" sheetId="7" r:id="rId7"/>
    <sheet name="gerhard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00" i="8" l="1"/>
  <c r="O100" i="8"/>
  <c r="M100" i="8"/>
  <c r="G100" i="8"/>
  <c r="D100" i="8"/>
  <c r="P99" i="8"/>
  <c r="O99" i="8"/>
  <c r="M99" i="8"/>
  <c r="G99" i="8"/>
  <c r="D99" i="8"/>
  <c r="P98" i="8"/>
  <c r="O98" i="8"/>
  <c r="M98" i="8"/>
  <c r="G98" i="8"/>
  <c r="D98" i="8"/>
  <c r="P97" i="8"/>
  <c r="O97" i="8"/>
  <c r="M97" i="8"/>
  <c r="G97" i="8"/>
  <c r="D97" i="8"/>
  <c r="P96" i="8"/>
  <c r="O96" i="8"/>
  <c r="M96" i="8"/>
  <c r="G96" i="8"/>
  <c r="D96" i="8"/>
  <c r="P95" i="8"/>
  <c r="O95" i="8"/>
  <c r="M95" i="8"/>
  <c r="G95" i="8"/>
  <c r="D95" i="8"/>
  <c r="P94" i="8"/>
  <c r="O94" i="8"/>
  <c r="M94" i="8"/>
  <c r="G94" i="8"/>
  <c r="D94" i="8"/>
  <c r="P93" i="8"/>
  <c r="O93" i="8"/>
  <c r="M93" i="8"/>
  <c r="G93" i="8"/>
  <c r="D93" i="8"/>
  <c r="P92" i="8"/>
  <c r="O92" i="8"/>
  <c r="M92" i="8"/>
  <c r="G92" i="8"/>
  <c r="D92" i="8"/>
  <c r="P91" i="8"/>
  <c r="O91" i="8"/>
  <c r="M91" i="8"/>
  <c r="G91" i="8"/>
  <c r="D91" i="8"/>
  <c r="P90" i="8"/>
  <c r="O90" i="8"/>
  <c r="M90" i="8"/>
  <c r="G90" i="8"/>
  <c r="D90" i="8"/>
  <c r="P89" i="8"/>
  <c r="O89" i="8"/>
  <c r="M89" i="8"/>
  <c r="G89" i="8"/>
  <c r="D89" i="8"/>
  <c r="P88" i="8"/>
  <c r="O88" i="8"/>
  <c r="M88" i="8"/>
  <c r="G88" i="8"/>
  <c r="D88" i="8"/>
  <c r="P87" i="8"/>
  <c r="O87" i="8"/>
  <c r="M87" i="8"/>
  <c r="G87" i="8"/>
  <c r="D87" i="8"/>
  <c r="P86" i="8"/>
  <c r="O86" i="8"/>
  <c r="M86" i="8"/>
  <c r="G86" i="8"/>
  <c r="D86" i="8"/>
  <c r="P85" i="8"/>
  <c r="O85" i="8"/>
  <c r="M85" i="8"/>
  <c r="G85" i="8"/>
  <c r="D85" i="8"/>
  <c r="P84" i="8"/>
  <c r="O84" i="8"/>
  <c r="M84" i="8"/>
  <c r="G84" i="8"/>
  <c r="D84" i="8"/>
  <c r="P83" i="8"/>
  <c r="O83" i="8"/>
  <c r="M83" i="8"/>
  <c r="G83" i="8"/>
  <c r="D83" i="8"/>
  <c r="P82" i="8"/>
  <c r="O82" i="8"/>
  <c r="M82" i="8"/>
  <c r="G82" i="8"/>
  <c r="D82" i="8"/>
  <c r="P81" i="8"/>
  <c r="O81" i="8"/>
  <c r="M81" i="8"/>
  <c r="G81" i="8"/>
  <c r="D81" i="8"/>
  <c r="P80" i="8"/>
  <c r="O80" i="8"/>
  <c r="M80" i="8"/>
  <c r="G80" i="8"/>
  <c r="D80" i="8"/>
  <c r="P79" i="8"/>
  <c r="O79" i="8"/>
  <c r="M79" i="8"/>
  <c r="G79" i="8"/>
  <c r="D79" i="8"/>
  <c r="P78" i="8"/>
  <c r="O78" i="8"/>
  <c r="M78" i="8"/>
  <c r="G78" i="8"/>
  <c r="D78" i="8"/>
  <c r="P77" i="8"/>
  <c r="O77" i="8"/>
  <c r="M77" i="8"/>
  <c r="G77" i="8"/>
  <c r="D77" i="8"/>
  <c r="P76" i="8"/>
  <c r="O76" i="8"/>
  <c r="M76" i="8"/>
  <c r="N79" i="8" s="1"/>
  <c r="G76" i="8"/>
  <c r="D76" i="8"/>
  <c r="P75" i="8"/>
  <c r="O75" i="8"/>
  <c r="M75" i="8"/>
  <c r="G75" i="8"/>
  <c r="D75" i="8"/>
  <c r="P74" i="8"/>
  <c r="O74" i="8"/>
  <c r="M74" i="8"/>
  <c r="G74" i="8"/>
  <c r="D74" i="8"/>
  <c r="P73" i="8"/>
  <c r="O73" i="8"/>
  <c r="M73" i="8"/>
  <c r="G73" i="8"/>
  <c r="D73" i="8"/>
  <c r="P72" i="8"/>
  <c r="O72" i="8"/>
  <c r="M72" i="8"/>
  <c r="G72" i="8"/>
  <c r="D72" i="8"/>
  <c r="P71" i="8"/>
  <c r="O71" i="8"/>
  <c r="M71" i="8"/>
  <c r="N74" i="8" s="1"/>
  <c r="G71" i="8"/>
  <c r="D71" i="8"/>
  <c r="P70" i="8"/>
  <c r="O70" i="8"/>
  <c r="M70" i="8"/>
  <c r="G70" i="8"/>
  <c r="D70" i="8"/>
  <c r="P69" i="8"/>
  <c r="O69" i="8"/>
  <c r="M69" i="8"/>
  <c r="G69" i="8"/>
  <c r="D69" i="8"/>
  <c r="P68" i="8"/>
  <c r="O68" i="8"/>
  <c r="M68" i="8"/>
  <c r="G68" i="8"/>
  <c r="D68" i="8"/>
  <c r="P67" i="8"/>
  <c r="O67" i="8"/>
  <c r="M67" i="8"/>
  <c r="G67" i="8"/>
  <c r="D67" i="8"/>
  <c r="P66" i="8"/>
  <c r="O66" i="8"/>
  <c r="M66" i="8"/>
  <c r="N69" i="8" s="1"/>
  <c r="G66" i="8"/>
  <c r="D66" i="8"/>
  <c r="P65" i="8"/>
  <c r="O65" i="8"/>
  <c r="M65" i="8"/>
  <c r="G65" i="8"/>
  <c r="D65" i="8"/>
  <c r="P64" i="8"/>
  <c r="O64" i="8"/>
  <c r="M64" i="8"/>
  <c r="N64" i="8" s="1"/>
  <c r="G64" i="8"/>
  <c r="D64" i="8"/>
  <c r="P63" i="8"/>
  <c r="O63" i="8"/>
  <c r="M63" i="8"/>
  <c r="D63" i="8"/>
  <c r="P62" i="8"/>
  <c r="O62" i="8"/>
  <c r="M62" i="8"/>
  <c r="D62" i="8"/>
  <c r="P61" i="8"/>
  <c r="O61" i="8"/>
  <c r="M61" i="8"/>
  <c r="D61" i="8"/>
  <c r="P60" i="8"/>
  <c r="O60" i="8"/>
  <c r="M60" i="8"/>
  <c r="D60" i="8"/>
  <c r="P59" i="8"/>
  <c r="O59" i="8"/>
  <c r="M59" i="8"/>
  <c r="D59" i="8"/>
  <c r="P58" i="8"/>
  <c r="O58" i="8"/>
  <c r="M58" i="8"/>
  <c r="D58" i="8"/>
  <c r="P57" i="8"/>
  <c r="O57" i="8"/>
  <c r="M57" i="8"/>
  <c r="N58" i="8" s="1"/>
  <c r="D57" i="8"/>
  <c r="P56" i="8"/>
  <c r="O56" i="8"/>
  <c r="M56" i="8"/>
  <c r="G56" i="8"/>
  <c r="D56" i="8"/>
  <c r="P55" i="8"/>
  <c r="O55" i="8"/>
  <c r="M55" i="8"/>
  <c r="G55" i="8"/>
  <c r="D55" i="8"/>
  <c r="P54" i="8"/>
  <c r="O54" i="8"/>
  <c r="M54" i="8"/>
  <c r="G54" i="8"/>
  <c r="D54" i="8"/>
  <c r="P53" i="8"/>
  <c r="O53" i="8"/>
  <c r="M53" i="8"/>
  <c r="G53" i="8"/>
  <c r="D53" i="8"/>
  <c r="P52" i="8"/>
  <c r="O52" i="8"/>
  <c r="M52" i="8"/>
  <c r="G52" i="8"/>
  <c r="D52" i="8"/>
  <c r="P51" i="8"/>
  <c r="O51" i="8"/>
  <c r="M51" i="8"/>
  <c r="G51" i="8"/>
  <c r="D51" i="8"/>
  <c r="P50" i="8"/>
  <c r="O50" i="8"/>
  <c r="M50" i="8"/>
  <c r="G50" i="8"/>
  <c r="D50" i="8"/>
  <c r="P49" i="8"/>
  <c r="O49" i="8"/>
  <c r="M49" i="8"/>
  <c r="G49" i="8"/>
  <c r="D49" i="8"/>
  <c r="P48" i="8"/>
  <c r="O48" i="8"/>
  <c r="M48" i="8"/>
  <c r="G48" i="8"/>
  <c r="D48" i="8"/>
  <c r="P47" i="8"/>
  <c r="O47" i="8"/>
  <c r="M47" i="8"/>
  <c r="N51" i="8" s="1"/>
  <c r="G47" i="8"/>
  <c r="D47" i="8"/>
  <c r="P46" i="8"/>
  <c r="O46" i="8"/>
  <c r="M46" i="8"/>
  <c r="G46" i="8"/>
  <c r="D46" i="8"/>
  <c r="P45" i="8"/>
  <c r="O45" i="8"/>
  <c r="M45" i="8"/>
  <c r="G45" i="8"/>
  <c r="D45" i="8"/>
  <c r="P44" i="8"/>
  <c r="O44" i="8"/>
  <c r="M44" i="8"/>
  <c r="G44" i="8"/>
  <c r="D44" i="8"/>
  <c r="P43" i="8"/>
  <c r="O43" i="8"/>
  <c r="M43" i="8"/>
  <c r="G43" i="8"/>
  <c r="D43" i="8"/>
  <c r="P42" i="8"/>
  <c r="O42" i="8"/>
  <c r="M42" i="8"/>
  <c r="G42" i="8"/>
  <c r="D42" i="8"/>
  <c r="P41" i="8"/>
  <c r="O41" i="8"/>
  <c r="M41" i="8"/>
  <c r="G41" i="8"/>
  <c r="D41" i="8"/>
  <c r="P40" i="8"/>
  <c r="O40" i="8"/>
  <c r="M40" i="8"/>
  <c r="G40" i="8"/>
  <c r="D40" i="8"/>
  <c r="P39" i="8"/>
  <c r="O39" i="8"/>
  <c r="M39" i="8"/>
  <c r="G39" i="8"/>
  <c r="D39" i="8"/>
  <c r="P38" i="8"/>
  <c r="O38" i="8"/>
  <c r="M38" i="8"/>
  <c r="G38" i="8"/>
  <c r="D38" i="8"/>
  <c r="P37" i="8"/>
  <c r="O37" i="8"/>
  <c r="M37" i="8"/>
  <c r="N44" i="8" s="1"/>
  <c r="G37" i="8"/>
  <c r="D37" i="8"/>
  <c r="P36" i="8"/>
  <c r="O36" i="8"/>
  <c r="M36" i="8"/>
  <c r="G36" i="8"/>
  <c r="D36" i="8"/>
  <c r="P35" i="8"/>
  <c r="O35" i="8"/>
  <c r="M35" i="8"/>
  <c r="G35" i="8"/>
  <c r="D35" i="8"/>
  <c r="P34" i="8"/>
  <c r="O34" i="8"/>
  <c r="M34" i="8"/>
  <c r="G34" i="8"/>
  <c r="D34" i="8"/>
  <c r="P33" i="8"/>
  <c r="O33" i="8"/>
  <c r="M33" i="8"/>
  <c r="G33" i="8"/>
  <c r="D33" i="8"/>
  <c r="P32" i="8"/>
  <c r="O32" i="8"/>
  <c r="M32" i="8"/>
  <c r="G32" i="8"/>
  <c r="D32" i="8"/>
  <c r="P31" i="8"/>
  <c r="O31" i="8"/>
  <c r="M31" i="8"/>
  <c r="G31" i="8"/>
  <c r="D31" i="8"/>
  <c r="P30" i="8"/>
  <c r="O30" i="8"/>
  <c r="M30" i="8"/>
  <c r="G30" i="8"/>
  <c r="D30" i="8"/>
  <c r="P29" i="8"/>
  <c r="O29" i="8"/>
  <c r="M29" i="8"/>
  <c r="G29" i="8"/>
  <c r="D29" i="8"/>
  <c r="P28" i="8"/>
  <c r="O28" i="8"/>
  <c r="M28" i="8"/>
  <c r="N35" i="8" s="1"/>
  <c r="G28" i="8"/>
  <c r="D28" i="8"/>
  <c r="P27" i="8"/>
  <c r="O27" i="8"/>
  <c r="M27" i="8"/>
  <c r="G27" i="8"/>
  <c r="D27" i="8"/>
  <c r="P26" i="8"/>
  <c r="O26" i="8"/>
  <c r="M26" i="8"/>
  <c r="G26" i="8"/>
  <c r="D26" i="8"/>
  <c r="P25" i="8"/>
  <c r="O25" i="8"/>
  <c r="M25" i="8"/>
  <c r="G25" i="8"/>
  <c r="D25" i="8"/>
  <c r="P24" i="8"/>
  <c r="O24" i="8"/>
  <c r="M24" i="8"/>
  <c r="G24" i="8"/>
  <c r="D24" i="8"/>
  <c r="P23" i="8"/>
  <c r="O23" i="8"/>
  <c r="M23" i="8"/>
  <c r="G23" i="8"/>
  <c r="D23" i="8"/>
  <c r="P22" i="8"/>
  <c r="O22" i="8"/>
  <c r="M22" i="8"/>
  <c r="G22" i="8"/>
  <c r="D22" i="8"/>
  <c r="P21" i="8"/>
  <c r="O21" i="8"/>
  <c r="M21" i="8"/>
  <c r="G21" i="8"/>
  <c r="D21" i="8"/>
  <c r="P20" i="8"/>
  <c r="O20" i="8"/>
  <c r="M20" i="8"/>
  <c r="G20" i="8"/>
  <c r="D20" i="8"/>
  <c r="P19" i="8"/>
  <c r="O19" i="8"/>
  <c r="M19" i="8"/>
  <c r="N26" i="8" s="1"/>
  <c r="G19" i="8"/>
  <c r="D19" i="8"/>
  <c r="P18" i="8"/>
  <c r="O18" i="8"/>
  <c r="M18" i="8"/>
  <c r="G18" i="8"/>
  <c r="D18" i="8"/>
  <c r="P17" i="8"/>
  <c r="O17" i="8"/>
  <c r="M17" i="8"/>
  <c r="G17" i="8"/>
  <c r="D17" i="8"/>
  <c r="P16" i="8"/>
  <c r="O16" i="8"/>
  <c r="M16" i="8"/>
  <c r="G16" i="8"/>
  <c r="D16" i="8"/>
  <c r="P15" i="8"/>
  <c r="O15" i="8"/>
  <c r="M15" i="8"/>
  <c r="G15" i="8"/>
  <c r="D15" i="8"/>
  <c r="P14" i="8"/>
  <c r="O14" i="8"/>
  <c r="M14" i="8"/>
  <c r="G14" i="8"/>
  <c r="D14" i="8"/>
  <c r="P13" i="8"/>
  <c r="O13" i="8"/>
  <c r="M13" i="8"/>
  <c r="G13" i="8"/>
  <c r="D13" i="8"/>
  <c r="P12" i="8"/>
  <c r="O12" i="8"/>
  <c r="M12" i="8"/>
  <c r="G12" i="8"/>
  <c r="D12" i="8"/>
  <c r="P11" i="8"/>
  <c r="O11" i="8"/>
  <c r="M11" i="8"/>
  <c r="G11" i="8"/>
  <c r="D11" i="8"/>
  <c r="P10" i="8"/>
  <c r="O10" i="8"/>
  <c r="M10" i="8"/>
  <c r="N17" i="8" s="1"/>
  <c r="G10" i="8"/>
  <c r="D10" i="8"/>
  <c r="P9" i="8"/>
  <c r="O9" i="8"/>
  <c r="M9" i="8"/>
  <c r="G9" i="8"/>
  <c r="D9" i="8"/>
  <c r="P8" i="8"/>
  <c r="O8" i="8"/>
  <c r="M8" i="8"/>
  <c r="N8" i="8" s="1"/>
  <c r="G8" i="8"/>
  <c r="D8" i="8"/>
  <c r="P7" i="8"/>
  <c r="O7" i="8"/>
  <c r="M7" i="8"/>
  <c r="G7" i="8"/>
  <c r="D7" i="8"/>
  <c r="P6" i="8"/>
  <c r="O6" i="8"/>
  <c r="M6" i="8"/>
  <c r="G6" i="8"/>
  <c r="D6" i="8"/>
  <c r="P5" i="8"/>
  <c r="O5" i="8"/>
  <c r="M5" i="8"/>
  <c r="G5" i="8"/>
  <c r="D5" i="8"/>
  <c r="P4" i="8"/>
  <c r="O4" i="8"/>
  <c r="M4" i="8"/>
  <c r="G4" i="8"/>
  <c r="D4" i="8"/>
  <c r="P3" i="8"/>
  <c r="O3" i="8"/>
  <c r="M3" i="8"/>
  <c r="G3" i="8"/>
  <c r="D3" i="8"/>
  <c r="P2" i="8"/>
  <c r="O2" i="8"/>
  <c r="M2" i="8"/>
  <c r="N5" i="8" s="1"/>
  <c r="G2" i="8"/>
  <c r="D2" i="8"/>
  <c r="P100" i="7"/>
  <c r="O100" i="7"/>
  <c r="M100" i="7"/>
  <c r="G100" i="7"/>
  <c r="D100" i="7"/>
  <c r="P99" i="7"/>
  <c r="O99" i="7"/>
  <c r="M99" i="7"/>
  <c r="G99" i="7"/>
  <c r="D99" i="7"/>
  <c r="P98" i="7"/>
  <c r="O98" i="7"/>
  <c r="M98" i="7"/>
  <c r="G98" i="7"/>
  <c r="D98" i="7"/>
  <c r="P97" i="7"/>
  <c r="O97" i="7"/>
  <c r="M97" i="7"/>
  <c r="G97" i="7"/>
  <c r="D97" i="7"/>
  <c r="P96" i="7"/>
  <c r="O96" i="7"/>
  <c r="M96" i="7"/>
  <c r="G96" i="7"/>
  <c r="D96" i="7"/>
  <c r="P95" i="7"/>
  <c r="O95" i="7"/>
  <c r="M95" i="7"/>
  <c r="G95" i="7"/>
  <c r="D95" i="7"/>
  <c r="P94" i="7"/>
  <c r="O94" i="7"/>
  <c r="M94" i="7"/>
  <c r="G94" i="7"/>
  <c r="D94" i="7"/>
  <c r="P93" i="7"/>
  <c r="O93" i="7"/>
  <c r="M93" i="7"/>
  <c r="G93" i="7"/>
  <c r="D93" i="7"/>
  <c r="P92" i="7"/>
  <c r="O92" i="7"/>
  <c r="M92" i="7"/>
  <c r="G92" i="7"/>
  <c r="D92" i="7"/>
  <c r="P91" i="7"/>
  <c r="O91" i="7"/>
  <c r="M91" i="7"/>
  <c r="G91" i="7"/>
  <c r="D91" i="7"/>
  <c r="P90" i="7"/>
  <c r="O90" i="7"/>
  <c r="M90" i="7"/>
  <c r="G90" i="7"/>
  <c r="D90" i="7"/>
  <c r="P89" i="7"/>
  <c r="O89" i="7"/>
  <c r="M89" i="7"/>
  <c r="G89" i="7"/>
  <c r="D89" i="7"/>
  <c r="P88" i="7"/>
  <c r="O88" i="7"/>
  <c r="M88" i="7"/>
  <c r="G88" i="7"/>
  <c r="D88" i="7"/>
  <c r="P87" i="7"/>
  <c r="O87" i="7"/>
  <c r="M87" i="7"/>
  <c r="G87" i="7"/>
  <c r="D87" i="7"/>
  <c r="P86" i="7"/>
  <c r="O86" i="7"/>
  <c r="M86" i="7"/>
  <c r="G86" i="7"/>
  <c r="D86" i="7"/>
  <c r="P85" i="7"/>
  <c r="O85" i="7"/>
  <c r="M85" i="7"/>
  <c r="G85" i="7"/>
  <c r="D85" i="7"/>
  <c r="P84" i="7"/>
  <c r="O84" i="7"/>
  <c r="M84" i="7"/>
  <c r="G84" i="7"/>
  <c r="D84" i="7"/>
  <c r="P83" i="7"/>
  <c r="O83" i="7"/>
  <c r="M83" i="7"/>
  <c r="G83" i="7"/>
  <c r="D83" i="7"/>
  <c r="P82" i="7"/>
  <c r="O82" i="7"/>
  <c r="M82" i="7"/>
  <c r="G82" i="7"/>
  <c r="D82" i="7"/>
  <c r="P81" i="7"/>
  <c r="O81" i="7"/>
  <c r="M81" i="7"/>
  <c r="G81" i="7"/>
  <c r="D81" i="7"/>
  <c r="P80" i="7"/>
  <c r="O80" i="7"/>
  <c r="M80" i="7"/>
  <c r="G80" i="7"/>
  <c r="D80" i="7"/>
  <c r="P79" i="7"/>
  <c r="O79" i="7"/>
  <c r="M79" i="7"/>
  <c r="G79" i="7"/>
  <c r="D79" i="7"/>
  <c r="P78" i="7"/>
  <c r="O78" i="7"/>
  <c r="M78" i="7"/>
  <c r="G78" i="7"/>
  <c r="D78" i="7"/>
  <c r="P77" i="7"/>
  <c r="O77" i="7"/>
  <c r="M77" i="7"/>
  <c r="G77" i="7"/>
  <c r="D77" i="7"/>
  <c r="P76" i="7"/>
  <c r="O76" i="7"/>
  <c r="M76" i="7"/>
  <c r="N79" i="7" s="1"/>
  <c r="G76" i="7"/>
  <c r="D76" i="7"/>
  <c r="P75" i="7"/>
  <c r="O75" i="7"/>
  <c r="M75" i="7"/>
  <c r="G75" i="7"/>
  <c r="D75" i="7"/>
  <c r="P74" i="7"/>
  <c r="O74" i="7"/>
  <c r="M74" i="7"/>
  <c r="G74" i="7"/>
  <c r="D74" i="7"/>
  <c r="P73" i="7"/>
  <c r="O73" i="7"/>
  <c r="M73" i="7"/>
  <c r="G73" i="7"/>
  <c r="D73" i="7"/>
  <c r="P72" i="7"/>
  <c r="O72" i="7"/>
  <c r="M72" i="7"/>
  <c r="G72" i="7"/>
  <c r="D72" i="7"/>
  <c r="P71" i="7"/>
  <c r="O71" i="7"/>
  <c r="M71" i="7"/>
  <c r="N74" i="7" s="1"/>
  <c r="G71" i="7"/>
  <c r="D71" i="7"/>
  <c r="P70" i="7"/>
  <c r="O70" i="7"/>
  <c r="M70" i="7"/>
  <c r="G70" i="7"/>
  <c r="D70" i="7"/>
  <c r="P69" i="7"/>
  <c r="O69" i="7"/>
  <c r="M69" i="7"/>
  <c r="G69" i="7"/>
  <c r="D69" i="7"/>
  <c r="P68" i="7"/>
  <c r="O68" i="7"/>
  <c r="M68" i="7"/>
  <c r="G68" i="7"/>
  <c r="D68" i="7"/>
  <c r="P67" i="7"/>
  <c r="O67" i="7"/>
  <c r="M67" i="7"/>
  <c r="G67" i="7"/>
  <c r="D67" i="7"/>
  <c r="P66" i="7"/>
  <c r="O66" i="7"/>
  <c r="M66" i="7"/>
  <c r="N69" i="7" s="1"/>
  <c r="G66" i="7"/>
  <c r="D66" i="7"/>
  <c r="P65" i="7"/>
  <c r="O65" i="7"/>
  <c r="M65" i="7"/>
  <c r="G65" i="7"/>
  <c r="D65" i="7"/>
  <c r="P64" i="7"/>
  <c r="O64" i="7"/>
  <c r="M64" i="7"/>
  <c r="N64" i="7" s="1"/>
  <c r="G64" i="7"/>
  <c r="D64" i="7"/>
  <c r="P63" i="7"/>
  <c r="O63" i="7"/>
  <c r="M63" i="7"/>
  <c r="D63" i="7"/>
  <c r="P62" i="7"/>
  <c r="O62" i="7"/>
  <c r="M62" i="7"/>
  <c r="D62" i="7"/>
  <c r="P61" i="7"/>
  <c r="O61" i="7"/>
  <c r="M61" i="7"/>
  <c r="D61" i="7"/>
  <c r="P60" i="7"/>
  <c r="O60" i="7"/>
  <c r="M60" i="7"/>
  <c r="D60" i="7"/>
  <c r="P59" i="7"/>
  <c r="O59" i="7"/>
  <c r="M59" i="7"/>
  <c r="D59" i="7"/>
  <c r="P58" i="7"/>
  <c r="O58" i="7"/>
  <c r="M58" i="7"/>
  <c r="D58" i="7"/>
  <c r="P57" i="7"/>
  <c r="O57" i="7"/>
  <c r="M57" i="7"/>
  <c r="N58" i="7" s="1"/>
  <c r="D57" i="7"/>
  <c r="P56" i="7"/>
  <c r="O56" i="7"/>
  <c r="M56" i="7"/>
  <c r="D56" i="7"/>
  <c r="P55" i="7"/>
  <c r="O55" i="7"/>
  <c r="M55" i="7"/>
  <c r="G55" i="7"/>
  <c r="D55" i="7"/>
  <c r="P54" i="7"/>
  <c r="O54" i="7"/>
  <c r="M54" i="7"/>
  <c r="G54" i="7"/>
  <c r="D54" i="7"/>
  <c r="P53" i="7"/>
  <c r="O53" i="7"/>
  <c r="M53" i="7"/>
  <c r="N55" i="7" s="1"/>
  <c r="G53" i="7"/>
  <c r="D53" i="7"/>
  <c r="P52" i="7"/>
  <c r="O52" i="7"/>
  <c r="M52" i="7"/>
  <c r="D52" i="7"/>
  <c r="P51" i="7"/>
  <c r="O51" i="7"/>
  <c r="M51" i="7"/>
  <c r="G51" i="7"/>
  <c r="D51" i="7"/>
  <c r="P50" i="7"/>
  <c r="O50" i="7"/>
  <c r="M50" i="7"/>
  <c r="G50" i="7"/>
  <c r="D50" i="7"/>
  <c r="P49" i="7"/>
  <c r="O49" i="7"/>
  <c r="M49" i="7"/>
  <c r="G49" i="7"/>
  <c r="D49" i="7"/>
  <c r="P48" i="7"/>
  <c r="O48" i="7"/>
  <c r="M48" i="7"/>
  <c r="G48" i="7"/>
  <c r="D48" i="7"/>
  <c r="P47" i="7"/>
  <c r="O47" i="7"/>
  <c r="M47" i="7"/>
  <c r="G47" i="7"/>
  <c r="D47" i="7"/>
  <c r="P46" i="7"/>
  <c r="O46" i="7"/>
  <c r="M46" i="7"/>
  <c r="N51" i="7" s="1"/>
  <c r="G46" i="7"/>
  <c r="D46" i="7"/>
  <c r="P45" i="7"/>
  <c r="O45" i="7"/>
  <c r="M45" i="7"/>
  <c r="G45" i="7"/>
  <c r="D45" i="7"/>
  <c r="P44" i="7"/>
  <c r="O44" i="7"/>
  <c r="M44" i="7"/>
  <c r="G44" i="7"/>
  <c r="D44" i="7"/>
  <c r="P43" i="7"/>
  <c r="O43" i="7"/>
  <c r="M43" i="7"/>
  <c r="G43" i="7"/>
  <c r="D43" i="7"/>
  <c r="P42" i="7"/>
  <c r="O42" i="7"/>
  <c r="M42" i="7"/>
  <c r="G42" i="7"/>
  <c r="D42" i="7"/>
  <c r="P41" i="7"/>
  <c r="O41" i="7"/>
  <c r="M41" i="7"/>
  <c r="G41" i="7"/>
  <c r="D41" i="7"/>
  <c r="P40" i="7"/>
  <c r="O40" i="7"/>
  <c r="M40" i="7"/>
  <c r="G40" i="7"/>
  <c r="D40" i="7"/>
  <c r="P39" i="7"/>
  <c r="O39" i="7"/>
  <c r="M39" i="7"/>
  <c r="G39" i="7"/>
  <c r="D39" i="7"/>
  <c r="P38" i="7"/>
  <c r="O38" i="7"/>
  <c r="M38" i="7"/>
  <c r="G38" i="7"/>
  <c r="D38" i="7"/>
  <c r="P37" i="7"/>
  <c r="O37" i="7"/>
  <c r="M37" i="7"/>
  <c r="N44" i="7" s="1"/>
  <c r="G37" i="7"/>
  <c r="D37" i="7"/>
  <c r="P36" i="7"/>
  <c r="O36" i="7"/>
  <c r="M36" i="7"/>
  <c r="G36" i="7"/>
  <c r="D36" i="7"/>
  <c r="P35" i="7"/>
  <c r="O35" i="7"/>
  <c r="M35" i="7"/>
  <c r="G35" i="7"/>
  <c r="D35" i="7"/>
  <c r="P34" i="7"/>
  <c r="O34" i="7"/>
  <c r="M34" i="7"/>
  <c r="G34" i="7"/>
  <c r="D34" i="7"/>
  <c r="P33" i="7"/>
  <c r="O33" i="7"/>
  <c r="M33" i="7"/>
  <c r="G33" i="7"/>
  <c r="D33" i="7"/>
  <c r="P32" i="7"/>
  <c r="O32" i="7"/>
  <c r="M32" i="7"/>
  <c r="G32" i="7"/>
  <c r="D32" i="7"/>
  <c r="P31" i="7"/>
  <c r="O31" i="7"/>
  <c r="M31" i="7"/>
  <c r="G31" i="7"/>
  <c r="D31" i="7"/>
  <c r="P30" i="7"/>
  <c r="O30" i="7"/>
  <c r="M30" i="7"/>
  <c r="G30" i="7"/>
  <c r="D30" i="7"/>
  <c r="P29" i="7"/>
  <c r="O29" i="7"/>
  <c r="M29" i="7"/>
  <c r="G29" i="7"/>
  <c r="D29" i="7"/>
  <c r="P28" i="7"/>
  <c r="O28" i="7"/>
  <c r="M28" i="7"/>
  <c r="N35" i="7" s="1"/>
  <c r="G28" i="7"/>
  <c r="D28" i="7"/>
  <c r="P27" i="7"/>
  <c r="O27" i="7"/>
  <c r="M27" i="7"/>
  <c r="G27" i="7"/>
  <c r="D27" i="7"/>
  <c r="P26" i="7"/>
  <c r="O26" i="7"/>
  <c r="M26" i="7"/>
  <c r="G26" i="7"/>
  <c r="D26" i="7"/>
  <c r="P25" i="7"/>
  <c r="O25" i="7"/>
  <c r="M25" i="7"/>
  <c r="G25" i="7"/>
  <c r="D25" i="7"/>
  <c r="P24" i="7"/>
  <c r="O24" i="7"/>
  <c r="M24" i="7"/>
  <c r="G24" i="7"/>
  <c r="D24" i="7"/>
  <c r="P23" i="7"/>
  <c r="O23" i="7"/>
  <c r="M23" i="7"/>
  <c r="G23" i="7"/>
  <c r="D23" i="7"/>
  <c r="P22" i="7"/>
  <c r="O22" i="7"/>
  <c r="M22" i="7"/>
  <c r="G22" i="7"/>
  <c r="D22" i="7"/>
  <c r="P21" i="7"/>
  <c r="O21" i="7"/>
  <c r="M21" i="7"/>
  <c r="G21" i="7"/>
  <c r="D21" i="7"/>
  <c r="P20" i="7"/>
  <c r="O20" i="7"/>
  <c r="M20" i="7"/>
  <c r="G20" i="7"/>
  <c r="D20" i="7"/>
  <c r="P19" i="7"/>
  <c r="O19" i="7"/>
  <c r="M19" i="7"/>
  <c r="N26" i="7" s="1"/>
  <c r="G19" i="7"/>
  <c r="D19" i="7"/>
  <c r="P18" i="7"/>
  <c r="O18" i="7"/>
  <c r="M18" i="7"/>
  <c r="G18" i="7"/>
  <c r="D18" i="7"/>
  <c r="P17" i="7"/>
  <c r="O17" i="7"/>
  <c r="M17" i="7"/>
  <c r="G17" i="7"/>
  <c r="D17" i="7"/>
  <c r="P16" i="7"/>
  <c r="O16" i="7"/>
  <c r="M16" i="7"/>
  <c r="G16" i="7"/>
  <c r="D16" i="7"/>
  <c r="P15" i="7"/>
  <c r="O15" i="7"/>
  <c r="M15" i="7"/>
  <c r="G15" i="7"/>
  <c r="D15" i="7"/>
  <c r="P14" i="7"/>
  <c r="O14" i="7"/>
  <c r="M14" i="7"/>
  <c r="G14" i="7"/>
  <c r="D14" i="7"/>
  <c r="P13" i="7"/>
  <c r="O13" i="7"/>
  <c r="M13" i="7"/>
  <c r="G13" i="7"/>
  <c r="D13" i="7"/>
  <c r="P12" i="7"/>
  <c r="O12" i="7"/>
  <c r="M12" i="7"/>
  <c r="G12" i="7"/>
  <c r="D12" i="7"/>
  <c r="P11" i="7"/>
  <c r="O11" i="7"/>
  <c r="M11" i="7"/>
  <c r="G11" i="7"/>
  <c r="D11" i="7"/>
  <c r="P10" i="7"/>
  <c r="O10" i="7"/>
  <c r="M10" i="7"/>
  <c r="N17" i="7" s="1"/>
  <c r="E6" i="1" s="1"/>
  <c r="G10" i="7"/>
  <c r="D10" i="7"/>
  <c r="P9" i="7"/>
  <c r="O9" i="7"/>
  <c r="M9" i="7"/>
  <c r="G9" i="7"/>
  <c r="D9" i="7"/>
  <c r="P8" i="7"/>
  <c r="O8" i="7"/>
  <c r="M8" i="7"/>
  <c r="G8" i="7"/>
  <c r="D8" i="7"/>
  <c r="P7" i="7"/>
  <c r="O7" i="7"/>
  <c r="M7" i="7"/>
  <c r="N8" i="7" s="1"/>
  <c r="G7" i="7"/>
  <c r="D7" i="7"/>
  <c r="P6" i="7"/>
  <c r="O6" i="7"/>
  <c r="M6" i="7"/>
  <c r="G6" i="7"/>
  <c r="D6" i="7"/>
  <c r="P5" i="7"/>
  <c r="O5" i="7"/>
  <c r="M5" i="7"/>
  <c r="G5" i="7"/>
  <c r="D5" i="7"/>
  <c r="P4" i="7"/>
  <c r="O4" i="7"/>
  <c r="M4" i="7"/>
  <c r="G4" i="7"/>
  <c r="D4" i="7"/>
  <c r="P3" i="7"/>
  <c r="O3" i="7"/>
  <c r="M3" i="7"/>
  <c r="G3" i="7"/>
  <c r="D3" i="7"/>
  <c r="P2" i="7"/>
  <c r="O2" i="7"/>
  <c r="M2" i="7"/>
  <c r="N5" i="7" s="1"/>
  <c r="D6" i="1" s="1"/>
  <c r="G2" i="7"/>
  <c r="D2" i="7"/>
  <c r="P100" i="6"/>
  <c r="O100" i="6"/>
  <c r="M100" i="6"/>
  <c r="G100" i="6"/>
  <c r="D100" i="6"/>
  <c r="P99" i="6"/>
  <c r="O99" i="6"/>
  <c r="M99" i="6"/>
  <c r="G99" i="6"/>
  <c r="D99" i="6"/>
  <c r="P98" i="6"/>
  <c r="O98" i="6"/>
  <c r="M98" i="6"/>
  <c r="G98" i="6"/>
  <c r="D98" i="6"/>
  <c r="P97" i="6"/>
  <c r="O97" i="6"/>
  <c r="M97" i="6"/>
  <c r="G97" i="6"/>
  <c r="D97" i="6"/>
  <c r="P96" i="6"/>
  <c r="O96" i="6"/>
  <c r="M96" i="6"/>
  <c r="G96" i="6"/>
  <c r="D96" i="6"/>
  <c r="P95" i="6"/>
  <c r="O95" i="6"/>
  <c r="M95" i="6"/>
  <c r="G95" i="6"/>
  <c r="D95" i="6"/>
  <c r="P94" i="6"/>
  <c r="O94" i="6"/>
  <c r="M94" i="6"/>
  <c r="G94" i="6"/>
  <c r="D94" i="6"/>
  <c r="P93" i="6"/>
  <c r="O93" i="6"/>
  <c r="M93" i="6"/>
  <c r="G93" i="6"/>
  <c r="D93" i="6"/>
  <c r="P92" i="6"/>
  <c r="O92" i="6"/>
  <c r="M92" i="6"/>
  <c r="G92" i="6"/>
  <c r="D92" i="6"/>
  <c r="P91" i="6"/>
  <c r="O91" i="6"/>
  <c r="M91" i="6"/>
  <c r="G91" i="6"/>
  <c r="D91" i="6"/>
  <c r="P90" i="6"/>
  <c r="O90" i="6"/>
  <c r="M90" i="6"/>
  <c r="G90" i="6"/>
  <c r="D90" i="6"/>
  <c r="P89" i="6"/>
  <c r="O89" i="6"/>
  <c r="M89" i="6"/>
  <c r="G89" i="6"/>
  <c r="D89" i="6"/>
  <c r="P88" i="6"/>
  <c r="O88" i="6"/>
  <c r="M88" i="6"/>
  <c r="G88" i="6"/>
  <c r="D88" i="6"/>
  <c r="P87" i="6"/>
  <c r="O87" i="6"/>
  <c r="M87" i="6"/>
  <c r="G87" i="6"/>
  <c r="D87" i="6"/>
  <c r="P86" i="6"/>
  <c r="O86" i="6"/>
  <c r="M86" i="6"/>
  <c r="G86" i="6"/>
  <c r="D86" i="6"/>
  <c r="P85" i="6"/>
  <c r="O85" i="6"/>
  <c r="M85" i="6"/>
  <c r="G85" i="6"/>
  <c r="D85" i="6"/>
  <c r="P84" i="6"/>
  <c r="O84" i="6"/>
  <c r="M84" i="6"/>
  <c r="G84" i="6"/>
  <c r="D84" i="6"/>
  <c r="P83" i="6"/>
  <c r="O83" i="6"/>
  <c r="M83" i="6"/>
  <c r="G83" i="6"/>
  <c r="D83" i="6"/>
  <c r="P82" i="6"/>
  <c r="O82" i="6"/>
  <c r="M82" i="6"/>
  <c r="G82" i="6"/>
  <c r="D82" i="6"/>
  <c r="P81" i="6"/>
  <c r="O81" i="6"/>
  <c r="M81" i="6"/>
  <c r="G81" i="6"/>
  <c r="D81" i="6"/>
  <c r="P80" i="6"/>
  <c r="O80" i="6"/>
  <c r="M80" i="6"/>
  <c r="G80" i="6"/>
  <c r="D80" i="6"/>
  <c r="P79" i="6"/>
  <c r="O79" i="6"/>
  <c r="M79" i="6"/>
  <c r="G79" i="6"/>
  <c r="D79" i="6"/>
  <c r="P78" i="6"/>
  <c r="O78" i="6"/>
  <c r="M78" i="6"/>
  <c r="G78" i="6"/>
  <c r="D78" i="6"/>
  <c r="P77" i="6"/>
  <c r="O77" i="6"/>
  <c r="M77" i="6"/>
  <c r="G77" i="6"/>
  <c r="D77" i="6"/>
  <c r="P76" i="6"/>
  <c r="O76" i="6"/>
  <c r="M76" i="6"/>
  <c r="N79" i="6" s="1"/>
  <c r="G76" i="6"/>
  <c r="D76" i="6"/>
  <c r="P75" i="6"/>
  <c r="O75" i="6"/>
  <c r="M75" i="6"/>
  <c r="G75" i="6"/>
  <c r="D75" i="6"/>
  <c r="P74" i="6"/>
  <c r="O74" i="6"/>
  <c r="M74" i="6"/>
  <c r="G74" i="6"/>
  <c r="D74" i="6"/>
  <c r="P73" i="6"/>
  <c r="O73" i="6"/>
  <c r="M73" i="6"/>
  <c r="G73" i="6"/>
  <c r="D73" i="6"/>
  <c r="P72" i="6"/>
  <c r="O72" i="6"/>
  <c r="M72" i="6"/>
  <c r="G72" i="6"/>
  <c r="D72" i="6"/>
  <c r="P71" i="6"/>
  <c r="O71" i="6"/>
  <c r="M71" i="6"/>
  <c r="N74" i="6" s="1"/>
  <c r="G71" i="6"/>
  <c r="D71" i="6"/>
  <c r="P70" i="6"/>
  <c r="O70" i="6"/>
  <c r="M70" i="6"/>
  <c r="G70" i="6"/>
  <c r="D70" i="6"/>
  <c r="P69" i="6"/>
  <c r="O69" i="6"/>
  <c r="M69" i="6"/>
  <c r="G69" i="6"/>
  <c r="D69" i="6"/>
  <c r="P68" i="6"/>
  <c r="O68" i="6"/>
  <c r="M68" i="6"/>
  <c r="G68" i="6"/>
  <c r="D68" i="6"/>
  <c r="P67" i="6"/>
  <c r="O67" i="6"/>
  <c r="M67" i="6"/>
  <c r="G67" i="6"/>
  <c r="D67" i="6"/>
  <c r="P66" i="6"/>
  <c r="O66" i="6"/>
  <c r="M66" i="6"/>
  <c r="N69" i="6" s="1"/>
  <c r="G66" i="6"/>
  <c r="D66" i="6"/>
  <c r="P65" i="6"/>
  <c r="O65" i="6"/>
  <c r="M65" i="6"/>
  <c r="G65" i="6"/>
  <c r="D65" i="6"/>
  <c r="P64" i="6"/>
  <c r="O64" i="6"/>
  <c r="M64" i="6"/>
  <c r="G64" i="6"/>
  <c r="D64" i="6"/>
  <c r="P63" i="6"/>
  <c r="O63" i="6"/>
  <c r="M63" i="6"/>
  <c r="D63" i="6"/>
  <c r="P62" i="6"/>
  <c r="O62" i="6"/>
  <c r="M62" i="6"/>
  <c r="D62" i="6"/>
  <c r="P61" i="6"/>
  <c r="O61" i="6"/>
  <c r="M61" i="6"/>
  <c r="N64" i="6" s="1"/>
  <c r="D61" i="6"/>
  <c r="P60" i="6"/>
  <c r="O60" i="6"/>
  <c r="M60" i="6"/>
  <c r="D60" i="6"/>
  <c r="P59" i="6"/>
  <c r="O59" i="6"/>
  <c r="M59" i="6"/>
  <c r="D59" i="6"/>
  <c r="P58" i="6"/>
  <c r="O58" i="6"/>
  <c r="N58" i="6"/>
  <c r="M58" i="6"/>
  <c r="D58" i="6"/>
  <c r="P57" i="6"/>
  <c r="O57" i="6"/>
  <c r="M57" i="6"/>
  <c r="D57" i="6"/>
  <c r="P56" i="6"/>
  <c r="O56" i="6"/>
  <c r="M56" i="6"/>
  <c r="G56" i="6"/>
  <c r="D56" i="6"/>
  <c r="P55" i="6"/>
  <c r="O55" i="6"/>
  <c r="M55" i="6"/>
  <c r="G55" i="6"/>
  <c r="D55" i="6"/>
  <c r="P54" i="6"/>
  <c r="O54" i="6"/>
  <c r="M54" i="6"/>
  <c r="G54" i="6"/>
  <c r="D54" i="6"/>
  <c r="P53" i="6"/>
  <c r="O53" i="6"/>
  <c r="M53" i="6"/>
  <c r="N55" i="6" s="1"/>
  <c r="G53" i="6"/>
  <c r="D53" i="6"/>
  <c r="P52" i="6"/>
  <c r="O52" i="6"/>
  <c r="M52" i="6"/>
  <c r="G52" i="6"/>
  <c r="D52" i="6"/>
  <c r="P51" i="6"/>
  <c r="O51" i="6"/>
  <c r="M51" i="6"/>
  <c r="G51" i="6"/>
  <c r="D51" i="6"/>
  <c r="P50" i="6"/>
  <c r="O50" i="6"/>
  <c r="M50" i="6"/>
  <c r="G50" i="6"/>
  <c r="D50" i="6"/>
  <c r="P49" i="6"/>
  <c r="O49" i="6"/>
  <c r="M49" i="6"/>
  <c r="G49" i="6"/>
  <c r="D49" i="6"/>
  <c r="P48" i="6"/>
  <c r="O48" i="6"/>
  <c r="M48" i="6"/>
  <c r="G48" i="6"/>
  <c r="D48" i="6"/>
  <c r="P47" i="6"/>
  <c r="O47" i="6"/>
  <c r="M47" i="6"/>
  <c r="G47" i="6"/>
  <c r="D47" i="6"/>
  <c r="P46" i="6"/>
  <c r="O46" i="6"/>
  <c r="M46" i="6"/>
  <c r="N51" i="6" s="1"/>
  <c r="G46" i="6"/>
  <c r="D46" i="6"/>
  <c r="P45" i="6"/>
  <c r="O45" i="6"/>
  <c r="M45" i="6"/>
  <c r="G45" i="6"/>
  <c r="D45" i="6"/>
  <c r="P44" i="6"/>
  <c r="O44" i="6"/>
  <c r="M44" i="6"/>
  <c r="G44" i="6"/>
  <c r="D44" i="6"/>
  <c r="P43" i="6"/>
  <c r="O43" i="6"/>
  <c r="M43" i="6"/>
  <c r="G43" i="6"/>
  <c r="D43" i="6"/>
  <c r="P42" i="6"/>
  <c r="O42" i="6"/>
  <c r="M42" i="6"/>
  <c r="G42" i="6"/>
  <c r="D42" i="6"/>
  <c r="P41" i="6"/>
  <c r="O41" i="6"/>
  <c r="M41" i="6"/>
  <c r="G41" i="6"/>
  <c r="D41" i="6"/>
  <c r="P40" i="6"/>
  <c r="O40" i="6"/>
  <c r="M40" i="6"/>
  <c r="G40" i="6"/>
  <c r="D40" i="6"/>
  <c r="P39" i="6"/>
  <c r="O39" i="6"/>
  <c r="M39" i="6"/>
  <c r="G39" i="6"/>
  <c r="D39" i="6"/>
  <c r="P38" i="6"/>
  <c r="O38" i="6"/>
  <c r="M38" i="6"/>
  <c r="G38" i="6"/>
  <c r="D38" i="6"/>
  <c r="P37" i="6"/>
  <c r="O37" i="6"/>
  <c r="M37" i="6"/>
  <c r="N44" i="6" s="1"/>
  <c r="G37" i="6"/>
  <c r="D37" i="6"/>
  <c r="P36" i="6"/>
  <c r="O36" i="6"/>
  <c r="M36" i="6"/>
  <c r="G36" i="6"/>
  <c r="D36" i="6"/>
  <c r="P35" i="6"/>
  <c r="O35" i="6"/>
  <c r="M35" i="6"/>
  <c r="G35" i="6"/>
  <c r="D35" i="6"/>
  <c r="P34" i="6"/>
  <c r="O34" i="6"/>
  <c r="M34" i="6"/>
  <c r="G34" i="6"/>
  <c r="D34" i="6"/>
  <c r="P33" i="6"/>
  <c r="O33" i="6"/>
  <c r="M33" i="6"/>
  <c r="G33" i="6"/>
  <c r="D33" i="6"/>
  <c r="P32" i="6"/>
  <c r="O32" i="6"/>
  <c r="M32" i="6"/>
  <c r="G32" i="6"/>
  <c r="D32" i="6"/>
  <c r="P31" i="6"/>
  <c r="O31" i="6"/>
  <c r="M31" i="6"/>
  <c r="G31" i="6"/>
  <c r="D31" i="6"/>
  <c r="P30" i="6"/>
  <c r="O30" i="6"/>
  <c r="M30" i="6"/>
  <c r="G30" i="6"/>
  <c r="D30" i="6"/>
  <c r="P29" i="6"/>
  <c r="O29" i="6"/>
  <c r="M29" i="6"/>
  <c r="G29" i="6"/>
  <c r="D29" i="6"/>
  <c r="P28" i="6"/>
  <c r="O28" i="6"/>
  <c r="M28" i="6"/>
  <c r="N35" i="6" s="1"/>
  <c r="G28" i="6"/>
  <c r="D28" i="6"/>
  <c r="P27" i="6"/>
  <c r="O27" i="6"/>
  <c r="M27" i="6"/>
  <c r="G27" i="6"/>
  <c r="D27" i="6"/>
  <c r="P26" i="6"/>
  <c r="O26" i="6"/>
  <c r="M26" i="6"/>
  <c r="G26" i="6"/>
  <c r="D26" i="6"/>
  <c r="P25" i="6"/>
  <c r="O25" i="6"/>
  <c r="M25" i="6"/>
  <c r="G25" i="6"/>
  <c r="D25" i="6"/>
  <c r="P24" i="6"/>
  <c r="O24" i="6"/>
  <c r="M24" i="6"/>
  <c r="G24" i="6"/>
  <c r="D24" i="6"/>
  <c r="P23" i="6"/>
  <c r="O23" i="6"/>
  <c r="M23" i="6"/>
  <c r="G23" i="6"/>
  <c r="D23" i="6"/>
  <c r="P22" i="6"/>
  <c r="O22" i="6"/>
  <c r="M22" i="6"/>
  <c r="G22" i="6"/>
  <c r="D22" i="6"/>
  <c r="P21" i="6"/>
  <c r="O21" i="6"/>
  <c r="M21" i="6"/>
  <c r="G21" i="6"/>
  <c r="D21" i="6"/>
  <c r="P20" i="6"/>
  <c r="O20" i="6"/>
  <c r="M20" i="6"/>
  <c r="G20" i="6"/>
  <c r="D20" i="6"/>
  <c r="P19" i="6"/>
  <c r="O19" i="6"/>
  <c r="M19" i="6"/>
  <c r="N26" i="6" s="1"/>
  <c r="G19" i="6"/>
  <c r="D19" i="6"/>
  <c r="P18" i="6"/>
  <c r="O18" i="6"/>
  <c r="M18" i="6"/>
  <c r="G18" i="6"/>
  <c r="D18" i="6"/>
  <c r="P17" i="6"/>
  <c r="O17" i="6"/>
  <c r="M17" i="6"/>
  <c r="G17" i="6"/>
  <c r="D17" i="6"/>
  <c r="P16" i="6"/>
  <c r="O16" i="6"/>
  <c r="M16" i="6"/>
  <c r="G16" i="6"/>
  <c r="D16" i="6"/>
  <c r="P15" i="6"/>
  <c r="O15" i="6"/>
  <c r="M15" i="6"/>
  <c r="G15" i="6"/>
  <c r="D15" i="6"/>
  <c r="P14" i="6"/>
  <c r="O14" i="6"/>
  <c r="M14" i="6"/>
  <c r="G14" i="6"/>
  <c r="D14" i="6"/>
  <c r="P13" i="6"/>
  <c r="O13" i="6"/>
  <c r="M13" i="6"/>
  <c r="G13" i="6"/>
  <c r="D13" i="6"/>
  <c r="P12" i="6"/>
  <c r="O12" i="6"/>
  <c r="M12" i="6"/>
  <c r="G12" i="6"/>
  <c r="D12" i="6"/>
  <c r="P11" i="6"/>
  <c r="O11" i="6"/>
  <c r="M11" i="6"/>
  <c r="G11" i="6"/>
  <c r="D11" i="6"/>
  <c r="P10" i="6"/>
  <c r="O10" i="6"/>
  <c r="M10" i="6"/>
  <c r="N17" i="6" s="1"/>
  <c r="G10" i="6"/>
  <c r="D10" i="6"/>
  <c r="P9" i="6"/>
  <c r="O9" i="6"/>
  <c r="M9" i="6"/>
  <c r="G9" i="6"/>
  <c r="D9" i="6"/>
  <c r="P8" i="6"/>
  <c r="O8" i="6"/>
  <c r="M8" i="6"/>
  <c r="N8" i="6" s="1"/>
  <c r="G8" i="6"/>
  <c r="D8" i="6"/>
  <c r="P7" i="6"/>
  <c r="O7" i="6"/>
  <c r="M7" i="6"/>
  <c r="G7" i="6"/>
  <c r="D7" i="6"/>
  <c r="P6" i="6"/>
  <c r="O6" i="6"/>
  <c r="M6" i="6"/>
  <c r="G6" i="6"/>
  <c r="D6" i="6"/>
  <c r="P5" i="6"/>
  <c r="O5" i="6"/>
  <c r="M5" i="6"/>
  <c r="G5" i="6"/>
  <c r="D5" i="6"/>
  <c r="P4" i="6"/>
  <c r="O4" i="6"/>
  <c r="M4" i="6"/>
  <c r="G4" i="6"/>
  <c r="D4" i="6"/>
  <c r="P3" i="6"/>
  <c r="O3" i="6"/>
  <c r="M3" i="6"/>
  <c r="G3" i="6"/>
  <c r="D3" i="6"/>
  <c r="P2" i="6"/>
  <c r="O2" i="6"/>
  <c r="M2" i="6"/>
  <c r="N5" i="6" s="1"/>
  <c r="D3" i="1" s="1"/>
  <c r="G2" i="6"/>
  <c r="D2" i="6"/>
  <c r="P100" i="5"/>
  <c r="O100" i="5"/>
  <c r="M100" i="5"/>
  <c r="G100" i="5"/>
  <c r="D100" i="5"/>
  <c r="P99" i="5"/>
  <c r="O99" i="5"/>
  <c r="M99" i="5"/>
  <c r="G99" i="5"/>
  <c r="D99" i="5"/>
  <c r="P98" i="5"/>
  <c r="O98" i="5"/>
  <c r="M98" i="5"/>
  <c r="G98" i="5"/>
  <c r="D98" i="5"/>
  <c r="P97" i="5"/>
  <c r="O97" i="5"/>
  <c r="M97" i="5"/>
  <c r="G97" i="5"/>
  <c r="D97" i="5"/>
  <c r="P96" i="5"/>
  <c r="O96" i="5"/>
  <c r="M96" i="5"/>
  <c r="G96" i="5"/>
  <c r="D96" i="5"/>
  <c r="P95" i="5"/>
  <c r="O95" i="5"/>
  <c r="M95" i="5"/>
  <c r="G95" i="5"/>
  <c r="D95" i="5"/>
  <c r="P94" i="5"/>
  <c r="O94" i="5"/>
  <c r="M94" i="5"/>
  <c r="G94" i="5"/>
  <c r="D94" i="5"/>
  <c r="P93" i="5"/>
  <c r="O93" i="5"/>
  <c r="M93" i="5"/>
  <c r="G93" i="5"/>
  <c r="D93" i="5"/>
  <c r="P92" i="5"/>
  <c r="O92" i="5"/>
  <c r="M92" i="5"/>
  <c r="G92" i="5"/>
  <c r="D92" i="5"/>
  <c r="P91" i="5"/>
  <c r="O91" i="5"/>
  <c r="M91" i="5"/>
  <c r="G91" i="5"/>
  <c r="D91" i="5"/>
  <c r="P90" i="5"/>
  <c r="O90" i="5"/>
  <c r="M90" i="5"/>
  <c r="G90" i="5"/>
  <c r="D90" i="5"/>
  <c r="P89" i="5"/>
  <c r="O89" i="5"/>
  <c r="M89" i="5"/>
  <c r="G89" i="5"/>
  <c r="D89" i="5"/>
  <c r="P88" i="5"/>
  <c r="O88" i="5"/>
  <c r="M88" i="5"/>
  <c r="G88" i="5"/>
  <c r="D88" i="5"/>
  <c r="P87" i="5"/>
  <c r="O87" i="5"/>
  <c r="M87" i="5"/>
  <c r="G87" i="5"/>
  <c r="D87" i="5"/>
  <c r="P86" i="5"/>
  <c r="O86" i="5"/>
  <c r="M86" i="5"/>
  <c r="G86" i="5"/>
  <c r="D86" i="5"/>
  <c r="P85" i="5"/>
  <c r="O85" i="5"/>
  <c r="M85" i="5"/>
  <c r="G85" i="5"/>
  <c r="D85" i="5"/>
  <c r="P84" i="5"/>
  <c r="O84" i="5"/>
  <c r="M84" i="5"/>
  <c r="G84" i="5"/>
  <c r="D84" i="5"/>
  <c r="P83" i="5"/>
  <c r="O83" i="5"/>
  <c r="M83" i="5"/>
  <c r="G83" i="5"/>
  <c r="D83" i="5"/>
  <c r="P82" i="5"/>
  <c r="O82" i="5"/>
  <c r="M82" i="5"/>
  <c r="G82" i="5"/>
  <c r="D82" i="5"/>
  <c r="P81" i="5"/>
  <c r="O81" i="5"/>
  <c r="M81" i="5"/>
  <c r="G81" i="5"/>
  <c r="D81" i="5"/>
  <c r="P80" i="5"/>
  <c r="O80" i="5"/>
  <c r="M80" i="5"/>
  <c r="G80" i="5"/>
  <c r="D80" i="5"/>
  <c r="P79" i="5"/>
  <c r="O79" i="5"/>
  <c r="M79" i="5"/>
  <c r="G79" i="5"/>
  <c r="D79" i="5"/>
  <c r="P78" i="5"/>
  <c r="O78" i="5"/>
  <c r="M78" i="5"/>
  <c r="G78" i="5"/>
  <c r="D78" i="5"/>
  <c r="P77" i="5"/>
  <c r="O77" i="5"/>
  <c r="M77" i="5"/>
  <c r="G77" i="5"/>
  <c r="D77" i="5"/>
  <c r="P76" i="5"/>
  <c r="O76" i="5"/>
  <c r="M76" i="5"/>
  <c r="N79" i="5" s="1"/>
  <c r="G76" i="5"/>
  <c r="D76" i="5"/>
  <c r="P75" i="5"/>
  <c r="O75" i="5"/>
  <c r="M75" i="5"/>
  <c r="G75" i="5"/>
  <c r="D75" i="5"/>
  <c r="P74" i="5"/>
  <c r="O74" i="5"/>
  <c r="M74" i="5"/>
  <c r="G74" i="5"/>
  <c r="D74" i="5"/>
  <c r="P73" i="5"/>
  <c r="O73" i="5"/>
  <c r="M73" i="5"/>
  <c r="G73" i="5"/>
  <c r="D73" i="5"/>
  <c r="P72" i="5"/>
  <c r="O72" i="5"/>
  <c r="M72" i="5"/>
  <c r="G72" i="5"/>
  <c r="D72" i="5"/>
  <c r="P71" i="5"/>
  <c r="O71" i="5"/>
  <c r="M71" i="5"/>
  <c r="N74" i="5" s="1"/>
  <c r="G71" i="5"/>
  <c r="D71" i="5"/>
  <c r="P70" i="5"/>
  <c r="O70" i="5"/>
  <c r="M70" i="5"/>
  <c r="G70" i="5"/>
  <c r="D70" i="5"/>
  <c r="P69" i="5"/>
  <c r="O69" i="5"/>
  <c r="M69" i="5"/>
  <c r="G69" i="5"/>
  <c r="D69" i="5"/>
  <c r="P68" i="5"/>
  <c r="O68" i="5"/>
  <c r="M68" i="5"/>
  <c r="G68" i="5"/>
  <c r="D68" i="5"/>
  <c r="P67" i="5"/>
  <c r="O67" i="5"/>
  <c r="M67" i="5"/>
  <c r="G67" i="5"/>
  <c r="D67" i="5"/>
  <c r="P66" i="5"/>
  <c r="O66" i="5"/>
  <c r="M66" i="5"/>
  <c r="N69" i="5" s="1"/>
  <c r="G66" i="5"/>
  <c r="D66" i="5"/>
  <c r="P65" i="5"/>
  <c r="O65" i="5"/>
  <c r="M65" i="5"/>
  <c r="G65" i="5"/>
  <c r="D65" i="5"/>
  <c r="P64" i="5"/>
  <c r="O64" i="5"/>
  <c r="M64" i="5"/>
  <c r="N64" i="5" s="1"/>
  <c r="G64" i="5"/>
  <c r="D64" i="5"/>
  <c r="P63" i="5"/>
  <c r="O63" i="5"/>
  <c r="M63" i="5"/>
  <c r="D63" i="5"/>
  <c r="P62" i="5"/>
  <c r="O62" i="5"/>
  <c r="M62" i="5"/>
  <c r="D62" i="5"/>
  <c r="P61" i="5"/>
  <c r="O61" i="5"/>
  <c r="M61" i="5"/>
  <c r="D61" i="5"/>
  <c r="P60" i="5"/>
  <c r="O60" i="5"/>
  <c r="M60" i="5"/>
  <c r="D60" i="5"/>
  <c r="P59" i="5"/>
  <c r="O59" i="5"/>
  <c r="M59" i="5"/>
  <c r="D59" i="5"/>
  <c r="P58" i="5"/>
  <c r="O58" i="5"/>
  <c r="M58" i="5"/>
  <c r="D58" i="5"/>
  <c r="P57" i="5"/>
  <c r="O57" i="5"/>
  <c r="M57" i="5"/>
  <c r="N58" i="5" s="1"/>
  <c r="D57" i="5"/>
  <c r="P56" i="5"/>
  <c r="O56" i="5"/>
  <c r="M56" i="5"/>
  <c r="G56" i="5"/>
  <c r="D56" i="5"/>
  <c r="P55" i="5"/>
  <c r="O55" i="5"/>
  <c r="M55" i="5"/>
  <c r="N55" i="5" s="1"/>
  <c r="G55" i="5"/>
  <c r="D55" i="5"/>
  <c r="P54" i="5"/>
  <c r="O54" i="5"/>
  <c r="M54" i="5"/>
  <c r="G54" i="5"/>
  <c r="D54" i="5"/>
  <c r="P53" i="5"/>
  <c r="O53" i="5"/>
  <c r="M53" i="5"/>
  <c r="G53" i="5"/>
  <c r="D53" i="5"/>
  <c r="P52" i="5"/>
  <c r="O52" i="5"/>
  <c r="M52" i="5"/>
  <c r="G52" i="5"/>
  <c r="D52" i="5"/>
  <c r="P51" i="5"/>
  <c r="O51" i="5"/>
  <c r="M51" i="5"/>
  <c r="G51" i="5"/>
  <c r="D51" i="5"/>
  <c r="P50" i="5"/>
  <c r="O50" i="5"/>
  <c r="M50" i="5"/>
  <c r="G50" i="5"/>
  <c r="D50" i="5"/>
  <c r="P49" i="5"/>
  <c r="O49" i="5"/>
  <c r="M49" i="5"/>
  <c r="G49" i="5"/>
  <c r="D49" i="5"/>
  <c r="P48" i="5"/>
  <c r="O48" i="5"/>
  <c r="M48" i="5"/>
  <c r="N51" i="5" s="1"/>
  <c r="G48" i="5"/>
  <c r="D48" i="5"/>
  <c r="P47" i="5"/>
  <c r="O47" i="5"/>
  <c r="M47" i="5"/>
  <c r="G47" i="5"/>
  <c r="D47" i="5"/>
  <c r="P46" i="5"/>
  <c r="O46" i="5"/>
  <c r="M46" i="5"/>
  <c r="G46" i="5"/>
  <c r="D46" i="5"/>
  <c r="P45" i="5"/>
  <c r="O45" i="5"/>
  <c r="M45" i="5"/>
  <c r="G45" i="5"/>
  <c r="D45" i="5"/>
  <c r="P44" i="5"/>
  <c r="O44" i="5"/>
  <c r="M44" i="5"/>
  <c r="G44" i="5"/>
  <c r="D44" i="5"/>
  <c r="P43" i="5"/>
  <c r="O43" i="5"/>
  <c r="M43" i="5"/>
  <c r="G43" i="5"/>
  <c r="D43" i="5"/>
  <c r="P42" i="5"/>
  <c r="O42" i="5"/>
  <c r="M42" i="5"/>
  <c r="G42" i="5"/>
  <c r="D42" i="5"/>
  <c r="P41" i="5"/>
  <c r="O41" i="5"/>
  <c r="M41" i="5"/>
  <c r="G41" i="5"/>
  <c r="D41" i="5"/>
  <c r="P40" i="5"/>
  <c r="O40" i="5"/>
  <c r="M40" i="5"/>
  <c r="G40" i="5"/>
  <c r="D40" i="5"/>
  <c r="P39" i="5"/>
  <c r="O39" i="5"/>
  <c r="M39" i="5"/>
  <c r="G39" i="5"/>
  <c r="D39" i="5"/>
  <c r="P38" i="5"/>
  <c r="O38" i="5"/>
  <c r="M38" i="5"/>
  <c r="G38" i="5"/>
  <c r="D38" i="5"/>
  <c r="P37" i="5"/>
  <c r="O37" i="5"/>
  <c r="M37" i="5"/>
  <c r="N44" i="5" s="1"/>
  <c r="G37" i="5"/>
  <c r="D37" i="5"/>
  <c r="P36" i="5"/>
  <c r="O36" i="5"/>
  <c r="M36" i="5"/>
  <c r="G36" i="5"/>
  <c r="D36" i="5"/>
  <c r="P35" i="5"/>
  <c r="O35" i="5"/>
  <c r="M35" i="5"/>
  <c r="G35" i="5"/>
  <c r="D35" i="5"/>
  <c r="P34" i="5"/>
  <c r="O34" i="5"/>
  <c r="M34" i="5"/>
  <c r="G34" i="5"/>
  <c r="D34" i="5"/>
  <c r="P33" i="5"/>
  <c r="O33" i="5"/>
  <c r="M33" i="5"/>
  <c r="G33" i="5"/>
  <c r="D33" i="5"/>
  <c r="P32" i="5"/>
  <c r="O32" i="5"/>
  <c r="M32" i="5"/>
  <c r="G32" i="5"/>
  <c r="D32" i="5"/>
  <c r="P31" i="5"/>
  <c r="O31" i="5"/>
  <c r="M31" i="5"/>
  <c r="G31" i="5"/>
  <c r="D31" i="5"/>
  <c r="P30" i="5"/>
  <c r="O30" i="5"/>
  <c r="M30" i="5"/>
  <c r="G30" i="5"/>
  <c r="D30" i="5"/>
  <c r="P29" i="5"/>
  <c r="O29" i="5"/>
  <c r="M29" i="5"/>
  <c r="G29" i="5"/>
  <c r="D29" i="5"/>
  <c r="P28" i="5"/>
  <c r="O28" i="5"/>
  <c r="M28" i="5"/>
  <c r="N35" i="5" s="1"/>
  <c r="G28" i="5"/>
  <c r="D28" i="5"/>
  <c r="P27" i="5"/>
  <c r="O27" i="5"/>
  <c r="M27" i="5"/>
  <c r="G27" i="5"/>
  <c r="D27" i="5"/>
  <c r="P26" i="5"/>
  <c r="O26" i="5"/>
  <c r="M26" i="5"/>
  <c r="G26" i="5"/>
  <c r="D26" i="5"/>
  <c r="P25" i="5"/>
  <c r="O25" i="5"/>
  <c r="M25" i="5"/>
  <c r="G25" i="5"/>
  <c r="D25" i="5"/>
  <c r="P24" i="5"/>
  <c r="O24" i="5"/>
  <c r="M24" i="5"/>
  <c r="G24" i="5"/>
  <c r="D24" i="5"/>
  <c r="P23" i="5"/>
  <c r="O23" i="5"/>
  <c r="M23" i="5"/>
  <c r="G23" i="5"/>
  <c r="D23" i="5"/>
  <c r="P22" i="5"/>
  <c r="O22" i="5"/>
  <c r="M22" i="5"/>
  <c r="G22" i="5"/>
  <c r="D22" i="5"/>
  <c r="P21" i="5"/>
  <c r="O21" i="5"/>
  <c r="M21" i="5"/>
  <c r="G21" i="5"/>
  <c r="D21" i="5"/>
  <c r="P20" i="5"/>
  <c r="O20" i="5"/>
  <c r="M20" i="5"/>
  <c r="G20" i="5"/>
  <c r="D20" i="5"/>
  <c r="P19" i="5"/>
  <c r="O19" i="5"/>
  <c r="M19" i="5"/>
  <c r="N26" i="5" s="1"/>
  <c r="G19" i="5"/>
  <c r="D19" i="5"/>
  <c r="P18" i="5"/>
  <c r="O18" i="5"/>
  <c r="M18" i="5"/>
  <c r="G18" i="5"/>
  <c r="D18" i="5"/>
  <c r="P17" i="5"/>
  <c r="O17" i="5"/>
  <c r="M17" i="5"/>
  <c r="G17" i="5"/>
  <c r="D17" i="5"/>
  <c r="P16" i="5"/>
  <c r="O16" i="5"/>
  <c r="M16" i="5"/>
  <c r="G16" i="5"/>
  <c r="D16" i="5"/>
  <c r="P15" i="5"/>
  <c r="O15" i="5"/>
  <c r="M15" i="5"/>
  <c r="G15" i="5"/>
  <c r="D15" i="5"/>
  <c r="P14" i="5"/>
  <c r="O14" i="5"/>
  <c r="M14" i="5"/>
  <c r="G14" i="5"/>
  <c r="D14" i="5"/>
  <c r="P13" i="5"/>
  <c r="O13" i="5"/>
  <c r="M13" i="5"/>
  <c r="G13" i="5"/>
  <c r="D13" i="5"/>
  <c r="P12" i="5"/>
  <c r="O12" i="5"/>
  <c r="M12" i="5"/>
  <c r="G12" i="5"/>
  <c r="D12" i="5"/>
  <c r="P11" i="5"/>
  <c r="O11" i="5"/>
  <c r="M11" i="5"/>
  <c r="G11" i="5"/>
  <c r="D11" i="5"/>
  <c r="P10" i="5"/>
  <c r="O10" i="5"/>
  <c r="M10" i="5"/>
  <c r="N17" i="5" s="1"/>
  <c r="G10" i="5"/>
  <c r="D10" i="5"/>
  <c r="P9" i="5"/>
  <c r="O9" i="5"/>
  <c r="M9" i="5"/>
  <c r="G9" i="5"/>
  <c r="D9" i="5"/>
  <c r="P8" i="5"/>
  <c r="O8" i="5"/>
  <c r="N8" i="5"/>
  <c r="M8" i="5"/>
  <c r="G8" i="5"/>
  <c r="D8" i="5"/>
  <c r="P7" i="5"/>
  <c r="O7" i="5"/>
  <c r="M7" i="5"/>
  <c r="G7" i="5"/>
  <c r="D7" i="5"/>
  <c r="P6" i="5"/>
  <c r="O6" i="5"/>
  <c r="M6" i="5"/>
  <c r="G6" i="5"/>
  <c r="D6" i="5"/>
  <c r="P5" i="5"/>
  <c r="O5" i="5"/>
  <c r="M5" i="5"/>
  <c r="G5" i="5"/>
  <c r="D5" i="5"/>
  <c r="P4" i="5"/>
  <c r="O4" i="5"/>
  <c r="M4" i="5"/>
  <c r="G4" i="5"/>
  <c r="D4" i="5"/>
  <c r="P3" i="5"/>
  <c r="O3" i="5"/>
  <c r="M3" i="5"/>
  <c r="G3" i="5"/>
  <c r="D3" i="5"/>
  <c r="P2" i="5"/>
  <c r="O2" i="5"/>
  <c r="M2" i="5"/>
  <c r="N5" i="5" s="1"/>
  <c r="D5" i="1" s="1"/>
  <c r="G2" i="5"/>
  <c r="D2" i="5"/>
  <c r="P100" i="4"/>
  <c r="O100" i="4"/>
  <c r="M100" i="4"/>
  <c r="G100" i="4"/>
  <c r="D100" i="4"/>
  <c r="P99" i="4"/>
  <c r="O99" i="4"/>
  <c r="M99" i="4"/>
  <c r="G99" i="4"/>
  <c r="D99" i="4"/>
  <c r="P98" i="4"/>
  <c r="O98" i="4"/>
  <c r="M98" i="4"/>
  <c r="G98" i="4"/>
  <c r="D98" i="4"/>
  <c r="P97" i="4"/>
  <c r="O97" i="4"/>
  <c r="M97" i="4"/>
  <c r="G97" i="4"/>
  <c r="D97" i="4"/>
  <c r="P96" i="4"/>
  <c r="O96" i="4"/>
  <c r="M96" i="4"/>
  <c r="G96" i="4"/>
  <c r="D96" i="4"/>
  <c r="P95" i="4"/>
  <c r="O95" i="4"/>
  <c r="M95" i="4"/>
  <c r="G95" i="4"/>
  <c r="D95" i="4"/>
  <c r="P94" i="4"/>
  <c r="O94" i="4"/>
  <c r="M94" i="4"/>
  <c r="G94" i="4"/>
  <c r="D94" i="4"/>
  <c r="P93" i="4"/>
  <c r="O93" i="4"/>
  <c r="M93" i="4"/>
  <c r="G93" i="4"/>
  <c r="D93" i="4"/>
  <c r="P92" i="4"/>
  <c r="O92" i="4"/>
  <c r="M92" i="4"/>
  <c r="G92" i="4"/>
  <c r="D92" i="4"/>
  <c r="P91" i="4"/>
  <c r="O91" i="4"/>
  <c r="M91" i="4"/>
  <c r="G91" i="4"/>
  <c r="D91" i="4"/>
  <c r="P90" i="4"/>
  <c r="O90" i="4"/>
  <c r="M90" i="4"/>
  <c r="G90" i="4"/>
  <c r="D90" i="4"/>
  <c r="P89" i="4"/>
  <c r="O89" i="4"/>
  <c r="M89" i="4"/>
  <c r="G89" i="4"/>
  <c r="D89" i="4"/>
  <c r="P88" i="4"/>
  <c r="O88" i="4"/>
  <c r="M88" i="4"/>
  <c r="G88" i="4"/>
  <c r="D88" i="4"/>
  <c r="P87" i="4"/>
  <c r="O87" i="4"/>
  <c r="M87" i="4"/>
  <c r="G87" i="4"/>
  <c r="D87" i="4"/>
  <c r="P86" i="4"/>
  <c r="O86" i="4"/>
  <c r="M86" i="4"/>
  <c r="G86" i="4"/>
  <c r="D86" i="4"/>
  <c r="P85" i="4"/>
  <c r="O85" i="4"/>
  <c r="M85" i="4"/>
  <c r="G85" i="4"/>
  <c r="D85" i="4"/>
  <c r="P84" i="4"/>
  <c r="O84" i="4"/>
  <c r="M84" i="4"/>
  <c r="G84" i="4"/>
  <c r="D84" i="4"/>
  <c r="P83" i="4"/>
  <c r="O83" i="4"/>
  <c r="M83" i="4"/>
  <c r="G83" i="4"/>
  <c r="D83" i="4"/>
  <c r="P82" i="4"/>
  <c r="O82" i="4"/>
  <c r="M82" i="4"/>
  <c r="G82" i="4"/>
  <c r="D82" i="4"/>
  <c r="P81" i="4"/>
  <c r="O81" i="4"/>
  <c r="M81" i="4"/>
  <c r="G81" i="4"/>
  <c r="D81" i="4"/>
  <c r="P80" i="4"/>
  <c r="O80" i="4"/>
  <c r="M80" i="4"/>
  <c r="G80" i="4"/>
  <c r="D80" i="4"/>
  <c r="P79" i="4"/>
  <c r="O79" i="4"/>
  <c r="M79" i="4"/>
  <c r="G79" i="4"/>
  <c r="D79" i="4"/>
  <c r="P78" i="4"/>
  <c r="O78" i="4"/>
  <c r="M78" i="4"/>
  <c r="G78" i="4"/>
  <c r="D78" i="4"/>
  <c r="P77" i="4"/>
  <c r="O77" i="4"/>
  <c r="M77" i="4"/>
  <c r="G77" i="4"/>
  <c r="D77" i="4"/>
  <c r="P76" i="4"/>
  <c r="O76" i="4"/>
  <c r="M76" i="4"/>
  <c r="G76" i="4"/>
  <c r="D76" i="4"/>
  <c r="P75" i="4"/>
  <c r="O75" i="4"/>
  <c r="M75" i="4"/>
  <c r="G75" i="4"/>
  <c r="D75" i="4"/>
  <c r="P74" i="4"/>
  <c r="O74" i="4"/>
  <c r="M74" i="4"/>
  <c r="G74" i="4"/>
  <c r="D74" i="4"/>
  <c r="P73" i="4"/>
  <c r="O73" i="4"/>
  <c r="M73" i="4"/>
  <c r="G73" i="4"/>
  <c r="D73" i="4"/>
  <c r="P72" i="4"/>
  <c r="O72" i="4"/>
  <c r="M72" i="4"/>
  <c r="G72" i="4"/>
  <c r="D72" i="4"/>
  <c r="P71" i="4"/>
  <c r="O71" i="4"/>
  <c r="M71" i="4"/>
  <c r="G71" i="4"/>
  <c r="D71" i="4"/>
  <c r="P70" i="4"/>
  <c r="O70" i="4"/>
  <c r="M70" i="4"/>
  <c r="G70" i="4"/>
  <c r="D70" i="4"/>
  <c r="P69" i="4"/>
  <c r="O69" i="4"/>
  <c r="M69" i="4"/>
  <c r="G69" i="4"/>
  <c r="D69" i="4"/>
  <c r="P68" i="4"/>
  <c r="O68" i="4"/>
  <c r="M68" i="4"/>
  <c r="G68" i="4"/>
  <c r="D68" i="4"/>
  <c r="P67" i="4"/>
  <c r="O67" i="4"/>
  <c r="M67" i="4"/>
  <c r="G67" i="4"/>
  <c r="D67" i="4"/>
  <c r="P66" i="4"/>
  <c r="O66" i="4"/>
  <c r="M66" i="4"/>
  <c r="N69" i="4" s="1"/>
  <c r="G66" i="4"/>
  <c r="D66" i="4"/>
  <c r="P65" i="4"/>
  <c r="O65" i="4"/>
  <c r="M65" i="4"/>
  <c r="G65" i="4"/>
  <c r="D65" i="4"/>
  <c r="P64" i="4"/>
  <c r="O64" i="4"/>
  <c r="M64" i="4"/>
  <c r="G64" i="4"/>
  <c r="D64" i="4"/>
  <c r="P63" i="4"/>
  <c r="O63" i="4"/>
  <c r="M63" i="4"/>
  <c r="D63" i="4"/>
  <c r="P62" i="4"/>
  <c r="O62" i="4"/>
  <c r="M62" i="4"/>
  <c r="D62" i="4"/>
  <c r="P61" i="4"/>
  <c r="O61" i="4"/>
  <c r="M61" i="4"/>
  <c r="D61" i="4"/>
  <c r="P60" i="4"/>
  <c r="O60" i="4"/>
  <c r="M60" i="4"/>
  <c r="D60" i="4"/>
  <c r="P59" i="4"/>
  <c r="O59" i="4"/>
  <c r="M59" i="4"/>
  <c r="D59" i="4"/>
  <c r="P58" i="4"/>
  <c r="O58" i="4"/>
  <c r="M58" i="4"/>
  <c r="D58" i="4"/>
  <c r="P57" i="4"/>
  <c r="O57" i="4"/>
  <c r="M57" i="4"/>
  <c r="N58" i="4" s="1"/>
  <c r="D57" i="4"/>
  <c r="P56" i="4"/>
  <c r="O56" i="4"/>
  <c r="M56" i="4"/>
  <c r="G56" i="4"/>
  <c r="D56" i="4"/>
  <c r="P55" i="4"/>
  <c r="O55" i="4"/>
  <c r="M55" i="4"/>
  <c r="G55" i="4"/>
  <c r="D55" i="4"/>
  <c r="P54" i="4"/>
  <c r="O54" i="4"/>
  <c r="M54" i="4"/>
  <c r="G54" i="4"/>
  <c r="D54" i="4"/>
  <c r="P53" i="4"/>
  <c r="O53" i="4"/>
  <c r="M53" i="4"/>
  <c r="G53" i="4"/>
  <c r="D53" i="4"/>
  <c r="P52" i="4"/>
  <c r="O52" i="4"/>
  <c r="M52" i="4"/>
  <c r="G52" i="4"/>
  <c r="D52" i="4"/>
  <c r="P51" i="4"/>
  <c r="O51" i="4"/>
  <c r="M51" i="4"/>
  <c r="G51" i="4"/>
  <c r="D51" i="4"/>
  <c r="P50" i="4"/>
  <c r="O50" i="4"/>
  <c r="M50" i="4"/>
  <c r="G50" i="4"/>
  <c r="D50" i="4"/>
  <c r="P49" i="4"/>
  <c r="O49" i="4"/>
  <c r="M49" i="4"/>
  <c r="G49" i="4"/>
  <c r="D49" i="4"/>
  <c r="P48" i="4"/>
  <c r="O48" i="4"/>
  <c r="M48" i="4"/>
  <c r="G48" i="4"/>
  <c r="D48" i="4"/>
  <c r="P47" i="4"/>
  <c r="O47" i="4"/>
  <c r="M47" i="4"/>
  <c r="G47" i="4"/>
  <c r="D47" i="4"/>
  <c r="P46" i="4"/>
  <c r="O46" i="4"/>
  <c r="M46" i="4"/>
  <c r="N51" i="4" s="1"/>
  <c r="G46" i="4"/>
  <c r="D46" i="4"/>
  <c r="P45" i="4"/>
  <c r="O45" i="4"/>
  <c r="M45" i="4"/>
  <c r="G45" i="4"/>
  <c r="D45" i="4"/>
  <c r="P44" i="4"/>
  <c r="O44" i="4"/>
  <c r="M44" i="4"/>
  <c r="G44" i="4"/>
  <c r="D44" i="4"/>
  <c r="P43" i="4"/>
  <c r="O43" i="4"/>
  <c r="M43" i="4"/>
  <c r="G43" i="4"/>
  <c r="D43" i="4"/>
  <c r="P42" i="4"/>
  <c r="O42" i="4"/>
  <c r="M42" i="4"/>
  <c r="G42" i="4"/>
  <c r="D42" i="4"/>
  <c r="P41" i="4"/>
  <c r="O41" i="4"/>
  <c r="M41" i="4"/>
  <c r="G41" i="4"/>
  <c r="D41" i="4"/>
  <c r="P40" i="4"/>
  <c r="O40" i="4"/>
  <c r="M40" i="4"/>
  <c r="G40" i="4"/>
  <c r="D40" i="4"/>
  <c r="P39" i="4"/>
  <c r="O39" i="4"/>
  <c r="M39" i="4"/>
  <c r="G39" i="4"/>
  <c r="D39" i="4"/>
  <c r="P38" i="4"/>
  <c r="O38" i="4"/>
  <c r="M38" i="4"/>
  <c r="G38" i="4"/>
  <c r="D38" i="4"/>
  <c r="P37" i="4"/>
  <c r="O37" i="4"/>
  <c r="M37" i="4"/>
  <c r="N44" i="4" s="1"/>
  <c r="G37" i="4"/>
  <c r="D37" i="4"/>
  <c r="P36" i="4"/>
  <c r="O36" i="4"/>
  <c r="M36" i="4"/>
  <c r="G36" i="4"/>
  <c r="D36" i="4"/>
  <c r="P35" i="4"/>
  <c r="O35" i="4"/>
  <c r="M35" i="4"/>
  <c r="G35" i="4"/>
  <c r="D35" i="4"/>
  <c r="P34" i="4"/>
  <c r="O34" i="4"/>
  <c r="M34" i="4"/>
  <c r="G34" i="4"/>
  <c r="D34" i="4"/>
  <c r="P33" i="4"/>
  <c r="O33" i="4"/>
  <c r="M33" i="4"/>
  <c r="G33" i="4"/>
  <c r="D33" i="4"/>
  <c r="P32" i="4"/>
  <c r="O32" i="4"/>
  <c r="M32" i="4"/>
  <c r="G32" i="4"/>
  <c r="D32" i="4"/>
  <c r="P31" i="4"/>
  <c r="O31" i="4"/>
  <c r="M31" i="4"/>
  <c r="G31" i="4"/>
  <c r="D31" i="4"/>
  <c r="P30" i="4"/>
  <c r="O30" i="4"/>
  <c r="M30" i="4"/>
  <c r="G30" i="4"/>
  <c r="D30" i="4"/>
  <c r="P29" i="4"/>
  <c r="O29" i="4"/>
  <c r="M29" i="4"/>
  <c r="G29" i="4"/>
  <c r="D29" i="4"/>
  <c r="P28" i="4"/>
  <c r="O28" i="4"/>
  <c r="M28" i="4"/>
  <c r="G28" i="4"/>
  <c r="D28" i="4"/>
  <c r="P27" i="4"/>
  <c r="O27" i="4"/>
  <c r="M27" i="4"/>
  <c r="G27" i="4"/>
  <c r="D27" i="4"/>
  <c r="P26" i="4"/>
  <c r="O26" i="4"/>
  <c r="M26" i="4"/>
  <c r="G26" i="4"/>
  <c r="D26" i="4"/>
  <c r="P25" i="4"/>
  <c r="O25" i="4"/>
  <c r="M25" i="4"/>
  <c r="G25" i="4"/>
  <c r="D25" i="4"/>
  <c r="P24" i="4"/>
  <c r="O24" i="4"/>
  <c r="M24" i="4"/>
  <c r="G24" i="4"/>
  <c r="D24" i="4"/>
  <c r="P23" i="4"/>
  <c r="O23" i="4"/>
  <c r="M23" i="4"/>
  <c r="G23" i="4"/>
  <c r="D23" i="4"/>
  <c r="P22" i="4"/>
  <c r="O22" i="4"/>
  <c r="M22" i="4"/>
  <c r="G22" i="4"/>
  <c r="D22" i="4"/>
  <c r="P21" i="4"/>
  <c r="O21" i="4"/>
  <c r="M21" i="4"/>
  <c r="G21" i="4"/>
  <c r="D21" i="4"/>
  <c r="P20" i="4"/>
  <c r="O20" i="4"/>
  <c r="M20" i="4"/>
  <c r="G20" i="4"/>
  <c r="D20" i="4"/>
  <c r="P19" i="4"/>
  <c r="O19" i="4"/>
  <c r="M19" i="4"/>
  <c r="N26" i="4" s="1"/>
  <c r="G19" i="4"/>
  <c r="D19" i="4"/>
  <c r="P18" i="4"/>
  <c r="O18" i="4"/>
  <c r="M18" i="4"/>
  <c r="G18" i="4"/>
  <c r="D18" i="4"/>
  <c r="P17" i="4"/>
  <c r="O17" i="4"/>
  <c r="M17" i="4"/>
  <c r="G17" i="4"/>
  <c r="D17" i="4"/>
  <c r="P16" i="4"/>
  <c r="O16" i="4"/>
  <c r="M16" i="4"/>
  <c r="G16" i="4"/>
  <c r="D16" i="4"/>
  <c r="P15" i="4"/>
  <c r="O15" i="4"/>
  <c r="M15" i="4"/>
  <c r="G15" i="4"/>
  <c r="D15" i="4"/>
  <c r="P14" i="4"/>
  <c r="O14" i="4"/>
  <c r="M14" i="4"/>
  <c r="G14" i="4"/>
  <c r="D14" i="4"/>
  <c r="P13" i="4"/>
  <c r="O13" i="4"/>
  <c r="M13" i="4"/>
  <c r="G13" i="4"/>
  <c r="D13" i="4"/>
  <c r="P12" i="4"/>
  <c r="O12" i="4"/>
  <c r="M12" i="4"/>
  <c r="G12" i="4"/>
  <c r="D12" i="4"/>
  <c r="P11" i="4"/>
  <c r="O11" i="4"/>
  <c r="M11" i="4"/>
  <c r="G11" i="4"/>
  <c r="D11" i="4"/>
  <c r="P10" i="4"/>
  <c r="O10" i="4"/>
  <c r="M10" i="4"/>
  <c r="N17" i="4" s="1"/>
  <c r="G10" i="4"/>
  <c r="D10" i="4"/>
  <c r="P9" i="4"/>
  <c r="O9" i="4"/>
  <c r="M9" i="4"/>
  <c r="G9" i="4"/>
  <c r="D9" i="4"/>
  <c r="P8" i="4"/>
  <c r="O8" i="4"/>
  <c r="N8" i="4"/>
  <c r="M8" i="4"/>
  <c r="G8" i="4"/>
  <c r="D8" i="4"/>
  <c r="P7" i="4"/>
  <c r="O7" i="4"/>
  <c r="M7" i="4"/>
  <c r="G7" i="4"/>
  <c r="D7" i="4"/>
  <c r="P6" i="4"/>
  <c r="O6" i="4"/>
  <c r="M6" i="4"/>
  <c r="G6" i="4"/>
  <c r="D6" i="4"/>
  <c r="P5" i="4"/>
  <c r="O5" i="4"/>
  <c r="M5" i="4"/>
  <c r="G5" i="4"/>
  <c r="D5" i="4"/>
  <c r="P4" i="4"/>
  <c r="O4" i="4"/>
  <c r="M4" i="4"/>
  <c r="G4" i="4"/>
  <c r="D4" i="4"/>
  <c r="P3" i="4"/>
  <c r="O3" i="4"/>
  <c r="M3" i="4"/>
  <c r="G3" i="4"/>
  <c r="D3" i="4"/>
  <c r="P2" i="4"/>
  <c r="O2" i="4"/>
  <c r="M2" i="4"/>
  <c r="N5" i="4" s="1"/>
  <c r="D11" i="1" s="1"/>
  <c r="G11" i="1" s="1"/>
  <c r="G2" i="4"/>
  <c r="D2" i="4"/>
  <c r="P100" i="3"/>
  <c r="O100" i="3"/>
  <c r="M100" i="3"/>
  <c r="G100" i="3"/>
  <c r="D100" i="3"/>
  <c r="P99" i="3"/>
  <c r="O99" i="3"/>
  <c r="M99" i="3"/>
  <c r="G99" i="3"/>
  <c r="D99" i="3"/>
  <c r="P98" i="3"/>
  <c r="O98" i="3"/>
  <c r="M98" i="3"/>
  <c r="G98" i="3"/>
  <c r="D98" i="3"/>
  <c r="P97" i="3"/>
  <c r="O97" i="3"/>
  <c r="M97" i="3"/>
  <c r="G97" i="3"/>
  <c r="D97" i="3"/>
  <c r="P96" i="3"/>
  <c r="O96" i="3"/>
  <c r="M96" i="3"/>
  <c r="G96" i="3"/>
  <c r="D96" i="3"/>
  <c r="P95" i="3"/>
  <c r="O95" i="3"/>
  <c r="M95" i="3"/>
  <c r="G95" i="3"/>
  <c r="D95" i="3"/>
  <c r="P94" i="3"/>
  <c r="O94" i="3"/>
  <c r="M94" i="3"/>
  <c r="G94" i="3"/>
  <c r="D94" i="3"/>
  <c r="P93" i="3"/>
  <c r="O93" i="3"/>
  <c r="M93" i="3"/>
  <c r="G93" i="3"/>
  <c r="D93" i="3"/>
  <c r="P92" i="3"/>
  <c r="O92" i="3"/>
  <c r="M92" i="3"/>
  <c r="G92" i="3"/>
  <c r="D92" i="3"/>
  <c r="P91" i="3"/>
  <c r="O91" i="3"/>
  <c r="M91" i="3"/>
  <c r="G91" i="3"/>
  <c r="D91" i="3"/>
  <c r="P90" i="3"/>
  <c r="O90" i="3"/>
  <c r="M90" i="3"/>
  <c r="G90" i="3"/>
  <c r="D90" i="3"/>
  <c r="P89" i="3"/>
  <c r="O89" i="3"/>
  <c r="M89" i="3"/>
  <c r="G89" i="3"/>
  <c r="D89" i="3"/>
  <c r="P88" i="3"/>
  <c r="O88" i="3"/>
  <c r="M88" i="3"/>
  <c r="G88" i="3"/>
  <c r="D88" i="3"/>
  <c r="P87" i="3"/>
  <c r="O87" i="3"/>
  <c r="M87" i="3"/>
  <c r="G87" i="3"/>
  <c r="D87" i="3"/>
  <c r="P86" i="3"/>
  <c r="O86" i="3"/>
  <c r="M86" i="3"/>
  <c r="G86" i="3"/>
  <c r="D86" i="3"/>
  <c r="P85" i="3"/>
  <c r="O85" i="3"/>
  <c r="M85" i="3"/>
  <c r="G85" i="3"/>
  <c r="D85" i="3"/>
  <c r="P84" i="3"/>
  <c r="O84" i="3"/>
  <c r="M84" i="3"/>
  <c r="G84" i="3"/>
  <c r="D84" i="3"/>
  <c r="P83" i="3"/>
  <c r="O83" i="3"/>
  <c r="M83" i="3"/>
  <c r="G83" i="3"/>
  <c r="D83" i="3"/>
  <c r="P82" i="3"/>
  <c r="O82" i="3"/>
  <c r="M82" i="3"/>
  <c r="G82" i="3"/>
  <c r="D82" i="3"/>
  <c r="P81" i="3"/>
  <c r="O81" i="3"/>
  <c r="M81" i="3"/>
  <c r="G81" i="3"/>
  <c r="D81" i="3"/>
  <c r="P80" i="3"/>
  <c r="O80" i="3"/>
  <c r="M80" i="3"/>
  <c r="G80" i="3"/>
  <c r="D80" i="3"/>
  <c r="P79" i="3"/>
  <c r="O79" i="3"/>
  <c r="M79" i="3"/>
  <c r="G79" i="3"/>
  <c r="D79" i="3"/>
  <c r="P78" i="3"/>
  <c r="O78" i="3"/>
  <c r="M78" i="3"/>
  <c r="G78" i="3"/>
  <c r="D78" i="3"/>
  <c r="P77" i="3"/>
  <c r="O77" i="3"/>
  <c r="M77" i="3"/>
  <c r="G77" i="3"/>
  <c r="D77" i="3"/>
  <c r="P76" i="3"/>
  <c r="O76" i="3"/>
  <c r="M76" i="3"/>
  <c r="N79" i="3" s="1"/>
  <c r="G76" i="3"/>
  <c r="D76" i="3"/>
  <c r="P75" i="3"/>
  <c r="O75" i="3"/>
  <c r="M75" i="3"/>
  <c r="G75" i="3"/>
  <c r="D75" i="3"/>
  <c r="P74" i="3"/>
  <c r="O74" i="3"/>
  <c r="M74" i="3"/>
  <c r="G74" i="3"/>
  <c r="D74" i="3"/>
  <c r="P73" i="3"/>
  <c r="O73" i="3"/>
  <c r="M73" i="3"/>
  <c r="G73" i="3"/>
  <c r="D73" i="3"/>
  <c r="P72" i="3"/>
  <c r="O72" i="3"/>
  <c r="M72" i="3"/>
  <c r="G72" i="3"/>
  <c r="D72" i="3"/>
  <c r="P71" i="3"/>
  <c r="O71" i="3"/>
  <c r="M71" i="3"/>
  <c r="N74" i="3" s="1"/>
  <c r="G71" i="3"/>
  <c r="D71" i="3"/>
  <c r="P70" i="3"/>
  <c r="O70" i="3"/>
  <c r="M70" i="3"/>
  <c r="G70" i="3"/>
  <c r="D70" i="3"/>
  <c r="P69" i="3"/>
  <c r="O69" i="3"/>
  <c r="M69" i="3"/>
  <c r="G69" i="3"/>
  <c r="D69" i="3"/>
  <c r="P68" i="3"/>
  <c r="O68" i="3"/>
  <c r="M68" i="3"/>
  <c r="G68" i="3"/>
  <c r="D68" i="3"/>
  <c r="P67" i="3"/>
  <c r="O67" i="3"/>
  <c r="M67" i="3"/>
  <c r="G67" i="3"/>
  <c r="D67" i="3"/>
  <c r="P66" i="3"/>
  <c r="O66" i="3"/>
  <c r="M66" i="3"/>
  <c r="N69" i="3" s="1"/>
  <c r="G66" i="3"/>
  <c r="D66" i="3"/>
  <c r="P65" i="3"/>
  <c r="O65" i="3"/>
  <c r="M65" i="3"/>
  <c r="G65" i="3"/>
  <c r="D65" i="3"/>
  <c r="P64" i="3"/>
  <c r="O64" i="3"/>
  <c r="N64" i="3"/>
  <c r="M64" i="3"/>
  <c r="G64" i="3"/>
  <c r="D64" i="3"/>
  <c r="P63" i="3"/>
  <c r="O63" i="3"/>
  <c r="M63" i="3"/>
  <c r="D63" i="3"/>
  <c r="P62" i="3"/>
  <c r="O62" i="3"/>
  <c r="M62" i="3"/>
  <c r="D62" i="3"/>
  <c r="P61" i="3"/>
  <c r="O61" i="3"/>
  <c r="M61" i="3"/>
  <c r="D61" i="3"/>
  <c r="P60" i="3"/>
  <c r="O60" i="3"/>
  <c r="M60" i="3"/>
  <c r="D60" i="3"/>
  <c r="P59" i="3"/>
  <c r="O59" i="3"/>
  <c r="M59" i="3"/>
  <c r="D59" i="3"/>
  <c r="P58" i="3"/>
  <c r="O58" i="3"/>
  <c r="M58" i="3"/>
  <c r="D58" i="3"/>
  <c r="P57" i="3"/>
  <c r="O57" i="3"/>
  <c r="M57" i="3"/>
  <c r="N58" i="3" s="1"/>
  <c r="D57" i="3"/>
  <c r="P56" i="3"/>
  <c r="O56" i="3"/>
  <c r="M56" i="3"/>
  <c r="G56" i="3"/>
  <c r="D56" i="3"/>
  <c r="P55" i="3"/>
  <c r="O55" i="3"/>
  <c r="N55" i="3"/>
  <c r="M55" i="3"/>
  <c r="G55" i="3"/>
  <c r="D55" i="3"/>
  <c r="P54" i="3"/>
  <c r="O54" i="3"/>
  <c r="M54" i="3"/>
  <c r="G54" i="3"/>
  <c r="D54" i="3"/>
  <c r="P53" i="3"/>
  <c r="O53" i="3"/>
  <c r="M53" i="3"/>
  <c r="G53" i="3"/>
  <c r="D53" i="3"/>
  <c r="P52" i="3"/>
  <c r="O52" i="3"/>
  <c r="M52" i="3"/>
  <c r="G52" i="3"/>
  <c r="D52" i="3"/>
  <c r="P51" i="3"/>
  <c r="O51" i="3"/>
  <c r="M51" i="3"/>
  <c r="G51" i="3"/>
  <c r="D51" i="3"/>
  <c r="P50" i="3"/>
  <c r="O50" i="3"/>
  <c r="M50" i="3"/>
  <c r="G50" i="3"/>
  <c r="D50" i="3"/>
  <c r="P49" i="3"/>
  <c r="O49" i="3"/>
  <c r="M49" i="3"/>
  <c r="G49" i="3"/>
  <c r="D49" i="3"/>
  <c r="P48" i="3"/>
  <c r="O48" i="3"/>
  <c r="M48" i="3"/>
  <c r="G48" i="3"/>
  <c r="D48" i="3"/>
  <c r="P47" i="3"/>
  <c r="O47" i="3"/>
  <c r="M47" i="3"/>
  <c r="G47" i="3"/>
  <c r="D47" i="3"/>
  <c r="P46" i="3"/>
  <c r="O46" i="3"/>
  <c r="M46" i="3"/>
  <c r="N51" i="3" s="1"/>
  <c r="G46" i="3"/>
  <c r="D46" i="3"/>
  <c r="P45" i="3"/>
  <c r="O45" i="3"/>
  <c r="M45" i="3"/>
  <c r="G45" i="3"/>
  <c r="D45" i="3"/>
  <c r="P44" i="3"/>
  <c r="O44" i="3"/>
  <c r="M44" i="3"/>
  <c r="G44" i="3"/>
  <c r="D44" i="3"/>
  <c r="P43" i="3"/>
  <c r="O43" i="3"/>
  <c r="M43" i="3"/>
  <c r="G43" i="3"/>
  <c r="D43" i="3"/>
  <c r="P42" i="3"/>
  <c r="O42" i="3"/>
  <c r="M42" i="3"/>
  <c r="G42" i="3"/>
  <c r="D42" i="3"/>
  <c r="P41" i="3"/>
  <c r="O41" i="3"/>
  <c r="M41" i="3"/>
  <c r="G41" i="3"/>
  <c r="D41" i="3"/>
  <c r="P40" i="3"/>
  <c r="O40" i="3"/>
  <c r="M40" i="3"/>
  <c r="G40" i="3"/>
  <c r="D40" i="3"/>
  <c r="P39" i="3"/>
  <c r="O39" i="3"/>
  <c r="M39" i="3"/>
  <c r="G39" i="3"/>
  <c r="D39" i="3"/>
  <c r="P38" i="3"/>
  <c r="O38" i="3"/>
  <c r="M38" i="3"/>
  <c r="G38" i="3"/>
  <c r="D38" i="3"/>
  <c r="P37" i="3"/>
  <c r="O37" i="3"/>
  <c r="M37" i="3"/>
  <c r="N44" i="3" s="1"/>
  <c r="G37" i="3"/>
  <c r="D37" i="3"/>
  <c r="P36" i="3"/>
  <c r="O36" i="3"/>
  <c r="M36" i="3"/>
  <c r="G36" i="3"/>
  <c r="D36" i="3"/>
  <c r="P35" i="3"/>
  <c r="O35" i="3"/>
  <c r="M35" i="3"/>
  <c r="G35" i="3"/>
  <c r="D35" i="3"/>
  <c r="P34" i="3"/>
  <c r="O34" i="3"/>
  <c r="M34" i="3"/>
  <c r="G34" i="3"/>
  <c r="D34" i="3"/>
  <c r="P33" i="3"/>
  <c r="O33" i="3"/>
  <c r="M33" i="3"/>
  <c r="G33" i="3"/>
  <c r="D33" i="3"/>
  <c r="P32" i="3"/>
  <c r="O32" i="3"/>
  <c r="M32" i="3"/>
  <c r="G32" i="3"/>
  <c r="D32" i="3"/>
  <c r="P31" i="3"/>
  <c r="O31" i="3"/>
  <c r="M31" i="3"/>
  <c r="G31" i="3"/>
  <c r="D31" i="3"/>
  <c r="P30" i="3"/>
  <c r="O30" i="3"/>
  <c r="M30" i="3"/>
  <c r="G30" i="3"/>
  <c r="D30" i="3"/>
  <c r="P29" i="3"/>
  <c r="O29" i="3"/>
  <c r="M29" i="3"/>
  <c r="G29" i="3"/>
  <c r="D29" i="3"/>
  <c r="P28" i="3"/>
  <c r="O28" i="3"/>
  <c r="M28" i="3"/>
  <c r="N35" i="3" s="1"/>
  <c r="G28" i="3"/>
  <c r="D28" i="3"/>
  <c r="P27" i="3"/>
  <c r="O27" i="3"/>
  <c r="M27" i="3"/>
  <c r="G27" i="3"/>
  <c r="D27" i="3"/>
  <c r="P26" i="3"/>
  <c r="O26" i="3"/>
  <c r="M26" i="3"/>
  <c r="G26" i="3"/>
  <c r="D26" i="3"/>
  <c r="P25" i="3"/>
  <c r="O25" i="3"/>
  <c r="M25" i="3"/>
  <c r="G25" i="3"/>
  <c r="D25" i="3"/>
  <c r="P24" i="3"/>
  <c r="O24" i="3"/>
  <c r="M24" i="3"/>
  <c r="G24" i="3"/>
  <c r="D24" i="3"/>
  <c r="P23" i="3"/>
  <c r="O23" i="3"/>
  <c r="M23" i="3"/>
  <c r="G23" i="3"/>
  <c r="D23" i="3"/>
  <c r="P22" i="3"/>
  <c r="O22" i="3"/>
  <c r="M22" i="3"/>
  <c r="G22" i="3"/>
  <c r="D22" i="3"/>
  <c r="P21" i="3"/>
  <c r="O21" i="3"/>
  <c r="M21" i="3"/>
  <c r="G21" i="3"/>
  <c r="D21" i="3"/>
  <c r="P20" i="3"/>
  <c r="O20" i="3"/>
  <c r="M20" i="3"/>
  <c r="G20" i="3"/>
  <c r="D20" i="3"/>
  <c r="P19" i="3"/>
  <c r="O19" i="3"/>
  <c r="M19" i="3"/>
  <c r="N26" i="3" s="1"/>
  <c r="G19" i="3"/>
  <c r="D19" i="3"/>
  <c r="P18" i="3"/>
  <c r="O18" i="3"/>
  <c r="M18" i="3"/>
  <c r="G18" i="3"/>
  <c r="D18" i="3"/>
  <c r="P17" i="3"/>
  <c r="O17" i="3"/>
  <c r="M17" i="3"/>
  <c r="G17" i="3"/>
  <c r="D17" i="3"/>
  <c r="P16" i="3"/>
  <c r="O16" i="3"/>
  <c r="M16" i="3"/>
  <c r="G16" i="3"/>
  <c r="D16" i="3"/>
  <c r="P15" i="3"/>
  <c r="O15" i="3"/>
  <c r="M15" i="3"/>
  <c r="G15" i="3"/>
  <c r="D15" i="3"/>
  <c r="P14" i="3"/>
  <c r="O14" i="3"/>
  <c r="M14" i="3"/>
  <c r="G14" i="3"/>
  <c r="D14" i="3"/>
  <c r="P13" i="3"/>
  <c r="O13" i="3"/>
  <c r="M13" i="3"/>
  <c r="G13" i="3"/>
  <c r="D13" i="3"/>
  <c r="P12" i="3"/>
  <c r="O12" i="3"/>
  <c r="M12" i="3"/>
  <c r="G12" i="3"/>
  <c r="D12" i="3"/>
  <c r="P11" i="3"/>
  <c r="O11" i="3"/>
  <c r="M11" i="3"/>
  <c r="G11" i="3"/>
  <c r="D11" i="3"/>
  <c r="P10" i="3"/>
  <c r="O10" i="3"/>
  <c r="M10" i="3"/>
  <c r="N17" i="3" s="1"/>
  <c r="G10" i="3"/>
  <c r="D10" i="3"/>
  <c r="P9" i="3"/>
  <c r="O9" i="3"/>
  <c r="M9" i="3"/>
  <c r="G9" i="3"/>
  <c r="D9" i="3"/>
  <c r="P8" i="3"/>
  <c r="O8" i="3"/>
  <c r="M8" i="3"/>
  <c r="G8" i="3"/>
  <c r="D8" i="3"/>
  <c r="P7" i="3"/>
  <c r="O7" i="3"/>
  <c r="M7" i="3"/>
  <c r="N8" i="3" s="1"/>
  <c r="G7" i="3"/>
  <c r="D7" i="3"/>
  <c r="P6" i="3"/>
  <c r="O6" i="3"/>
  <c r="M6" i="3"/>
  <c r="G6" i="3"/>
  <c r="D6" i="3"/>
  <c r="P5" i="3"/>
  <c r="O5" i="3"/>
  <c r="M5" i="3"/>
  <c r="G5" i="3"/>
  <c r="D5" i="3"/>
  <c r="P4" i="3"/>
  <c r="O4" i="3"/>
  <c r="M4" i="3"/>
  <c r="G4" i="3"/>
  <c r="D4" i="3"/>
  <c r="P3" i="3"/>
  <c r="O3" i="3"/>
  <c r="M3" i="3"/>
  <c r="G3" i="3"/>
  <c r="D3" i="3"/>
  <c r="P2" i="3"/>
  <c r="O2" i="3"/>
  <c r="M2" i="3"/>
  <c r="N5" i="3" s="1"/>
  <c r="G2" i="3"/>
  <c r="D2" i="3"/>
  <c r="P100" i="2"/>
  <c r="O100" i="2"/>
  <c r="M100" i="2"/>
  <c r="G100" i="2"/>
  <c r="D100" i="2"/>
  <c r="P99" i="2"/>
  <c r="O99" i="2"/>
  <c r="M99" i="2"/>
  <c r="G99" i="2"/>
  <c r="D99" i="2"/>
  <c r="P98" i="2"/>
  <c r="O98" i="2"/>
  <c r="M98" i="2"/>
  <c r="G98" i="2"/>
  <c r="D98" i="2"/>
  <c r="P97" i="2"/>
  <c r="O97" i="2"/>
  <c r="M97" i="2"/>
  <c r="G97" i="2"/>
  <c r="D97" i="2"/>
  <c r="P96" i="2"/>
  <c r="O96" i="2"/>
  <c r="M96" i="2"/>
  <c r="G96" i="2"/>
  <c r="D96" i="2"/>
  <c r="P95" i="2"/>
  <c r="O95" i="2"/>
  <c r="M95" i="2"/>
  <c r="G95" i="2"/>
  <c r="D95" i="2"/>
  <c r="P94" i="2"/>
  <c r="O94" i="2"/>
  <c r="M94" i="2"/>
  <c r="G94" i="2"/>
  <c r="D94" i="2"/>
  <c r="P93" i="2"/>
  <c r="O93" i="2"/>
  <c r="M93" i="2"/>
  <c r="G93" i="2"/>
  <c r="D93" i="2"/>
  <c r="P92" i="2"/>
  <c r="O92" i="2"/>
  <c r="M92" i="2"/>
  <c r="G92" i="2"/>
  <c r="D92" i="2"/>
  <c r="P91" i="2"/>
  <c r="O91" i="2"/>
  <c r="M91" i="2"/>
  <c r="G91" i="2"/>
  <c r="D91" i="2"/>
  <c r="P90" i="2"/>
  <c r="O90" i="2"/>
  <c r="M90" i="2"/>
  <c r="G90" i="2"/>
  <c r="D90" i="2"/>
  <c r="P89" i="2"/>
  <c r="O89" i="2"/>
  <c r="M89" i="2"/>
  <c r="G89" i="2"/>
  <c r="D89" i="2"/>
  <c r="P88" i="2"/>
  <c r="O88" i="2"/>
  <c r="M88" i="2"/>
  <c r="G88" i="2"/>
  <c r="D88" i="2"/>
  <c r="P87" i="2"/>
  <c r="O87" i="2"/>
  <c r="M87" i="2"/>
  <c r="G87" i="2"/>
  <c r="D87" i="2"/>
  <c r="P86" i="2"/>
  <c r="O86" i="2"/>
  <c r="M86" i="2"/>
  <c r="G86" i="2"/>
  <c r="D86" i="2"/>
  <c r="P85" i="2"/>
  <c r="O85" i="2"/>
  <c r="M85" i="2"/>
  <c r="G85" i="2"/>
  <c r="D85" i="2"/>
  <c r="P84" i="2"/>
  <c r="O84" i="2"/>
  <c r="M84" i="2"/>
  <c r="G84" i="2"/>
  <c r="D84" i="2"/>
  <c r="P83" i="2"/>
  <c r="O83" i="2"/>
  <c r="M83" i="2"/>
  <c r="G83" i="2"/>
  <c r="D83" i="2"/>
  <c r="P82" i="2"/>
  <c r="O82" i="2"/>
  <c r="M82" i="2"/>
  <c r="G82" i="2"/>
  <c r="D82" i="2"/>
  <c r="P81" i="2"/>
  <c r="O81" i="2"/>
  <c r="M81" i="2"/>
  <c r="G81" i="2"/>
  <c r="D81" i="2"/>
  <c r="P80" i="2"/>
  <c r="O80" i="2"/>
  <c r="M80" i="2"/>
  <c r="G80" i="2"/>
  <c r="D80" i="2"/>
  <c r="P79" i="2"/>
  <c r="O79" i="2"/>
  <c r="M79" i="2"/>
  <c r="G79" i="2"/>
  <c r="D79" i="2"/>
  <c r="P78" i="2"/>
  <c r="O78" i="2"/>
  <c r="M78" i="2"/>
  <c r="G78" i="2"/>
  <c r="D78" i="2"/>
  <c r="P77" i="2"/>
  <c r="O77" i="2"/>
  <c r="M77" i="2"/>
  <c r="G77" i="2"/>
  <c r="D77" i="2"/>
  <c r="P76" i="2"/>
  <c r="O76" i="2"/>
  <c r="M76" i="2"/>
  <c r="N79" i="2" s="1"/>
  <c r="G76" i="2"/>
  <c r="D76" i="2"/>
  <c r="P75" i="2"/>
  <c r="O75" i="2"/>
  <c r="M75" i="2"/>
  <c r="G75" i="2"/>
  <c r="D75" i="2"/>
  <c r="P74" i="2"/>
  <c r="O74" i="2"/>
  <c r="M74" i="2"/>
  <c r="G74" i="2"/>
  <c r="D74" i="2"/>
  <c r="P73" i="2"/>
  <c r="O73" i="2"/>
  <c r="M73" i="2"/>
  <c r="G73" i="2"/>
  <c r="D73" i="2"/>
  <c r="P72" i="2"/>
  <c r="O72" i="2"/>
  <c r="M72" i="2"/>
  <c r="G72" i="2"/>
  <c r="D72" i="2"/>
  <c r="P71" i="2"/>
  <c r="O71" i="2"/>
  <c r="M71" i="2"/>
  <c r="N74" i="2" s="1"/>
  <c r="G71" i="2"/>
  <c r="D71" i="2"/>
  <c r="P70" i="2"/>
  <c r="O70" i="2"/>
  <c r="M70" i="2"/>
  <c r="G70" i="2"/>
  <c r="D70" i="2"/>
  <c r="P69" i="2"/>
  <c r="O69" i="2"/>
  <c r="M69" i="2"/>
  <c r="G69" i="2"/>
  <c r="D69" i="2"/>
  <c r="P68" i="2"/>
  <c r="O68" i="2"/>
  <c r="M68" i="2"/>
  <c r="G68" i="2"/>
  <c r="D68" i="2"/>
  <c r="P67" i="2"/>
  <c r="O67" i="2"/>
  <c r="M67" i="2"/>
  <c r="G67" i="2"/>
  <c r="D67" i="2"/>
  <c r="P66" i="2"/>
  <c r="O66" i="2"/>
  <c r="M66" i="2"/>
  <c r="N69" i="2" s="1"/>
  <c r="G66" i="2"/>
  <c r="D66" i="2"/>
  <c r="P65" i="2"/>
  <c r="O65" i="2"/>
  <c r="M65" i="2"/>
  <c r="G65" i="2"/>
  <c r="D65" i="2"/>
  <c r="P64" i="2"/>
  <c r="O64" i="2"/>
  <c r="M64" i="2"/>
  <c r="G64" i="2"/>
  <c r="D64" i="2"/>
  <c r="P63" i="2"/>
  <c r="O63" i="2"/>
  <c r="M63" i="2"/>
  <c r="D63" i="2"/>
  <c r="P62" i="2"/>
  <c r="O62" i="2"/>
  <c r="M62" i="2"/>
  <c r="D62" i="2"/>
  <c r="P61" i="2"/>
  <c r="O61" i="2"/>
  <c r="M61" i="2"/>
  <c r="N64" i="2" s="1"/>
  <c r="D61" i="2"/>
  <c r="P60" i="2"/>
  <c r="O60" i="2"/>
  <c r="M60" i="2"/>
  <c r="D60" i="2"/>
  <c r="P59" i="2"/>
  <c r="O59" i="2"/>
  <c r="M59" i="2"/>
  <c r="D59" i="2"/>
  <c r="P58" i="2"/>
  <c r="O58" i="2"/>
  <c r="M58" i="2"/>
  <c r="D58" i="2"/>
  <c r="P57" i="2"/>
  <c r="O57" i="2"/>
  <c r="M57" i="2"/>
  <c r="N58" i="2" s="1"/>
  <c r="D57" i="2"/>
  <c r="P56" i="2"/>
  <c r="O56" i="2"/>
  <c r="M56" i="2"/>
  <c r="G56" i="2"/>
  <c r="D56" i="2"/>
  <c r="P55" i="2"/>
  <c r="O55" i="2"/>
  <c r="M55" i="2"/>
  <c r="G55" i="2"/>
  <c r="D55" i="2"/>
  <c r="P54" i="2"/>
  <c r="O54" i="2"/>
  <c r="M54" i="2"/>
  <c r="G54" i="2"/>
  <c r="D54" i="2"/>
  <c r="P53" i="2"/>
  <c r="O53" i="2"/>
  <c r="M53" i="2"/>
  <c r="N55" i="2" s="1"/>
  <c r="G53" i="2"/>
  <c r="D53" i="2"/>
  <c r="P52" i="2"/>
  <c r="O52" i="2"/>
  <c r="M52" i="2"/>
  <c r="G52" i="2"/>
  <c r="D52" i="2"/>
  <c r="P51" i="2"/>
  <c r="O51" i="2"/>
  <c r="M51" i="2"/>
  <c r="G51" i="2"/>
  <c r="D51" i="2"/>
  <c r="P50" i="2"/>
  <c r="O50" i="2"/>
  <c r="M50" i="2"/>
  <c r="G50" i="2"/>
  <c r="D50" i="2"/>
  <c r="P49" i="2"/>
  <c r="O49" i="2"/>
  <c r="M49" i="2"/>
  <c r="G49" i="2"/>
  <c r="D49" i="2"/>
  <c r="P48" i="2"/>
  <c r="O48" i="2"/>
  <c r="M48" i="2"/>
  <c r="G48" i="2"/>
  <c r="D48" i="2"/>
  <c r="P47" i="2"/>
  <c r="O47" i="2"/>
  <c r="M47" i="2"/>
  <c r="G47" i="2"/>
  <c r="D47" i="2"/>
  <c r="P46" i="2"/>
  <c r="O46" i="2"/>
  <c r="M46" i="2"/>
  <c r="N51" i="2" s="1"/>
  <c r="G46" i="2"/>
  <c r="D46" i="2"/>
  <c r="P45" i="2"/>
  <c r="O45" i="2"/>
  <c r="M45" i="2"/>
  <c r="G45" i="2"/>
  <c r="D45" i="2"/>
  <c r="P44" i="2"/>
  <c r="O44" i="2"/>
  <c r="M44" i="2"/>
  <c r="G44" i="2"/>
  <c r="D44" i="2"/>
  <c r="P43" i="2"/>
  <c r="O43" i="2"/>
  <c r="M43" i="2"/>
  <c r="G43" i="2"/>
  <c r="D43" i="2"/>
  <c r="P42" i="2"/>
  <c r="O42" i="2"/>
  <c r="M42" i="2"/>
  <c r="G42" i="2"/>
  <c r="D42" i="2"/>
  <c r="P41" i="2"/>
  <c r="O41" i="2"/>
  <c r="M41" i="2"/>
  <c r="G41" i="2"/>
  <c r="D41" i="2"/>
  <c r="P40" i="2"/>
  <c r="O40" i="2"/>
  <c r="M40" i="2"/>
  <c r="G40" i="2"/>
  <c r="D40" i="2"/>
  <c r="P39" i="2"/>
  <c r="O39" i="2"/>
  <c r="M39" i="2"/>
  <c r="G39" i="2"/>
  <c r="D39" i="2"/>
  <c r="P38" i="2"/>
  <c r="O38" i="2"/>
  <c r="M38" i="2"/>
  <c r="G38" i="2"/>
  <c r="D38" i="2"/>
  <c r="P37" i="2"/>
  <c r="O37" i="2"/>
  <c r="M37" i="2"/>
  <c r="N44" i="2" s="1"/>
  <c r="G37" i="2"/>
  <c r="D37" i="2"/>
  <c r="P36" i="2"/>
  <c r="O36" i="2"/>
  <c r="M36" i="2"/>
  <c r="G36" i="2"/>
  <c r="D36" i="2"/>
  <c r="P35" i="2"/>
  <c r="O35" i="2"/>
  <c r="M35" i="2"/>
  <c r="G35" i="2"/>
  <c r="D35" i="2"/>
  <c r="P34" i="2"/>
  <c r="O34" i="2"/>
  <c r="M34" i="2"/>
  <c r="G34" i="2"/>
  <c r="D34" i="2"/>
  <c r="P33" i="2"/>
  <c r="O33" i="2"/>
  <c r="M33" i="2"/>
  <c r="G33" i="2"/>
  <c r="D33" i="2"/>
  <c r="P32" i="2"/>
  <c r="O32" i="2"/>
  <c r="M32" i="2"/>
  <c r="G32" i="2"/>
  <c r="D32" i="2"/>
  <c r="P31" i="2"/>
  <c r="O31" i="2"/>
  <c r="M31" i="2"/>
  <c r="G31" i="2"/>
  <c r="D31" i="2"/>
  <c r="P30" i="2"/>
  <c r="O30" i="2"/>
  <c r="M30" i="2"/>
  <c r="G30" i="2"/>
  <c r="D30" i="2"/>
  <c r="P29" i="2"/>
  <c r="O29" i="2"/>
  <c r="M29" i="2"/>
  <c r="G29" i="2"/>
  <c r="D29" i="2"/>
  <c r="P28" i="2"/>
  <c r="O28" i="2"/>
  <c r="M28" i="2"/>
  <c r="N35" i="2" s="1"/>
  <c r="G28" i="2"/>
  <c r="D28" i="2"/>
  <c r="P27" i="2"/>
  <c r="O27" i="2"/>
  <c r="M27" i="2"/>
  <c r="G27" i="2"/>
  <c r="D27" i="2"/>
  <c r="P26" i="2"/>
  <c r="O26" i="2"/>
  <c r="M26" i="2"/>
  <c r="G26" i="2"/>
  <c r="D26" i="2"/>
  <c r="P25" i="2"/>
  <c r="O25" i="2"/>
  <c r="M25" i="2"/>
  <c r="G25" i="2"/>
  <c r="D25" i="2"/>
  <c r="P24" i="2"/>
  <c r="O24" i="2"/>
  <c r="M24" i="2"/>
  <c r="G24" i="2"/>
  <c r="D24" i="2"/>
  <c r="P23" i="2"/>
  <c r="O23" i="2"/>
  <c r="M23" i="2"/>
  <c r="G23" i="2"/>
  <c r="D23" i="2"/>
  <c r="P22" i="2"/>
  <c r="O22" i="2"/>
  <c r="M22" i="2"/>
  <c r="G22" i="2"/>
  <c r="D22" i="2"/>
  <c r="P21" i="2"/>
  <c r="O21" i="2"/>
  <c r="M21" i="2"/>
  <c r="G21" i="2"/>
  <c r="D21" i="2"/>
  <c r="P20" i="2"/>
  <c r="O20" i="2"/>
  <c r="M20" i="2"/>
  <c r="G20" i="2"/>
  <c r="D20" i="2"/>
  <c r="P19" i="2"/>
  <c r="O19" i="2"/>
  <c r="M19" i="2"/>
  <c r="N26" i="2" s="1"/>
  <c r="G19" i="2"/>
  <c r="D19" i="2"/>
  <c r="P18" i="2"/>
  <c r="O18" i="2"/>
  <c r="M18" i="2"/>
  <c r="G18" i="2"/>
  <c r="D18" i="2"/>
  <c r="P17" i="2"/>
  <c r="O17" i="2"/>
  <c r="M17" i="2"/>
  <c r="G17" i="2"/>
  <c r="D17" i="2"/>
  <c r="P16" i="2"/>
  <c r="O16" i="2"/>
  <c r="M16" i="2"/>
  <c r="G16" i="2"/>
  <c r="D16" i="2"/>
  <c r="P15" i="2"/>
  <c r="O15" i="2"/>
  <c r="M15" i="2"/>
  <c r="G15" i="2"/>
  <c r="D15" i="2"/>
  <c r="P14" i="2"/>
  <c r="O14" i="2"/>
  <c r="M14" i="2"/>
  <c r="G14" i="2"/>
  <c r="D14" i="2"/>
  <c r="P13" i="2"/>
  <c r="O13" i="2"/>
  <c r="M13" i="2"/>
  <c r="G13" i="2"/>
  <c r="D13" i="2"/>
  <c r="P12" i="2"/>
  <c r="O12" i="2"/>
  <c r="M12" i="2"/>
  <c r="G12" i="2"/>
  <c r="D12" i="2"/>
  <c r="P11" i="2"/>
  <c r="O11" i="2"/>
  <c r="M11" i="2"/>
  <c r="G11" i="2"/>
  <c r="D11" i="2"/>
  <c r="P10" i="2"/>
  <c r="O10" i="2"/>
  <c r="M10" i="2"/>
  <c r="N17" i="2" s="1"/>
  <c r="G10" i="2"/>
  <c r="D10" i="2"/>
  <c r="P9" i="2"/>
  <c r="O9" i="2"/>
  <c r="M9" i="2"/>
  <c r="G9" i="2"/>
  <c r="D9" i="2"/>
  <c r="P8" i="2"/>
  <c r="O8" i="2"/>
  <c r="M8" i="2"/>
  <c r="G8" i="2"/>
  <c r="D8" i="2"/>
  <c r="P7" i="2"/>
  <c r="O7" i="2"/>
  <c r="M7" i="2"/>
  <c r="N8" i="2" s="1"/>
  <c r="G7" i="2"/>
  <c r="D7" i="2"/>
  <c r="P6" i="2"/>
  <c r="O6" i="2"/>
  <c r="M6" i="2"/>
  <c r="G6" i="2"/>
  <c r="D6" i="2"/>
  <c r="P5" i="2"/>
  <c r="O5" i="2"/>
  <c r="M5" i="2"/>
  <c r="G5" i="2"/>
  <c r="D5" i="2"/>
  <c r="P4" i="2"/>
  <c r="O4" i="2"/>
  <c r="M4" i="2"/>
  <c r="G4" i="2"/>
  <c r="D4" i="2"/>
  <c r="P3" i="2"/>
  <c r="O3" i="2"/>
  <c r="M3" i="2"/>
  <c r="G3" i="2"/>
  <c r="D3" i="2"/>
  <c r="P2" i="2"/>
  <c r="O2" i="2"/>
  <c r="M2" i="2"/>
  <c r="N5" i="2" s="1"/>
  <c r="G2" i="2"/>
  <c r="D2" i="2"/>
  <c r="F4" i="1" l="1"/>
  <c r="F6" i="1"/>
  <c r="G6" i="1" s="1"/>
  <c r="E9" i="1"/>
  <c r="F7" i="1"/>
  <c r="G5" i="1"/>
  <c r="F5" i="1"/>
  <c r="F3" i="1"/>
  <c r="D4" i="1"/>
  <c r="E4" i="1"/>
  <c r="D7" i="1"/>
  <c r="E7" i="1"/>
  <c r="E5" i="1"/>
  <c r="G3" i="1"/>
  <c r="E3" i="1"/>
  <c r="F9" i="1"/>
  <c r="G4" i="1" l="1"/>
  <c r="G7" i="1"/>
  <c r="G9" i="1"/>
</calcChain>
</file>

<file path=xl/sharedStrings.xml><?xml version="1.0" encoding="utf-8"?>
<sst xmlns="http://schemas.openxmlformats.org/spreadsheetml/2006/main" count="1251" uniqueCount="52">
  <si>
    <t>NBA PO Quotenspiel 2025</t>
  </si>
  <si>
    <t>Play-Ins</t>
  </si>
  <si>
    <t>PO 1st Rd</t>
  </si>
  <si>
    <t>PO 2nd Rd</t>
  </si>
  <si>
    <t>Gesamt</t>
  </si>
  <si>
    <t>Mape</t>
  </si>
  <si>
    <t>Steve</t>
  </si>
  <si>
    <t>Kim_Unicorn</t>
  </si>
  <si>
    <t>Monukly</t>
  </si>
  <si>
    <t>smashie</t>
  </si>
  <si>
    <t>gerhard</t>
  </si>
  <si>
    <t>Freaky91</t>
  </si>
  <si>
    <t>Spieltag</t>
  </si>
  <si>
    <t>Auswärts</t>
  </si>
  <si>
    <t>Heim</t>
  </si>
  <si>
    <t>Ergebnis</t>
  </si>
  <si>
    <t>Tipp</t>
  </si>
  <si>
    <t>Richtig</t>
  </si>
  <si>
    <t>Gültigk. D</t>
  </si>
  <si>
    <t>Gültik. F</t>
  </si>
  <si>
    <t>Play-Ins East</t>
  </si>
  <si>
    <t>Hawks</t>
  </si>
  <si>
    <t>Magic</t>
  </si>
  <si>
    <t>Heat</t>
  </si>
  <si>
    <t>Bulls</t>
  </si>
  <si>
    <t>Play-Ins West</t>
  </si>
  <si>
    <t>Grizzlies</t>
  </si>
  <si>
    <t>Warriors</t>
  </si>
  <si>
    <t>Mavericks</t>
  </si>
  <si>
    <t>Kings</t>
  </si>
  <si>
    <t>Playoffs</t>
  </si>
  <si>
    <t>Bucks</t>
  </si>
  <si>
    <t>Pacers</t>
  </si>
  <si>
    <t>Erste Runde</t>
  </si>
  <si>
    <t>Clippers</t>
  </si>
  <si>
    <t>Nuggets</t>
  </si>
  <si>
    <t>Spiel 1</t>
  </si>
  <si>
    <t>Pistons</t>
  </si>
  <si>
    <t>Knicks</t>
  </si>
  <si>
    <t>Timberwolves</t>
  </si>
  <si>
    <t>Lakers</t>
  </si>
  <si>
    <t>Celtics</t>
  </si>
  <si>
    <t>Rockets</t>
  </si>
  <si>
    <t>Thunder</t>
  </si>
  <si>
    <t>Cavaliers</t>
  </si>
  <si>
    <t>Spiel 2</t>
  </si>
  <si>
    <t>Spiel 3</t>
  </si>
  <si>
    <t>Spiel 4</t>
  </si>
  <si>
    <t>Spiel 5</t>
  </si>
  <si>
    <t>Spiel 6</t>
  </si>
  <si>
    <t>Spiel 7</t>
  </si>
  <si>
    <t>Zweite Runde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</si>
</sst>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&quot;-&quot;0.00;;"/>
  </numFmts>
  <fonts count="37">
    <font>
      <sz val="10"/>
      <color rgb="FF000000"/>
      <name val="Liberation Sans"/>
    </font>
    <font>
      <sz val="10"/>
      <color rgb="FF000000"/>
      <name val="Liberation Sans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0"/>
      <color rgb="FF003366"/>
      <name val="Calibri"/>
      <family val="2"/>
    </font>
    <font>
      <b/>
      <sz val="18"/>
      <color rgb="FF003366"/>
      <name val="Cambria"/>
      <family val="1"/>
    </font>
    <font>
      <sz val="10"/>
      <color rgb="FF000000"/>
      <name val="Calibri"/>
      <family val="2"/>
    </font>
    <font>
      <sz val="10"/>
      <color rgb="FFFFFFFF"/>
      <name val="Calibri"/>
      <family val="2"/>
    </font>
    <font>
      <b/>
      <sz val="10"/>
      <color rgb="FF000000"/>
      <name val="Liberation Sans"/>
    </font>
    <font>
      <b/>
      <sz val="10"/>
      <color rgb="FFFFFFFF"/>
      <name val="Liberation Sans"/>
    </font>
    <font>
      <b/>
      <sz val="10"/>
      <color rgb="FF333333"/>
      <name val="Calibri"/>
      <family val="2"/>
    </font>
    <font>
      <sz val="10"/>
      <color rgb="FFCC0000"/>
      <name val="Liberation Sans"/>
    </font>
    <font>
      <b/>
      <sz val="10"/>
      <color rgb="FFFF9900"/>
      <name val="Calibri"/>
      <family val="2"/>
    </font>
    <font>
      <sz val="11"/>
      <color rgb="FF000000"/>
      <name val="Arial"/>
      <family val="2"/>
    </font>
    <font>
      <sz val="10"/>
      <color rgb="FF333399"/>
      <name val="Calibri"/>
      <family val="2"/>
    </font>
    <font>
      <b/>
      <sz val="10"/>
      <color rgb="FF000000"/>
      <name val="Calibri"/>
      <family val="2"/>
    </font>
    <font>
      <i/>
      <sz val="10"/>
      <color rgb="FF808080"/>
      <name val="Calibri"/>
      <family val="2"/>
    </font>
    <font>
      <i/>
      <sz val="10"/>
      <color rgb="FF808080"/>
      <name val="Liberation Sans"/>
    </font>
    <font>
      <sz val="10"/>
      <color rgb="FF006600"/>
      <name val="Liberation Sans"/>
    </font>
    <font>
      <sz val="10"/>
      <color rgb="FF008000"/>
      <name val="Calibri"/>
      <family val="2"/>
    </font>
    <font>
      <b/>
      <sz val="24"/>
      <color rgb="FF000000"/>
      <name val="Liberation Sans"/>
    </font>
    <font>
      <b/>
      <sz val="18"/>
      <color rgb="FF000000"/>
      <name val="Liberation Sans"/>
    </font>
    <font>
      <b/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993300"/>
      <name val="Calibri"/>
      <family val="2"/>
    </font>
    <font>
      <sz val="10"/>
      <color rgb="FF333333"/>
      <name val="Liberation Sans"/>
    </font>
    <font>
      <b/>
      <i/>
      <u/>
      <sz val="10"/>
      <color rgb="FF000000"/>
      <name val="Liberation Sans"/>
    </font>
    <font>
      <sz val="10"/>
      <color rgb="FF800080"/>
      <name val="Calibri"/>
      <family val="2"/>
    </font>
    <font>
      <sz val="10"/>
      <color rgb="FFFF9900"/>
      <name val="Calibri"/>
      <family val="2"/>
    </font>
    <font>
      <sz val="10"/>
      <color rgb="FFFF0000"/>
      <name val="Calibri"/>
      <family val="2"/>
    </font>
    <font>
      <b/>
      <sz val="10"/>
      <color rgb="FFFFFFFF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6"/>
      <color rgb="FF00000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FFCCCC"/>
        <bgColor rgb="FFFFCCCC"/>
      </patternFill>
    </fill>
    <fill>
      <patternFill patternType="solid">
        <fgColor rgb="FFFFFF99"/>
        <bgColor rgb="FFFFFF99"/>
      </patternFill>
    </fill>
    <fill>
      <patternFill patternType="solid">
        <fgColor rgb="FFCC0000"/>
        <bgColor rgb="FFCC0000"/>
      </patternFill>
    </fill>
    <fill>
      <patternFill patternType="solid">
        <fgColor rgb="FFFFFFCC"/>
        <bgColor rgb="FFFFFFCC"/>
      </patternFill>
    </fill>
    <fill>
      <patternFill patternType="solid">
        <fgColor rgb="FF969696"/>
        <bgColor rgb="FF969696"/>
      </patternFill>
    </fill>
    <fill>
      <patternFill patternType="solid">
        <fgColor rgb="FF5B9BD5"/>
        <bgColor rgb="FF5B9BD5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333399"/>
      </top>
      <bottom style="double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6">
    <xf numFmtId="0" fontId="0" fillId="0" borderId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24" fillId="27" borderId="0" applyNumberFormat="0" applyBorder="0" applyAlignment="0" applyProtection="0"/>
    <xf numFmtId="0" fontId="14" fillId="7" borderId="5" applyNumberFormat="0" applyAlignment="0" applyProtection="0"/>
    <xf numFmtId="0" fontId="10" fillId="23" borderId="4" applyNumberFormat="0" applyAlignment="0" applyProtection="0"/>
    <xf numFmtId="0" fontId="12" fillId="23" borderId="5" applyNumberFormat="0" applyAlignment="0" applyProtection="0"/>
    <xf numFmtId="0" fontId="29" fillId="0" borderId="8" applyNumberFormat="0" applyFill="0" applyAlignment="0" applyProtection="0"/>
    <xf numFmtId="0" fontId="31" fillId="28" borderId="9" applyNumberFormat="0" applyAlignment="0" applyProtection="0"/>
    <xf numFmtId="0" fontId="30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8" fillId="18" borderId="0" applyNumberFormat="0" applyBorder="0" applyAlignment="0" applyProtection="0"/>
    <xf numFmtId="0" fontId="11" fillId="24" borderId="0" applyNumberFormat="0" applyBorder="0" applyAlignment="0" applyProtection="0"/>
    <xf numFmtId="0" fontId="6" fillId="10" borderId="0" applyNumberFormat="0" applyBorder="0" applyAlignment="0" applyProtection="0"/>
    <xf numFmtId="0" fontId="6" fillId="25" borderId="0" applyNumberFormat="0" applyBorder="0" applyAlignment="0" applyProtection="0"/>
    <xf numFmtId="0" fontId="1" fillId="10" borderId="0" applyNumberFormat="0" applyFont="0" applyBorder="0" applyAlignment="0" applyProtection="0"/>
    <xf numFmtId="0" fontId="1" fillId="25" borderId="0" applyNumberFormat="0" applyFont="0" applyBorder="0" applyAlignment="0" applyProtection="0"/>
    <xf numFmtId="0" fontId="13" fillId="0" borderId="0" applyNumberFormat="0" applyBorder="0" applyProtection="0"/>
    <xf numFmtId="0" fontId="15" fillId="0" borderId="6" applyNumberFormat="0" applyFill="0" applyAlignment="0" applyProtection="0"/>
    <xf numFmtId="0" fontId="9" fillId="26" borderId="0" applyNumberFormat="0" applyBorder="0" applyAlignment="0" applyProtection="0"/>
    <xf numFmtId="0" fontId="6" fillId="10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25" borderId="0" applyNumberFormat="0" applyBorder="0" applyAlignment="0" applyProtection="0"/>
    <xf numFmtId="0" fontId="26" fillId="27" borderId="5" applyNumberFormat="0" applyAlignment="0" applyProtection="0"/>
    <xf numFmtId="0" fontId="6" fillId="27" borderId="7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38">
    <xf numFmtId="0" fontId="0" fillId="0" borderId="0" xfId="0"/>
    <xf numFmtId="0" fontId="6" fillId="0" borderId="0" xfId="0" applyFont="1"/>
    <xf numFmtId="0" fontId="32" fillId="0" borderId="0" xfId="0" applyFont="1" applyFill="1" applyAlignment="1">
      <alignment horizontal="left"/>
    </xf>
    <xf numFmtId="0" fontId="32" fillId="0" borderId="0" xfId="0" applyFont="1" applyAlignment="1">
      <alignment horizontal="left"/>
    </xf>
    <xf numFmtId="0" fontId="32" fillId="0" borderId="0" xfId="0" applyFont="1" applyAlignment="1">
      <alignment horizontal="center"/>
    </xf>
    <xf numFmtId="0" fontId="32" fillId="0" borderId="0" xfId="0" applyFont="1" applyFill="1" applyAlignment="1">
      <alignment horizontal="center"/>
    </xf>
    <xf numFmtId="0" fontId="32" fillId="0" borderId="10" xfId="0" applyFont="1" applyBorder="1" applyAlignment="1">
      <alignment horizontal="center"/>
    </xf>
    <xf numFmtId="0" fontId="32" fillId="29" borderId="10" xfId="0" applyFont="1" applyFill="1" applyBorder="1" applyAlignment="1">
      <alignment horizontal="center"/>
    </xf>
    <xf numFmtId="0" fontId="33" fillId="30" borderId="10" xfId="0" applyFont="1" applyFill="1" applyBorder="1" applyAlignment="1">
      <alignment horizontal="center"/>
    </xf>
    <xf numFmtId="0" fontId="32" fillId="30" borderId="10" xfId="0" applyFont="1" applyFill="1" applyBorder="1"/>
    <xf numFmtId="164" fontId="33" fillId="0" borderId="10" xfId="0" applyNumberFormat="1" applyFont="1" applyBorder="1" applyAlignment="1">
      <alignment horizontal="center"/>
    </xf>
    <xf numFmtId="164" fontId="32" fillId="0" borderId="10" xfId="0" applyNumberFormat="1" applyFont="1" applyBorder="1" applyAlignment="1">
      <alignment horizontal="center"/>
    </xf>
    <xf numFmtId="164" fontId="32" fillId="30" borderId="10" xfId="0" applyNumberFormat="1" applyFont="1" applyFill="1" applyBorder="1" applyAlignment="1">
      <alignment horizont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2" fillId="29" borderId="10" xfId="0" applyFont="1" applyFill="1" applyBorder="1" applyAlignment="1">
      <alignment horizontal="left"/>
    </xf>
    <xf numFmtId="0" fontId="34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shrinkToFit="1"/>
    </xf>
    <xf numFmtId="0" fontId="15" fillId="0" borderId="0" xfId="0" applyFont="1" applyFill="1" applyAlignment="1">
      <alignment horizontal="center"/>
    </xf>
    <xf numFmtId="1" fontId="15" fillId="0" borderId="0" xfId="0" applyNumberFormat="1" applyFont="1" applyAlignment="1">
      <alignment horizontal="center" shrinkToFit="1"/>
    </xf>
    <xf numFmtId="0" fontId="15" fillId="31" borderId="0" xfId="0" applyFont="1" applyFill="1" applyAlignment="1">
      <alignment horizontal="center"/>
    </xf>
    <xf numFmtId="0" fontId="15" fillId="0" borderId="0" xfId="0" applyFont="1"/>
    <xf numFmtId="0" fontId="35" fillId="0" borderId="0" xfId="0" applyFont="1"/>
    <xf numFmtId="0" fontId="35" fillId="0" borderId="0" xfId="0" applyFont="1" applyAlignment="1">
      <alignment horizontal="center"/>
    </xf>
    <xf numFmtId="0" fontId="33" fillId="0" borderId="0" xfId="0" applyFont="1" applyAlignment="1" applyProtection="1">
      <alignment horizontal="center" shrinkToFit="1"/>
      <protection locked="0"/>
    </xf>
    <xf numFmtId="0" fontId="36" fillId="0" borderId="0" xfId="0" applyFont="1" applyAlignment="1">
      <alignment horizontal="center"/>
    </xf>
    <xf numFmtId="4" fontId="33" fillId="0" borderId="0" xfId="0" applyNumberFormat="1" applyFont="1" applyAlignment="1" applyProtection="1">
      <alignment horizontal="center" shrinkToFit="1"/>
      <protection locked="0"/>
    </xf>
    <xf numFmtId="0" fontId="33" fillId="0" borderId="0" xfId="0" applyFont="1" applyAlignment="1" applyProtection="1">
      <alignment horizontal="center"/>
      <protection locked="0"/>
    </xf>
    <xf numFmtId="0" fontId="33" fillId="0" borderId="0" xfId="0" applyFont="1" applyFill="1" applyAlignment="1">
      <alignment horizontal="center"/>
    </xf>
    <xf numFmtId="164" fontId="32" fillId="31" borderId="0" xfId="0" applyNumberFormat="1" applyFont="1" applyFill="1" applyAlignment="1">
      <alignment horizontal="center" vertical="center" shrinkToFit="1"/>
    </xf>
    <xf numFmtId="4" fontId="33" fillId="0" borderId="0" xfId="0" applyNumberFormat="1" applyFont="1" applyFill="1" applyAlignment="1">
      <alignment horizontal="center"/>
    </xf>
    <xf numFmtId="164" fontId="32" fillId="31" borderId="0" xfId="0" applyNumberFormat="1" applyFont="1" applyFill="1" applyAlignment="1">
      <alignment horizontal="center" shrinkToFit="1"/>
    </xf>
    <xf numFmtId="164" fontId="33" fillId="31" borderId="0" xfId="0" applyNumberFormat="1" applyFont="1" applyFill="1" applyAlignment="1">
      <alignment horizontal="center" shrinkToFit="1"/>
    </xf>
    <xf numFmtId="0" fontId="33" fillId="0" borderId="0" xfId="0" applyFont="1" applyAlignment="1">
      <alignment horizontal="center" shrinkToFit="1"/>
    </xf>
    <xf numFmtId="0" fontId="6" fillId="0" borderId="0" xfId="0" applyFont="1" applyAlignment="1">
      <alignment horizontal="center"/>
    </xf>
    <xf numFmtId="0" fontId="33" fillId="31" borderId="0" xfId="0" applyFont="1" applyFill="1" applyAlignment="1">
      <alignment horizontal="center" shrinkToFit="1"/>
    </xf>
    <xf numFmtId="0" fontId="15" fillId="0" borderId="0" xfId="0" applyFont="1" applyFill="1" applyAlignment="1">
      <alignment horizontal="center"/>
    </xf>
  </cellXfs>
  <cellStyles count="66">
    <cellStyle name="20% - Akzent1" xfId="20"/>
    <cellStyle name="20% - Akzent2" xfId="21"/>
    <cellStyle name="20% - Akzent3" xfId="22"/>
    <cellStyle name="20% - Akzent4" xfId="23"/>
    <cellStyle name="20% - Akzent5" xfId="24"/>
    <cellStyle name="20% - Akzent6" xfId="25"/>
    <cellStyle name="40% - Akzent1" xfId="26"/>
    <cellStyle name="40% - Akzent2" xfId="27"/>
    <cellStyle name="40% - Akzent3" xfId="28"/>
    <cellStyle name="40% - Akzent4" xfId="29"/>
    <cellStyle name="40% - Akzent5" xfId="30"/>
    <cellStyle name="40% - Akzent6" xfId="31"/>
    <cellStyle name="60% - Akzent1" xfId="32"/>
    <cellStyle name="60% - Akzent2" xfId="33"/>
    <cellStyle name="60% - Akzent3" xfId="34"/>
    <cellStyle name="60% - Akzent4" xfId="35"/>
    <cellStyle name="60% - Akzent5" xfId="36"/>
    <cellStyle name="60% - Akzent6" xfId="37"/>
    <cellStyle name="Accent" xfId="38"/>
    <cellStyle name="Accent 1" xfId="39"/>
    <cellStyle name="Accent 2" xfId="40"/>
    <cellStyle name="Accent 3" xfId="41"/>
    <cellStyle name="Akzent1" xfId="11" builtinId="29" customBuiltin="1"/>
    <cellStyle name="Akzent2" xfId="12" builtinId="33" customBuiltin="1"/>
    <cellStyle name="Akzent3" xfId="13" builtinId="37" customBuiltin="1"/>
    <cellStyle name="Akzent4" xfId="14" builtinId="41" customBuiltin="1"/>
    <cellStyle name="Akzent5" xfId="15" builtinId="45" customBuiltin="1"/>
    <cellStyle name="Akzent6" xfId="16" builtinId="49" customBuiltin="1"/>
    <cellStyle name="Ausgabe" xfId="5" builtinId="21" customBuiltin="1"/>
    <cellStyle name="Bad" xfId="42"/>
    <cellStyle name="Berechnung" xfId="6" builtinId="22" customBuiltin="1"/>
    <cellStyle name="cf1" xfId="43"/>
    <cellStyle name="cf2" xfId="44"/>
    <cellStyle name="cf3" xfId="45"/>
    <cellStyle name="cf4" xfId="46"/>
    <cellStyle name="Default" xfId="47"/>
    <cellStyle name="Eingabe" xfId="4" builtinId="20" customBuiltin="1"/>
    <cellStyle name="Ergebnis 1" xfId="48"/>
    <cellStyle name="Erklärender Text" xfId="10" builtinId="53" customBuiltin="1"/>
    <cellStyle name="Error" xfId="49"/>
    <cellStyle name="Excel_CondFormat_10_1_1" xfId="50"/>
    <cellStyle name="Footnote" xfId="51"/>
    <cellStyle name="Good" xfId="52"/>
    <cellStyle name="Gut 1" xfId="53"/>
    <cellStyle name="Heading" xfId="54"/>
    <cellStyle name="Heading 1" xfId="55"/>
    <cellStyle name="Heading 2" xfId="56"/>
    <cellStyle name="Hyperlink" xfId="57"/>
    <cellStyle name="Neutral" xfId="3" builtinId="28" customBuiltin="1"/>
    <cellStyle name="Neutral 1" xfId="58"/>
    <cellStyle name="Note" xfId="59"/>
    <cellStyle name="Notiz 1" xfId="60"/>
    <cellStyle name="Result" xfId="61"/>
    <cellStyle name="Schlecht 1" xfId="62"/>
    <cellStyle name="Standard" xfId="0" builtinId="0" customBuiltin="1"/>
    <cellStyle name="Status" xfId="63"/>
    <cellStyle name="Text" xfId="64"/>
    <cellStyle name="Überschrift 1 1" xfId="17"/>
    <cellStyle name="Überschrift 2 1" xfId="18"/>
    <cellStyle name="Überschrift 3" xfId="1" builtinId="18" customBuiltin="1"/>
    <cellStyle name="Überschrift 4" xfId="2" builtinId="19" customBuiltin="1"/>
    <cellStyle name="Überschrift 5" xfId="19"/>
    <cellStyle name="Verknüpfte Zelle" xfId="7" builtinId="24" customBuiltin="1"/>
    <cellStyle name="Warnender Text" xfId="9" builtinId="11" customBuiltin="1"/>
    <cellStyle name="Warning" xfId="65"/>
    <cellStyle name="Zelle überprüfen" xfId="8" builtinId="23" customBuiltin="1"/>
  </cellStyles>
  <dxfs count="190"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99"/>
          <bgColor rgb="FFFFFF99"/>
        </patternFill>
      </fill>
    </dxf>
    <dxf>
      <fill>
        <patternFill patternType="solid">
          <fgColor rgb="FF00FF00"/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__Anonymous_Sheet_DB__1" displayName="__Anonymous_Sheet_DB__1" ref="C3:G7" headerRowCount="0" totalsRowShown="0">
  <sortState xmlns:xlrd2="http://schemas.microsoft.com/office/spreadsheetml/2017/richdata2" ref="C3:G7">
    <sortCondition descending="1" ref="G3:G7"/>
    <sortCondition ref="C3:C7"/>
  </sortState>
  <tableColumns count="5">
    <tableColumn id="1" name="Spalte1"/>
    <tableColumn id="2" name="Spalte2"/>
    <tableColumn id="3" name="Spalte3"/>
    <tableColumn id="4" name="Spalte4"/>
    <tableColumn id="5" name="Spalte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428"/>
  </sheetPr>
  <dimension ref="A1:IT1048576"/>
  <sheetViews>
    <sheetView showGridLines="0" workbookViewId="0">
      <selection activeCell="F20" sqref="F20"/>
    </sheetView>
  </sheetViews>
  <sheetFormatPr baseColWidth="10" defaultRowHeight="17.149999999999999" customHeight="1"/>
  <cols>
    <col min="1" max="1" width="11.54296875" style="13" customWidth="1"/>
    <col min="2" max="2" width="4.36328125" style="14" customWidth="1"/>
    <col min="3" max="3" width="25.36328125" style="13" customWidth="1"/>
    <col min="4" max="6" width="13.90625" style="14" customWidth="1"/>
    <col min="7" max="254" width="11.54296875" style="13" customWidth="1"/>
    <col min="255" max="16382" width="11.54296875" style="1" customWidth="1"/>
    <col min="16383" max="16384" width="8.7265625" style="1" customWidth="1"/>
  </cols>
  <sheetData>
    <row r="1" spans="2:7" s="1" customFormat="1" ht="17.149999999999999" customHeight="1">
      <c r="B1" s="2"/>
      <c r="C1" s="3"/>
      <c r="D1" s="4"/>
      <c r="E1" s="4"/>
      <c r="F1" s="4"/>
      <c r="G1" s="5"/>
    </row>
    <row r="2" spans="2:7" s="1" customFormat="1" ht="17.149999999999999" customHeight="1">
      <c r="B2" s="15" t="s">
        <v>0</v>
      </c>
      <c r="C2" s="15"/>
      <c r="D2" s="6" t="s">
        <v>1</v>
      </c>
      <c r="E2" s="6" t="s">
        <v>2</v>
      </c>
      <c r="F2" s="6" t="s">
        <v>3</v>
      </c>
      <c r="G2" s="7" t="s">
        <v>4</v>
      </c>
    </row>
    <row r="3" spans="2:7" s="1" customFormat="1" ht="17.149999999999999" customHeight="1">
      <c r="B3" s="8">
        <v>1</v>
      </c>
      <c r="C3" s="9" t="s">
        <v>5</v>
      </c>
      <c r="D3" s="10">
        <f>Mape!N5+Mape!N8</f>
        <v>6.52</v>
      </c>
      <c r="E3" s="11">
        <f>Mape!N17+Mape!N26+Mape!N35+Mape!N44+Mape!N51+Mape!N55+Mape!N58</f>
        <v>42.769999999999989</v>
      </c>
      <c r="F3" s="10">
        <f>Mape!N64+Mape!N69+Mape!N74+Mape!N79</f>
        <v>12.64</v>
      </c>
      <c r="G3" s="12">
        <f>SUM(D3:F3)</f>
        <v>61.929999999999993</v>
      </c>
    </row>
    <row r="4" spans="2:7" s="1" customFormat="1" ht="17.149999999999999" customHeight="1">
      <c r="B4" s="8">
        <v>2</v>
      </c>
      <c r="C4" s="9" t="s">
        <v>6</v>
      </c>
      <c r="D4" s="10">
        <f>Steve!N5+Steve!N8</f>
        <v>7.67</v>
      </c>
      <c r="E4" s="10">
        <f>Steve!N17+Steve!N26+Steve!N35+Steve!N44+Steve!N51+Steve!N55+Steve!N58</f>
        <v>32.58</v>
      </c>
      <c r="F4" s="11">
        <f>Steve!N64+Steve!N69+Steve!N74+Steve!N79</f>
        <v>18.47</v>
      </c>
      <c r="G4" s="12">
        <f>SUM(D4:F4)</f>
        <v>58.72</v>
      </c>
    </row>
    <row r="5" spans="2:7" s="1" customFormat="1" ht="17.149999999999999" customHeight="1">
      <c r="B5" s="8">
        <v>3</v>
      </c>
      <c r="C5" s="9" t="s">
        <v>7</v>
      </c>
      <c r="D5" s="10">
        <f>Kim_Unicorn!N5+Kim_Unicorn!N8</f>
        <v>7.15</v>
      </c>
      <c r="E5" s="10">
        <f>Kim_Unicorn!N17+Kim_Unicorn!N26+Kim_Unicorn!N35+Kim_Unicorn!N44+Kim_Unicorn!N51+Kim_Unicorn!N55+Kim_Unicorn!N58</f>
        <v>35.54</v>
      </c>
      <c r="F5" s="10">
        <f>Kim_Unicorn!N64+Kim_Unicorn!N69+Kim_Unicorn!N74+Kim_Unicorn!N79</f>
        <v>12.889999999999999</v>
      </c>
      <c r="G5" s="12">
        <f>SUM(D5:F5)</f>
        <v>55.58</v>
      </c>
    </row>
    <row r="6" spans="2:7" s="1" customFormat="1" ht="17.149999999999999" customHeight="1">
      <c r="B6" s="8">
        <v>4</v>
      </c>
      <c r="C6" s="9" t="s">
        <v>8</v>
      </c>
      <c r="D6" s="11">
        <f>Monukly!N5+Monukly!N8</f>
        <v>10.52</v>
      </c>
      <c r="E6" s="10">
        <f>Monukly!N17+Monukly!N26+Monukly!N35+Monukly!N44+Monukly!N51+Monukly!N55+Monukly!N58</f>
        <v>35.04</v>
      </c>
      <c r="F6" s="10">
        <f>Monukly!N64+Monukly!N69+Monukly!N74+Monukly!N79</f>
        <v>7.3400000000000007</v>
      </c>
      <c r="G6" s="12">
        <f>SUM(D6:F6)</f>
        <v>52.900000000000006</v>
      </c>
    </row>
    <row r="7" spans="2:7" s="1" customFormat="1" ht="17.149999999999999" customHeight="1">
      <c r="B7" s="8">
        <v>5</v>
      </c>
      <c r="C7" s="9" t="s">
        <v>9</v>
      </c>
      <c r="D7" s="10">
        <f>smashie!N5+smashie!N8</f>
        <v>4.5999999999999996</v>
      </c>
      <c r="E7" s="10">
        <f>smashie!N17+smashie!N26+smashie!N35+smashie!N44+smashie!N51+smashie!N55+smashie!N58</f>
        <v>36.43</v>
      </c>
      <c r="F7" s="10">
        <f>smashie!N69+smashie!N74+smashie!N79</f>
        <v>8.91</v>
      </c>
      <c r="G7" s="12">
        <f>SUM(D7:F7)</f>
        <v>49.94</v>
      </c>
    </row>
    <row r="8" spans="2:7" s="1" customFormat="1" ht="17.149999999999999" customHeight="1"/>
    <row r="9" spans="2:7" s="1" customFormat="1" ht="17.149999999999999" customHeight="1">
      <c r="B9" s="8">
        <v>6</v>
      </c>
      <c r="C9" s="9" t="s">
        <v>10</v>
      </c>
      <c r="D9" s="10"/>
      <c r="E9" s="10">
        <f>10+gerhard!N44+gerhard!N51+gerhard!N58</f>
        <v>15.57</v>
      </c>
      <c r="F9" s="10">
        <f>gerhard!N69+gerhard!N74+gerhard!N79</f>
        <v>8.7100000000000009</v>
      </c>
      <c r="G9" s="12">
        <f>SUM(D9:F9)</f>
        <v>24.28</v>
      </c>
    </row>
    <row r="10" spans="2:7" s="1" customFormat="1" ht="17.149999999999999" customHeight="1"/>
    <row r="11" spans="2:7" s="1" customFormat="1" ht="17.149999999999999" customHeight="1">
      <c r="B11" s="8">
        <v>7</v>
      </c>
      <c r="C11" s="9" t="s">
        <v>11</v>
      </c>
      <c r="D11" s="10">
        <f>Freaky91!N5</f>
        <v>4</v>
      </c>
      <c r="E11" s="10"/>
      <c r="F11" s="10"/>
      <c r="G11" s="12">
        <f>SUM(D11:E11)</f>
        <v>4</v>
      </c>
    </row>
    <row r="12" spans="2:7" s="1" customFormat="1" ht="17.149999999999999" customHeight="1"/>
    <row r="1048573" s="1" customFormat="1" ht="12.75" customHeight="1"/>
    <row r="1048574" s="1" customFormat="1" ht="12.75" customHeight="1"/>
    <row r="1048575" s="1" customFormat="1" ht="12.75" customHeight="1"/>
    <row r="1048576" s="1" customFormat="1" ht="12.75" customHeight="1"/>
  </sheetData>
  <mergeCells count="1">
    <mergeCell ref="B2:C2"/>
  </mergeCells>
  <pageMargins left="0.78740157480314998" right="0.78740157480314998" top="1.181102362204725" bottom="1.181102362204725" header="0.78740157480314998" footer="0.78740157480314998"/>
  <pageSetup paperSize="0" fitToWidth="0" fitToHeight="0" pageOrder="overThenDown" orientation="portrait" horizontalDpi="0" verticalDpi="0" copies="0"/>
  <headerFooter alignWithMargins="0">
    <oddHeader>&amp;C&amp;"Times New Roman,Regular"&amp;12&amp;A</oddHeader>
    <oddFooter>&amp;C&amp;"Times New Roman,Regular"&amp;12Seite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S101"/>
  <sheetViews>
    <sheetView showGridLines="0" workbookViewId="0"/>
  </sheetViews>
  <sheetFormatPr baseColWidth="10" defaultColWidth="11.54296875" defaultRowHeight="19.399999999999999" customHeight="1"/>
  <cols>
    <col min="1" max="1" width="18.6328125" style="1" customWidth="1"/>
    <col min="2" max="2" width="18.6328125" style="24" customWidth="1"/>
    <col min="3" max="3" width="18.6328125" style="34" customWidth="1"/>
    <col min="4" max="4" width="0.54296875" style="35" customWidth="1"/>
    <col min="5" max="5" width="18.6328125" style="34" customWidth="1"/>
    <col min="6" max="6" width="6.54296875" style="14" customWidth="1"/>
    <col min="7" max="7" width="0.54296875" style="35" customWidth="1"/>
    <col min="8" max="8" width="6.54296875" style="14" customWidth="1"/>
    <col min="9" max="9" width="7.453125" style="34" customWidth="1"/>
    <col min="10" max="10" width="7.90625" style="34" hidden="1" customWidth="1"/>
    <col min="11" max="11" width="7.453125" style="34" customWidth="1"/>
    <col min="12" max="12" width="6.08984375" style="14" customWidth="1"/>
    <col min="13" max="13" width="10.90625" style="29" customWidth="1"/>
    <col min="14" max="14" width="9.54296875" style="36" customWidth="1"/>
    <col min="15" max="15" width="11.81640625" style="1" hidden="1" customWidth="1"/>
    <col min="16" max="16" width="11.54296875" style="1" hidden="1" customWidth="1"/>
    <col min="17" max="17" width="11.54296875" style="1" customWidth="1"/>
    <col min="18" max="16384" width="11.54296875" style="1"/>
  </cols>
  <sheetData>
    <row r="1" spans="1:19" s="22" customFormat="1" ht="19.399999999999999" customHeight="1">
      <c r="A1" s="16" t="s">
        <v>6</v>
      </c>
      <c r="B1" s="17" t="s">
        <v>12</v>
      </c>
      <c r="C1" s="18" t="s">
        <v>13</v>
      </c>
      <c r="D1" s="17"/>
      <c r="E1" s="18" t="s">
        <v>14</v>
      </c>
      <c r="F1" s="37" t="s">
        <v>15</v>
      </c>
      <c r="G1" s="37"/>
      <c r="H1" s="37"/>
      <c r="I1" s="20">
        <v>1</v>
      </c>
      <c r="J1" s="18">
        <v>2</v>
      </c>
      <c r="K1" s="20">
        <v>2</v>
      </c>
      <c r="L1" s="17" t="s">
        <v>16</v>
      </c>
      <c r="M1" s="19" t="s">
        <v>17</v>
      </c>
      <c r="N1" s="21" t="s">
        <v>4</v>
      </c>
      <c r="O1" s="22" t="s">
        <v>18</v>
      </c>
      <c r="P1" s="22" t="s">
        <v>19</v>
      </c>
    </row>
    <row r="2" spans="1:19" s="23" customFormat="1" ht="18" customHeight="1">
      <c r="B2" s="24" t="s">
        <v>20</v>
      </c>
      <c r="C2" s="25" t="s">
        <v>21</v>
      </c>
      <c r="D2" s="26" t="str">
        <f t="shared" ref="D2:D33" si="0">IF(C2&gt;0,":","")</f>
        <v>:</v>
      </c>
      <c r="E2" s="25" t="s">
        <v>22</v>
      </c>
      <c r="F2" s="25">
        <v>95</v>
      </c>
      <c r="G2" s="26" t="str">
        <f t="shared" ref="G2:G33" si="1">IF(ISNUMBER(F2),":","")</f>
        <v>:</v>
      </c>
      <c r="H2" s="25">
        <v>120</v>
      </c>
      <c r="I2" s="27">
        <v>2.6</v>
      </c>
      <c r="J2" s="1"/>
      <c r="K2" s="27">
        <v>1.45</v>
      </c>
      <c r="L2" s="28">
        <v>1</v>
      </c>
      <c r="M2" s="29">
        <f t="shared" ref="M2:M11" si="2">IF(ISNUMBER(L2),IF(IF(F2&gt;H2,1,"")=L2,I2,IF(IF(F2&lt;H2,2,"")=L2,K2,IF(IF(F2=H2,0,"")=L2,J2,0))),"")</f>
        <v>0</v>
      </c>
      <c r="N2" s="30"/>
      <c r="O2" s="23" t="b">
        <f t="shared" ref="O2:O33" si="3">IF(ISBLANK(F2),"",IF(ISNUMBER(F2),IF(AND(F2&gt;=0,F2&lt;250),IF($F2&lt;&gt;$H2,IF(F2=0,TRUE(),IF(MOD(F2,1)=0,TRUE(),FALSE())),FALSE()),FALSE()),FALSE()))</f>
        <v>1</v>
      </c>
      <c r="P2" s="23" t="b">
        <f t="shared" ref="P2:P33" si="4">IF(ISBLANK(H2),"",IF(ISNUMBER(H2),IF(AND(H2&gt;=0,H2&lt;250),IF($F2&lt;&gt;$H2,IF(H2=0,TRUE(),IF(MOD(H2,1)=0,TRUE(),FALSE())),FALSE()),FALSE()),FALSE()))</f>
        <v>1</v>
      </c>
      <c r="R2" s="1"/>
      <c r="S2" s="1"/>
    </row>
    <row r="3" spans="1:19" ht="18" customHeight="1">
      <c r="C3" s="25" t="s">
        <v>23</v>
      </c>
      <c r="D3" s="26" t="str">
        <f t="shared" si="0"/>
        <v>:</v>
      </c>
      <c r="E3" s="25" t="s">
        <v>24</v>
      </c>
      <c r="F3" s="25">
        <v>109</v>
      </c>
      <c r="G3" s="26" t="str">
        <f t="shared" si="1"/>
        <v>:</v>
      </c>
      <c r="H3" s="25">
        <v>90</v>
      </c>
      <c r="I3" s="27">
        <v>1.97</v>
      </c>
      <c r="J3" s="1"/>
      <c r="K3" s="27">
        <v>1.8</v>
      </c>
      <c r="L3" s="28">
        <v>1</v>
      </c>
      <c r="M3" s="31">
        <f t="shared" si="2"/>
        <v>1.97</v>
      </c>
      <c r="N3" s="30"/>
      <c r="O3" s="23" t="b">
        <f t="shared" si="3"/>
        <v>1</v>
      </c>
      <c r="P3" s="23" t="b">
        <f t="shared" si="4"/>
        <v>1</v>
      </c>
    </row>
    <row r="4" spans="1:19" ht="18" customHeight="1">
      <c r="B4" s="24" t="s">
        <v>25</v>
      </c>
      <c r="C4" s="25" t="s">
        <v>26</v>
      </c>
      <c r="D4" s="26" t="str">
        <f t="shared" si="0"/>
        <v>:</v>
      </c>
      <c r="E4" s="25" t="s">
        <v>27</v>
      </c>
      <c r="F4" s="25">
        <v>116</v>
      </c>
      <c r="G4" s="26" t="str">
        <f t="shared" si="1"/>
        <v>:</v>
      </c>
      <c r="H4" s="25">
        <v>121</v>
      </c>
      <c r="I4" s="27">
        <v>3.3</v>
      </c>
      <c r="J4" s="1"/>
      <c r="K4" s="27">
        <v>1.32</v>
      </c>
      <c r="L4" s="28">
        <v>2</v>
      </c>
      <c r="M4" s="31">
        <f t="shared" si="2"/>
        <v>1.32</v>
      </c>
      <c r="N4" s="30"/>
      <c r="O4" s="23" t="b">
        <f t="shared" si="3"/>
        <v>1</v>
      </c>
      <c r="P4" s="23" t="b">
        <f t="shared" si="4"/>
        <v>1</v>
      </c>
    </row>
    <row r="5" spans="1:19" ht="18" customHeight="1">
      <c r="C5" s="25" t="s">
        <v>28</v>
      </c>
      <c r="D5" s="26" t="str">
        <f t="shared" si="0"/>
        <v>:</v>
      </c>
      <c r="E5" s="25" t="s">
        <v>29</v>
      </c>
      <c r="F5" s="25">
        <v>120</v>
      </c>
      <c r="G5" s="26" t="str">
        <f t="shared" si="1"/>
        <v>:</v>
      </c>
      <c r="H5" s="25">
        <v>106</v>
      </c>
      <c r="I5" s="27">
        <v>2.5499999999999998</v>
      </c>
      <c r="J5" s="1"/>
      <c r="K5" s="27">
        <v>1.5</v>
      </c>
      <c r="L5" s="28">
        <v>1</v>
      </c>
      <c r="M5" s="31">
        <f t="shared" si="2"/>
        <v>2.5499999999999998</v>
      </c>
      <c r="N5" s="30">
        <f>SUM(M2:M5)</f>
        <v>5.84</v>
      </c>
      <c r="O5" s="23" t="b">
        <f t="shared" si="3"/>
        <v>1</v>
      </c>
      <c r="P5" s="23" t="b">
        <f t="shared" si="4"/>
        <v>1</v>
      </c>
    </row>
    <row r="6" spans="1:19" ht="18" customHeight="1">
      <c r="C6" s="25"/>
      <c r="D6" s="26" t="str">
        <f t="shared" si="0"/>
        <v/>
      </c>
      <c r="E6" s="25"/>
      <c r="F6" s="25"/>
      <c r="G6" s="26" t="str">
        <f t="shared" si="1"/>
        <v/>
      </c>
      <c r="H6" s="25"/>
      <c r="I6" s="27"/>
      <c r="J6" s="1"/>
      <c r="K6" s="27"/>
      <c r="L6" s="28"/>
      <c r="M6" s="29" t="str">
        <f t="shared" si="2"/>
        <v/>
      </c>
      <c r="N6" s="30"/>
      <c r="O6" s="23" t="str">
        <f t="shared" si="3"/>
        <v/>
      </c>
      <c r="P6" s="23" t="str">
        <f t="shared" si="4"/>
        <v/>
      </c>
    </row>
    <row r="7" spans="1:19" ht="18" customHeight="1">
      <c r="B7" s="24" t="s">
        <v>20</v>
      </c>
      <c r="C7" s="25" t="s">
        <v>23</v>
      </c>
      <c r="D7" s="26" t="str">
        <f t="shared" si="0"/>
        <v>:</v>
      </c>
      <c r="E7" s="25" t="s">
        <v>21</v>
      </c>
      <c r="F7" s="25">
        <v>123</v>
      </c>
      <c r="G7" s="26" t="str">
        <f t="shared" si="1"/>
        <v>:</v>
      </c>
      <c r="H7" s="25">
        <v>114</v>
      </c>
      <c r="I7" s="27">
        <v>1.83</v>
      </c>
      <c r="J7" s="1"/>
      <c r="K7" s="27">
        <v>1.93</v>
      </c>
      <c r="L7" s="28">
        <v>1</v>
      </c>
      <c r="M7" s="31">
        <f t="shared" si="2"/>
        <v>1.83</v>
      </c>
      <c r="N7" s="30"/>
      <c r="O7" s="23" t="b">
        <f t="shared" si="3"/>
        <v>1</v>
      </c>
      <c r="P7" s="23" t="b">
        <f t="shared" si="4"/>
        <v>1</v>
      </c>
    </row>
    <row r="8" spans="1:19" ht="18" customHeight="1">
      <c r="B8" s="24" t="s">
        <v>25</v>
      </c>
      <c r="C8" s="25" t="s">
        <v>28</v>
      </c>
      <c r="D8" s="26" t="str">
        <f t="shared" si="0"/>
        <v>:</v>
      </c>
      <c r="E8" s="25" t="s">
        <v>26</v>
      </c>
      <c r="F8" s="25">
        <v>106</v>
      </c>
      <c r="G8" s="26" t="str">
        <f t="shared" si="1"/>
        <v>:</v>
      </c>
      <c r="H8" s="25">
        <v>120</v>
      </c>
      <c r="I8" s="27">
        <v>2.9</v>
      </c>
      <c r="J8" s="1"/>
      <c r="K8" s="27">
        <v>1.4</v>
      </c>
      <c r="L8" s="28">
        <v>1</v>
      </c>
      <c r="M8" s="29">
        <f t="shared" si="2"/>
        <v>0</v>
      </c>
      <c r="N8" s="32">
        <f>SUM(M7:M8)</f>
        <v>1.83</v>
      </c>
      <c r="O8" s="23" t="b">
        <f t="shared" si="3"/>
        <v>1</v>
      </c>
      <c r="P8" s="23" t="b">
        <f t="shared" si="4"/>
        <v>1</v>
      </c>
    </row>
    <row r="9" spans="1:19" ht="18" customHeight="1">
      <c r="C9" s="25"/>
      <c r="D9" s="26" t="str">
        <f t="shared" si="0"/>
        <v/>
      </c>
      <c r="E9" s="25"/>
      <c r="F9" s="25"/>
      <c r="G9" s="26" t="str">
        <f t="shared" si="1"/>
        <v/>
      </c>
      <c r="H9" s="25"/>
      <c r="I9" s="27"/>
      <c r="J9" s="1"/>
      <c r="K9" s="27"/>
      <c r="L9" s="28"/>
      <c r="M9" s="29" t="str">
        <f t="shared" si="2"/>
        <v/>
      </c>
      <c r="N9" s="30"/>
      <c r="O9" s="23" t="str">
        <f t="shared" si="3"/>
        <v/>
      </c>
      <c r="P9" s="23" t="str">
        <f t="shared" si="4"/>
        <v/>
      </c>
    </row>
    <row r="10" spans="1:19" ht="18" customHeight="1">
      <c r="B10" s="24" t="s">
        <v>30</v>
      </c>
      <c r="C10" s="25" t="s">
        <v>31</v>
      </c>
      <c r="D10" s="26" t="str">
        <f t="shared" si="0"/>
        <v>:</v>
      </c>
      <c r="E10" s="25" t="s">
        <v>32</v>
      </c>
      <c r="F10" s="25">
        <v>98</v>
      </c>
      <c r="G10" s="26" t="str">
        <f t="shared" si="1"/>
        <v>:</v>
      </c>
      <c r="H10" s="25">
        <v>117</v>
      </c>
      <c r="I10" s="27">
        <v>2.6</v>
      </c>
      <c r="J10" s="1"/>
      <c r="K10" s="27">
        <v>1.47</v>
      </c>
      <c r="L10" s="28">
        <v>1</v>
      </c>
      <c r="M10" s="29">
        <f t="shared" si="2"/>
        <v>0</v>
      </c>
      <c r="N10" s="32"/>
      <c r="O10" s="23" t="b">
        <f t="shared" si="3"/>
        <v>1</v>
      </c>
      <c r="P10" s="23" t="b">
        <f t="shared" si="4"/>
        <v>1</v>
      </c>
    </row>
    <row r="11" spans="1:19" ht="18" customHeight="1">
      <c r="B11" s="24" t="s">
        <v>33</v>
      </c>
      <c r="C11" s="25" t="s">
        <v>34</v>
      </c>
      <c r="D11" s="26" t="str">
        <f t="shared" si="0"/>
        <v>:</v>
      </c>
      <c r="E11" s="25" t="s">
        <v>35</v>
      </c>
      <c r="F11" s="25">
        <v>110</v>
      </c>
      <c r="G11" s="26" t="str">
        <f t="shared" si="1"/>
        <v>:</v>
      </c>
      <c r="H11" s="25">
        <v>112</v>
      </c>
      <c r="I11" s="27">
        <v>2.2000000000000002</v>
      </c>
      <c r="J11" s="1"/>
      <c r="K11" s="27">
        <v>1.63</v>
      </c>
      <c r="L11" s="28">
        <v>2</v>
      </c>
      <c r="M11" s="31">
        <f t="shared" si="2"/>
        <v>1.63</v>
      </c>
      <c r="N11" s="30"/>
      <c r="O11" s="23" t="b">
        <f t="shared" si="3"/>
        <v>1</v>
      </c>
      <c r="P11" s="23" t="b">
        <f t="shared" si="4"/>
        <v>1</v>
      </c>
    </row>
    <row r="12" spans="1:19" ht="18" customHeight="1">
      <c r="B12" s="24" t="s">
        <v>36</v>
      </c>
      <c r="C12" s="25" t="s">
        <v>37</v>
      </c>
      <c r="D12" s="26" t="str">
        <f t="shared" si="0"/>
        <v>:</v>
      </c>
      <c r="E12" s="25" t="s">
        <v>38</v>
      </c>
      <c r="F12" s="25">
        <v>112</v>
      </c>
      <c r="G12" s="26" t="str">
        <f t="shared" si="1"/>
        <v>:</v>
      </c>
      <c r="H12" s="25">
        <v>123</v>
      </c>
      <c r="I12" s="27">
        <v>3.3</v>
      </c>
      <c r="J12" s="1"/>
      <c r="K12" s="27">
        <v>1.32</v>
      </c>
      <c r="L12" s="28">
        <v>2</v>
      </c>
      <c r="M12" s="31">
        <f>IF(ISNUMBER(L12),IF(IF(F12&gt;H12,1,"")=L12,I12,IF(IF(F12&lt;H12,2,"")=L12,K12,IF(IF(F12=H12,0,"")=L12,#REF!,0))),"")</f>
        <v>1.32</v>
      </c>
      <c r="N12" s="30"/>
      <c r="O12" s="23" t="b">
        <f t="shared" si="3"/>
        <v>1</v>
      </c>
      <c r="P12" s="23" t="b">
        <f t="shared" si="4"/>
        <v>1</v>
      </c>
    </row>
    <row r="13" spans="1:19" ht="18" customHeight="1">
      <c r="C13" s="25" t="s">
        <v>39</v>
      </c>
      <c r="D13" s="26" t="str">
        <f t="shared" si="0"/>
        <v>:</v>
      </c>
      <c r="E13" s="25" t="s">
        <v>40</v>
      </c>
      <c r="F13" s="25">
        <v>117</v>
      </c>
      <c r="G13" s="26" t="str">
        <f t="shared" si="1"/>
        <v>:</v>
      </c>
      <c r="H13" s="25">
        <v>95</v>
      </c>
      <c r="I13" s="27">
        <v>2.5</v>
      </c>
      <c r="J13" s="1"/>
      <c r="K13" s="27">
        <v>1.52</v>
      </c>
      <c r="L13" s="28">
        <v>2</v>
      </c>
      <c r="M13" s="29">
        <f t="shared" ref="M13:M44" si="5">IF(ISNUMBER(L13),IF(IF(F13&gt;H13,1,"")=L13,I13,IF(IF(F13&lt;H13,2,"")=L13,K13,IF(IF(F13=H13,0,"")=L13,J13,0))),"")</f>
        <v>0</v>
      </c>
      <c r="N13" s="30"/>
      <c r="O13" s="23" t="b">
        <f t="shared" si="3"/>
        <v>1</v>
      </c>
      <c r="P13" s="23" t="b">
        <f t="shared" si="4"/>
        <v>1</v>
      </c>
    </row>
    <row r="14" spans="1:19" ht="18" customHeight="1">
      <c r="C14" s="25" t="s">
        <v>22</v>
      </c>
      <c r="D14" s="26" t="str">
        <f t="shared" si="0"/>
        <v>:</v>
      </c>
      <c r="E14" s="25" t="s">
        <v>41</v>
      </c>
      <c r="F14" s="25">
        <v>86</v>
      </c>
      <c r="G14" s="26" t="str">
        <f t="shared" si="1"/>
        <v>:</v>
      </c>
      <c r="H14" s="25">
        <v>103</v>
      </c>
      <c r="I14" s="27">
        <v>7.8</v>
      </c>
      <c r="J14" s="1"/>
      <c r="K14" s="27">
        <v>1.07</v>
      </c>
      <c r="L14" s="28">
        <v>2</v>
      </c>
      <c r="M14" s="31">
        <f t="shared" si="5"/>
        <v>1.07</v>
      </c>
      <c r="N14" s="30"/>
      <c r="O14" s="23" t="b">
        <f t="shared" si="3"/>
        <v>1</v>
      </c>
      <c r="P14" s="23" t="b">
        <f t="shared" si="4"/>
        <v>1</v>
      </c>
    </row>
    <row r="15" spans="1:19" ht="18" customHeight="1">
      <c r="C15" s="25" t="s">
        <v>27</v>
      </c>
      <c r="D15" s="26" t="str">
        <f t="shared" si="0"/>
        <v>:</v>
      </c>
      <c r="E15" s="25" t="s">
        <v>42</v>
      </c>
      <c r="F15" s="25">
        <v>95</v>
      </c>
      <c r="G15" s="26" t="str">
        <f t="shared" si="1"/>
        <v>:</v>
      </c>
      <c r="H15" s="25">
        <v>85</v>
      </c>
      <c r="I15" s="27">
        <v>1.93</v>
      </c>
      <c r="J15" s="1"/>
      <c r="K15" s="27">
        <v>1.83</v>
      </c>
      <c r="L15" s="28">
        <v>2</v>
      </c>
      <c r="M15" s="29">
        <f t="shared" si="5"/>
        <v>0</v>
      </c>
      <c r="N15" s="33"/>
      <c r="O15" s="23" t="b">
        <f t="shared" si="3"/>
        <v>1</v>
      </c>
      <c r="P15" s="23" t="b">
        <f t="shared" si="4"/>
        <v>1</v>
      </c>
    </row>
    <row r="16" spans="1:19" ht="18" customHeight="1">
      <c r="C16" s="25" t="s">
        <v>26</v>
      </c>
      <c r="D16" s="26" t="str">
        <f t="shared" si="0"/>
        <v>:</v>
      </c>
      <c r="E16" s="25" t="s">
        <v>43</v>
      </c>
      <c r="F16" s="25">
        <v>80</v>
      </c>
      <c r="G16" s="26" t="str">
        <f t="shared" si="1"/>
        <v>:</v>
      </c>
      <c r="H16" s="25">
        <v>131</v>
      </c>
      <c r="I16" s="27">
        <v>5.5</v>
      </c>
      <c r="J16" s="1"/>
      <c r="K16" s="27">
        <v>1.1399999999999999</v>
      </c>
      <c r="L16" s="28">
        <v>2</v>
      </c>
      <c r="M16" s="31">
        <f t="shared" si="5"/>
        <v>1.1399999999999999</v>
      </c>
      <c r="N16" s="30"/>
      <c r="O16" s="23" t="b">
        <f t="shared" si="3"/>
        <v>1</v>
      </c>
      <c r="P16" s="23" t="b">
        <f t="shared" si="4"/>
        <v>1</v>
      </c>
    </row>
    <row r="17" spans="2:16" ht="18" customHeight="1">
      <c r="C17" s="25" t="s">
        <v>23</v>
      </c>
      <c r="D17" s="26" t="str">
        <f t="shared" si="0"/>
        <v>:</v>
      </c>
      <c r="E17" s="25" t="s">
        <v>44</v>
      </c>
      <c r="F17" s="25">
        <v>100</v>
      </c>
      <c r="G17" s="26" t="str">
        <f t="shared" si="1"/>
        <v>:</v>
      </c>
      <c r="H17" s="25">
        <v>121</v>
      </c>
      <c r="I17" s="27">
        <v>6.5</v>
      </c>
      <c r="J17" s="1"/>
      <c r="K17" s="27">
        <v>1.1000000000000001</v>
      </c>
      <c r="L17" s="28">
        <v>2</v>
      </c>
      <c r="M17" s="31">
        <f t="shared" si="5"/>
        <v>1.1000000000000001</v>
      </c>
      <c r="N17" s="30">
        <f>SUM(M10:M17)</f>
        <v>6.26</v>
      </c>
      <c r="O17" s="23" t="b">
        <f t="shared" si="3"/>
        <v>1</v>
      </c>
      <c r="P17" s="23" t="b">
        <f t="shared" si="4"/>
        <v>1</v>
      </c>
    </row>
    <row r="18" spans="2:16" ht="18" customHeight="1">
      <c r="C18" s="25"/>
      <c r="D18" s="26" t="str">
        <f t="shared" si="0"/>
        <v/>
      </c>
      <c r="E18" s="25"/>
      <c r="F18" s="25"/>
      <c r="G18" s="26" t="str">
        <f t="shared" si="1"/>
        <v/>
      </c>
      <c r="H18" s="25"/>
      <c r="I18" s="27"/>
      <c r="J18" s="1"/>
      <c r="K18" s="27"/>
      <c r="L18" s="28"/>
      <c r="M18" s="29" t="str">
        <f t="shared" si="5"/>
        <v/>
      </c>
      <c r="N18" s="30"/>
      <c r="O18" s="23" t="str">
        <f t="shared" si="3"/>
        <v/>
      </c>
      <c r="P18" s="23" t="str">
        <f t="shared" si="4"/>
        <v/>
      </c>
    </row>
    <row r="19" spans="2:16" ht="18" customHeight="1">
      <c r="B19" s="24" t="s">
        <v>30</v>
      </c>
      <c r="C19" s="25" t="s">
        <v>37</v>
      </c>
      <c r="D19" s="26" t="str">
        <f t="shared" si="0"/>
        <v>:</v>
      </c>
      <c r="E19" s="25" t="s">
        <v>38</v>
      </c>
      <c r="F19" s="25">
        <v>100</v>
      </c>
      <c r="G19" s="26" t="str">
        <f t="shared" si="1"/>
        <v>:</v>
      </c>
      <c r="H19" s="25">
        <v>94</v>
      </c>
      <c r="I19" s="27">
        <v>3</v>
      </c>
      <c r="J19" s="1"/>
      <c r="K19" s="27">
        <v>1.37</v>
      </c>
      <c r="L19" s="28">
        <v>2</v>
      </c>
      <c r="M19" s="29">
        <f t="shared" si="5"/>
        <v>0</v>
      </c>
      <c r="N19" s="30"/>
      <c r="O19" s="23" t="b">
        <f t="shared" si="3"/>
        <v>1</v>
      </c>
      <c r="P19" s="23" t="b">
        <f t="shared" si="4"/>
        <v>1</v>
      </c>
    </row>
    <row r="20" spans="2:16" ht="18" customHeight="1">
      <c r="B20" s="24" t="s">
        <v>33</v>
      </c>
      <c r="C20" s="25" t="s">
        <v>34</v>
      </c>
      <c r="D20" s="26" t="str">
        <f t="shared" si="0"/>
        <v>:</v>
      </c>
      <c r="E20" s="25" t="s">
        <v>35</v>
      </c>
      <c r="F20" s="25">
        <v>105</v>
      </c>
      <c r="G20" s="26" t="str">
        <f t="shared" si="1"/>
        <v>:</v>
      </c>
      <c r="H20" s="25">
        <v>102</v>
      </c>
      <c r="I20" s="27">
        <v>1.83</v>
      </c>
      <c r="J20" s="1"/>
      <c r="K20" s="27">
        <v>1.93</v>
      </c>
      <c r="L20" s="28">
        <v>2</v>
      </c>
      <c r="M20" s="29">
        <f t="shared" si="5"/>
        <v>0</v>
      </c>
      <c r="N20" s="30"/>
      <c r="O20" s="23" t="b">
        <f t="shared" si="3"/>
        <v>1</v>
      </c>
      <c r="P20" s="23" t="b">
        <f t="shared" si="4"/>
        <v>1</v>
      </c>
    </row>
    <row r="21" spans="2:16" ht="18" customHeight="1">
      <c r="B21" s="24" t="s">
        <v>45</v>
      </c>
      <c r="C21" s="25" t="s">
        <v>31</v>
      </c>
      <c r="D21" s="26" t="str">
        <f t="shared" si="0"/>
        <v>:</v>
      </c>
      <c r="E21" s="25" t="s">
        <v>32</v>
      </c>
      <c r="F21" s="25">
        <v>115</v>
      </c>
      <c r="G21" s="26" t="str">
        <f t="shared" si="1"/>
        <v>:</v>
      </c>
      <c r="H21" s="25">
        <v>123</v>
      </c>
      <c r="I21" s="27">
        <v>2.6</v>
      </c>
      <c r="J21" s="1"/>
      <c r="K21" s="27">
        <v>1.47</v>
      </c>
      <c r="L21" s="28">
        <v>2</v>
      </c>
      <c r="M21" s="31">
        <f t="shared" si="5"/>
        <v>1.47</v>
      </c>
      <c r="N21" s="30"/>
      <c r="O21" s="23" t="b">
        <f t="shared" si="3"/>
        <v>1</v>
      </c>
      <c r="P21" s="23" t="b">
        <f t="shared" si="4"/>
        <v>1</v>
      </c>
    </row>
    <row r="22" spans="2:16" ht="18" customHeight="1">
      <c r="C22" s="25" t="s">
        <v>26</v>
      </c>
      <c r="D22" s="26" t="str">
        <f t="shared" si="0"/>
        <v>:</v>
      </c>
      <c r="E22" s="25" t="s">
        <v>43</v>
      </c>
      <c r="F22" s="25">
        <v>99</v>
      </c>
      <c r="G22" s="26" t="str">
        <f t="shared" si="1"/>
        <v>:</v>
      </c>
      <c r="H22" s="25">
        <v>118</v>
      </c>
      <c r="I22" s="27">
        <v>8.5</v>
      </c>
      <c r="J22" s="1"/>
      <c r="K22" s="27">
        <v>1.06</v>
      </c>
      <c r="L22" s="28">
        <v>2</v>
      </c>
      <c r="M22" s="31">
        <f t="shared" si="5"/>
        <v>1.06</v>
      </c>
      <c r="N22" s="33"/>
      <c r="O22" s="23" t="b">
        <f t="shared" si="3"/>
        <v>1</v>
      </c>
      <c r="P22" s="23" t="b">
        <f t="shared" si="4"/>
        <v>1</v>
      </c>
    </row>
    <row r="23" spans="2:16" ht="18" customHeight="1">
      <c r="C23" s="25" t="s">
        <v>39</v>
      </c>
      <c r="D23" s="26" t="str">
        <f t="shared" si="0"/>
        <v>:</v>
      </c>
      <c r="E23" s="25" t="s">
        <v>40</v>
      </c>
      <c r="F23" s="25">
        <v>85</v>
      </c>
      <c r="G23" s="26" t="str">
        <f t="shared" si="1"/>
        <v>:</v>
      </c>
      <c r="H23" s="25">
        <v>94</v>
      </c>
      <c r="I23" s="27">
        <v>3.1</v>
      </c>
      <c r="J23" s="1"/>
      <c r="K23" s="27">
        <v>1.35</v>
      </c>
      <c r="L23" s="28">
        <v>2</v>
      </c>
      <c r="M23" s="31">
        <f t="shared" si="5"/>
        <v>1.35</v>
      </c>
      <c r="N23" s="30"/>
      <c r="O23" s="23" t="b">
        <f t="shared" si="3"/>
        <v>1</v>
      </c>
      <c r="P23" s="23" t="b">
        <f t="shared" si="4"/>
        <v>1</v>
      </c>
    </row>
    <row r="24" spans="2:16" ht="18" customHeight="1">
      <c r="C24" s="25" t="s">
        <v>22</v>
      </c>
      <c r="D24" s="26" t="str">
        <f t="shared" si="0"/>
        <v>:</v>
      </c>
      <c r="E24" s="25" t="s">
        <v>41</v>
      </c>
      <c r="F24" s="25">
        <v>100</v>
      </c>
      <c r="G24" s="26" t="str">
        <f t="shared" si="1"/>
        <v>:</v>
      </c>
      <c r="H24" s="25">
        <v>109</v>
      </c>
      <c r="I24" s="27">
        <v>6.2</v>
      </c>
      <c r="J24" s="1"/>
      <c r="K24" s="27">
        <v>1.1100000000000001</v>
      </c>
      <c r="L24" s="28">
        <v>2</v>
      </c>
      <c r="M24" s="31">
        <f t="shared" si="5"/>
        <v>1.1100000000000001</v>
      </c>
      <c r="N24" s="30"/>
      <c r="O24" s="23" t="b">
        <f t="shared" si="3"/>
        <v>1</v>
      </c>
      <c r="P24" s="23" t="b">
        <f t="shared" si="4"/>
        <v>1</v>
      </c>
    </row>
    <row r="25" spans="2:16" ht="18" customHeight="1">
      <c r="C25" s="25" t="s">
        <v>23</v>
      </c>
      <c r="D25" s="26" t="str">
        <f t="shared" si="0"/>
        <v>:</v>
      </c>
      <c r="E25" s="25" t="s">
        <v>44</v>
      </c>
      <c r="F25" s="25">
        <v>112</v>
      </c>
      <c r="G25" s="26" t="str">
        <f t="shared" si="1"/>
        <v>:</v>
      </c>
      <c r="H25" s="25">
        <v>121</v>
      </c>
      <c r="I25" s="27">
        <v>5.5</v>
      </c>
      <c r="J25" s="1"/>
      <c r="K25" s="27">
        <v>1.1399999999999999</v>
      </c>
      <c r="L25" s="28">
        <v>2</v>
      </c>
      <c r="M25" s="31">
        <f t="shared" si="5"/>
        <v>1.1399999999999999</v>
      </c>
      <c r="N25" s="30"/>
      <c r="O25" s="23" t="b">
        <f t="shared" si="3"/>
        <v>1</v>
      </c>
      <c r="P25" s="23" t="b">
        <f t="shared" si="4"/>
        <v>1</v>
      </c>
    </row>
    <row r="26" spans="2:16" ht="18" customHeight="1">
      <c r="C26" s="25" t="s">
        <v>27</v>
      </c>
      <c r="D26" s="26" t="str">
        <f t="shared" si="0"/>
        <v>:</v>
      </c>
      <c r="E26" s="25" t="s">
        <v>42</v>
      </c>
      <c r="F26" s="25">
        <v>94</v>
      </c>
      <c r="G26" s="26" t="str">
        <f t="shared" si="1"/>
        <v>:</v>
      </c>
      <c r="H26" s="25">
        <v>109</v>
      </c>
      <c r="I26" s="27">
        <v>2.1</v>
      </c>
      <c r="J26" s="1"/>
      <c r="K26" s="27">
        <v>1.72</v>
      </c>
      <c r="L26" s="28">
        <v>1</v>
      </c>
      <c r="M26" s="29">
        <f t="shared" si="5"/>
        <v>0</v>
      </c>
      <c r="N26" s="30">
        <f>SUM(M19:M26)</f>
        <v>6.13</v>
      </c>
      <c r="O26" s="23" t="b">
        <f t="shared" si="3"/>
        <v>1</v>
      </c>
      <c r="P26" s="23" t="b">
        <f t="shared" si="4"/>
        <v>1</v>
      </c>
    </row>
    <row r="27" spans="2:16" ht="18" customHeight="1">
      <c r="C27" s="25"/>
      <c r="D27" s="26" t="str">
        <f t="shared" si="0"/>
        <v/>
      </c>
      <c r="E27" s="25"/>
      <c r="F27" s="25"/>
      <c r="G27" s="26" t="str">
        <f t="shared" si="1"/>
        <v/>
      </c>
      <c r="H27" s="25"/>
      <c r="I27" s="27"/>
      <c r="J27" s="1"/>
      <c r="K27" s="27"/>
      <c r="L27" s="28"/>
      <c r="M27" s="29" t="str">
        <f t="shared" si="5"/>
        <v/>
      </c>
      <c r="N27" s="33"/>
      <c r="O27" s="23" t="str">
        <f t="shared" si="3"/>
        <v/>
      </c>
      <c r="P27" s="23" t="str">
        <f t="shared" si="4"/>
        <v/>
      </c>
    </row>
    <row r="28" spans="2:16" ht="18" customHeight="1">
      <c r="B28" s="24" t="s">
        <v>30</v>
      </c>
      <c r="C28" s="25" t="s">
        <v>38</v>
      </c>
      <c r="D28" s="26" t="str">
        <f t="shared" si="0"/>
        <v>:</v>
      </c>
      <c r="E28" s="25" t="s">
        <v>37</v>
      </c>
      <c r="F28" s="25">
        <v>118</v>
      </c>
      <c r="G28" s="26" t="str">
        <f t="shared" si="1"/>
        <v>:</v>
      </c>
      <c r="H28" s="25">
        <v>116</v>
      </c>
      <c r="I28" s="27">
        <v>1.83</v>
      </c>
      <c r="J28" s="1"/>
      <c r="K28" s="27">
        <v>1.93</v>
      </c>
      <c r="L28" s="28">
        <v>2</v>
      </c>
      <c r="M28" s="29">
        <f t="shared" si="5"/>
        <v>0</v>
      </c>
      <c r="N28" s="33"/>
      <c r="O28" s="23" t="b">
        <f t="shared" si="3"/>
        <v>1</v>
      </c>
      <c r="P28" s="23" t="b">
        <f t="shared" si="4"/>
        <v>1</v>
      </c>
    </row>
    <row r="29" spans="2:16" ht="18" customHeight="1">
      <c r="B29" s="24" t="s">
        <v>33</v>
      </c>
      <c r="C29" s="25" t="s">
        <v>43</v>
      </c>
      <c r="D29" s="26" t="str">
        <f t="shared" si="0"/>
        <v>:</v>
      </c>
      <c r="E29" s="25" t="s">
        <v>26</v>
      </c>
      <c r="F29" s="25">
        <v>114</v>
      </c>
      <c r="G29" s="26" t="str">
        <f t="shared" si="1"/>
        <v>:</v>
      </c>
      <c r="H29" s="25">
        <v>108</v>
      </c>
      <c r="I29" s="27">
        <v>1.2</v>
      </c>
      <c r="J29" s="1"/>
      <c r="K29" s="27">
        <v>4.4000000000000004</v>
      </c>
      <c r="L29" s="28">
        <v>1</v>
      </c>
      <c r="M29" s="31">
        <f t="shared" si="5"/>
        <v>1.2</v>
      </c>
      <c r="N29" s="32"/>
      <c r="O29" s="23" t="b">
        <f t="shared" si="3"/>
        <v>1</v>
      </c>
      <c r="P29" s="23" t="b">
        <f t="shared" si="4"/>
        <v>1</v>
      </c>
    </row>
    <row r="30" spans="2:16" ht="18" customHeight="1">
      <c r="B30" s="24" t="s">
        <v>46</v>
      </c>
      <c r="C30" s="25" t="s">
        <v>35</v>
      </c>
      <c r="D30" s="26" t="str">
        <f t="shared" si="0"/>
        <v>:</v>
      </c>
      <c r="E30" s="25" t="s">
        <v>34</v>
      </c>
      <c r="F30" s="25">
        <v>83</v>
      </c>
      <c r="G30" s="26" t="str">
        <f t="shared" si="1"/>
        <v>:</v>
      </c>
      <c r="H30" s="25">
        <v>117</v>
      </c>
      <c r="I30" s="27">
        <v>2.8</v>
      </c>
      <c r="J30" s="1"/>
      <c r="K30" s="27">
        <v>1.42</v>
      </c>
      <c r="L30" s="28">
        <v>2</v>
      </c>
      <c r="M30" s="31">
        <f t="shared" si="5"/>
        <v>1.42</v>
      </c>
      <c r="N30" s="33"/>
      <c r="O30" s="23" t="b">
        <f t="shared" si="3"/>
        <v>1</v>
      </c>
      <c r="P30" s="23" t="b">
        <f t="shared" si="4"/>
        <v>1</v>
      </c>
    </row>
    <row r="31" spans="2:16" ht="18" customHeight="1">
      <c r="C31" s="25" t="s">
        <v>41</v>
      </c>
      <c r="D31" s="26" t="str">
        <f t="shared" si="0"/>
        <v>:</v>
      </c>
      <c r="E31" s="25" t="s">
        <v>22</v>
      </c>
      <c r="F31" s="25">
        <v>93</v>
      </c>
      <c r="G31" s="26" t="str">
        <f t="shared" si="1"/>
        <v>:</v>
      </c>
      <c r="H31" s="25">
        <v>95</v>
      </c>
      <c r="I31" s="27">
        <v>1.4</v>
      </c>
      <c r="J31" s="1"/>
      <c r="K31" s="27">
        <v>2.9</v>
      </c>
      <c r="L31" s="28">
        <v>1</v>
      </c>
      <c r="M31" s="29">
        <f t="shared" si="5"/>
        <v>0</v>
      </c>
      <c r="N31" s="33"/>
      <c r="O31" s="23" t="b">
        <f t="shared" si="3"/>
        <v>1</v>
      </c>
      <c r="P31" s="23" t="b">
        <f t="shared" si="4"/>
        <v>1</v>
      </c>
    </row>
    <row r="32" spans="2:16" ht="18" customHeight="1">
      <c r="C32" s="25" t="s">
        <v>32</v>
      </c>
      <c r="D32" s="26" t="str">
        <f t="shared" si="0"/>
        <v>:</v>
      </c>
      <c r="E32" s="25" t="s">
        <v>31</v>
      </c>
      <c r="F32" s="25">
        <v>101</v>
      </c>
      <c r="G32" s="26" t="str">
        <f t="shared" si="1"/>
        <v>:</v>
      </c>
      <c r="H32" s="25">
        <v>117</v>
      </c>
      <c r="I32" s="27">
        <v>2.8</v>
      </c>
      <c r="J32" s="1"/>
      <c r="K32" s="27">
        <v>1.42</v>
      </c>
      <c r="L32" s="28">
        <v>2</v>
      </c>
      <c r="M32" s="31">
        <f t="shared" si="5"/>
        <v>1.42</v>
      </c>
      <c r="N32" s="32"/>
      <c r="O32" s="23" t="b">
        <f t="shared" si="3"/>
        <v>1</v>
      </c>
      <c r="P32" s="23" t="b">
        <f t="shared" si="4"/>
        <v>1</v>
      </c>
    </row>
    <row r="33" spans="2:16" ht="18" customHeight="1">
      <c r="C33" s="25" t="s">
        <v>40</v>
      </c>
      <c r="D33" s="26" t="str">
        <f t="shared" si="0"/>
        <v>:</v>
      </c>
      <c r="E33" s="25" t="s">
        <v>39</v>
      </c>
      <c r="F33" s="25">
        <v>104</v>
      </c>
      <c r="G33" s="26" t="str">
        <f t="shared" si="1"/>
        <v>:</v>
      </c>
      <c r="H33" s="25">
        <v>116</v>
      </c>
      <c r="I33" s="27">
        <v>2.25</v>
      </c>
      <c r="J33" s="1"/>
      <c r="K33" s="27">
        <v>1.62</v>
      </c>
      <c r="L33" s="28">
        <v>2</v>
      </c>
      <c r="M33" s="31">
        <f t="shared" si="5"/>
        <v>1.62</v>
      </c>
      <c r="N33" s="33"/>
      <c r="O33" s="23" t="b">
        <f t="shared" si="3"/>
        <v>1</v>
      </c>
      <c r="P33" s="23" t="b">
        <f t="shared" si="4"/>
        <v>1</v>
      </c>
    </row>
    <row r="34" spans="2:16" ht="18" customHeight="1">
      <c r="C34" s="25" t="s">
        <v>44</v>
      </c>
      <c r="D34" s="26" t="str">
        <f t="shared" ref="D34:D65" si="6">IF(C34&gt;0,":","")</f>
        <v>:</v>
      </c>
      <c r="E34" s="25" t="s">
        <v>23</v>
      </c>
      <c r="F34" s="25">
        <v>124</v>
      </c>
      <c r="G34" s="26" t="str">
        <f t="shared" ref="G34:G65" si="7">IF(ISNUMBER(F34),":","")</f>
        <v>:</v>
      </c>
      <c r="H34" s="25">
        <v>87</v>
      </c>
      <c r="I34" s="27">
        <v>1.4</v>
      </c>
      <c r="J34" s="1"/>
      <c r="K34" s="27">
        <v>2.9</v>
      </c>
      <c r="L34" s="28">
        <v>1</v>
      </c>
      <c r="M34" s="31">
        <f t="shared" si="5"/>
        <v>1.4</v>
      </c>
      <c r="N34" s="33"/>
      <c r="O34" s="23" t="b">
        <f t="shared" ref="O34:O65" si="8">IF(ISBLANK(F34),"",IF(ISNUMBER(F34),IF(AND(F34&gt;=0,F34&lt;250),IF($F34&lt;&gt;$H34,IF(F34=0,TRUE(),IF(MOD(F34,1)=0,TRUE(),FALSE())),FALSE()),FALSE()),FALSE()))</f>
        <v>1</v>
      </c>
      <c r="P34" s="23" t="b">
        <f t="shared" ref="P34:P65" si="9">IF(ISBLANK(H34),"",IF(ISNUMBER(H34),IF(AND(H34&gt;=0,H34&lt;250),IF($F34&lt;&gt;$H34,IF(H34=0,TRUE(),IF(MOD(H34,1)=0,TRUE(),FALSE())),FALSE()),FALSE()),FALSE()))</f>
        <v>1</v>
      </c>
    </row>
    <row r="35" spans="2:16" ht="18" customHeight="1">
      <c r="C35" s="25" t="s">
        <v>42</v>
      </c>
      <c r="D35" s="26" t="str">
        <f t="shared" si="6"/>
        <v>:</v>
      </c>
      <c r="E35" s="25" t="s">
        <v>27</v>
      </c>
      <c r="F35" s="25">
        <v>93</v>
      </c>
      <c r="G35" s="26" t="str">
        <f t="shared" si="7"/>
        <v>:</v>
      </c>
      <c r="H35" s="25">
        <v>104</v>
      </c>
      <c r="I35" s="27">
        <v>2.25</v>
      </c>
      <c r="J35" s="1"/>
      <c r="K35" s="27">
        <v>1.62</v>
      </c>
      <c r="L35" s="28">
        <v>2</v>
      </c>
      <c r="M35" s="31">
        <f t="shared" si="5"/>
        <v>1.62</v>
      </c>
      <c r="N35" s="32">
        <f>SUM(M28:M35)</f>
        <v>8.68</v>
      </c>
      <c r="O35" s="23" t="b">
        <f t="shared" si="8"/>
        <v>1</v>
      </c>
      <c r="P35" s="23" t="b">
        <f t="shared" si="9"/>
        <v>1</v>
      </c>
    </row>
    <row r="36" spans="2:16" ht="18" customHeight="1">
      <c r="C36" s="25"/>
      <c r="D36" s="26" t="str">
        <f t="shared" si="6"/>
        <v/>
      </c>
      <c r="E36" s="25"/>
      <c r="F36" s="25"/>
      <c r="G36" s="26" t="str">
        <f t="shared" si="7"/>
        <v/>
      </c>
      <c r="H36" s="25"/>
      <c r="I36" s="27"/>
      <c r="J36" s="1"/>
      <c r="K36" s="27"/>
      <c r="L36" s="28"/>
      <c r="M36" s="29" t="str">
        <f t="shared" si="5"/>
        <v/>
      </c>
      <c r="N36" s="33"/>
      <c r="O36" s="23" t="str">
        <f t="shared" si="8"/>
        <v/>
      </c>
      <c r="P36" s="23" t="str">
        <f t="shared" si="9"/>
        <v/>
      </c>
    </row>
    <row r="37" spans="2:16" ht="18" customHeight="1">
      <c r="B37" s="24" t="s">
        <v>30</v>
      </c>
      <c r="C37" s="25" t="s">
        <v>43</v>
      </c>
      <c r="D37" s="26" t="str">
        <f t="shared" si="6"/>
        <v>:</v>
      </c>
      <c r="E37" s="25" t="s">
        <v>26</v>
      </c>
      <c r="F37" s="25">
        <v>117</v>
      </c>
      <c r="G37" s="26" t="str">
        <f t="shared" si="7"/>
        <v>:</v>
      </c>
      <c r="H37" s="25">
        <v>115</v>
      </c>
      <c r="I37" s="27">
        <v>1.1000000000000001</v>
      </c>
      <c r="J37" s="1"/>
      <c r="K37" s="27">
        <v>6.7</v>
      </c>
      <c r="L37" s="28">
        <v>1</v>
      </c>
      <c r="M37" s="31">
        <f t="shared" si="5"/>
        <v>1.1000000000000001</v>
      </c>
      <c r="N37" s="33"/>
      <c r="O37" s="23" t="b">
        <f t="shared" si="8"/>
        <v>1</v>
      </c>
      <c r="P37" s="23" t="b">
        <f t="shared" si="9"/>
        <v>1</v>
      </c>
    </row>
    <row r="38" spans="2:16" ht="18" customHeight="1">
      <c r="B38" s="24" t="s">
        <v>33</v>
      </c>
      <c r="C38" s="25" t="s">
        <v>35</v>
      </c>
      <c r="D38" s="26" t="str">
        <f t="shared" si="6"/>
        <v>:</v>
      </c>
      <c r="E38" s="25" t="s">
        <v>34</v>
      </c>
      <c r="F38" s="25">
        <v>101</v>
      </c>
      <c r="G38" s="26" t="str">
        <f t="shared" si="7"/>
        <v>:</v>
      </c>
      <c r="H38" s="25">
        <v>99</v>
      </c>
      <c r="I38" s="27">
        <v>2.8</v>
      </c>
      <c r="J38" s="1"/>
      <c r="K38" s="27">
        <v>1.42</v>
      </c>
      <c r="L38" s="28">
        <v>2</v>
      </c>
      <c r="M38" s="29">
        <f t="shared" si="5"/>
        <v>0</v>
      </c>
      <c r="N38" s="33"/>
      <c r="O38" s="23" t="b">
        <f t="shared" si="8"/>
        <v>1</v>
      </c>
      <c r="P38" s="23" t="b">
        <f t="shared" si="9"/>
        <v>1</v>
      </c>
    </row>
    <row r="39" spans="2:16" ht="18" customHeight="1">
      <c r="B39" s="24" t="s">
        <v>47</v>
      </c>
      <c r="C39" s="25" t="s">
        <v>38</v>
      </c>
      <c r="D39" s="26" t="str">
        <f t="shared" si="6"/>
        <v>:</v>
      </c>
      <c r="E39" s="25" t="s">
        <v>37</v>
      </c>
      <c r="F39" s="25">
        <v>94</v>
      </c>
      <c r="G39" s="26" t="str">
        <f t="shared" si="7"/>
        <v>:</v>
      </c>
      <c r="H39" s="25">
        <v>93</v>
      </c>
      <c r="I39" s="27">
        <v>1.9</v>
      </c>
      <c r="J39" s="1"/>
      <c r="K39" s="27">
        <v>1.87</v>
      </c>
      <c r="L39" s="28">
        <v>2</v>
      </c>
      <c r="M39" s="29">
        <f t="shared" si="5"/>
        <v>0</v>
      </c>
      <c r="N39" s="33"/>
      <c r="O39" s="23" t="b">
        <f t="shared" si="8"/>
        <v>1</v>
      </c>
      <c r="P39" s="23" t="b">
        <f t="shared" si="9"/>
        <v>1</v>
      </c>
    </row>
    <row r="40" spans="2:16" ht="18" customHeight="1">
      <c r="C40" s="25" t="s">
        <v>40</v>
      </c>
      <c r="D40" s="26" t="str">
        <f t="shared" si="6"/>
        <v>:</v>
      </c>
      <c r="E40" s="25" t="s">
        <v>39</v>
      </c>
      <c r="F40" s="25">
        <v>113</v>
      </c>
      <c r="G40" s="26" t="str">
        <f t="shared" si="7"/>
        <v>:</v>
      </c>
      <c r="H40" s="25">
        <v>116</v>
      </c>
      <c r="I40" s="27">
        <v>2.2999999999999998</v>
      </c>
      <c r="J40" s="1"/>
      <c r="K40" s="27">
        <v>1.6</v>
      </c>
      <c r="L40" s="28">
        <v>2</v>
      </c>
      <c r="M40" s="31">
        <f t="shared" si="5"/>
        <v>1.6</v>
      </c>
      <c r="N40" s="33"/>
      <c r="O40" s="23" t="b">
        <f t="shared" si="8"/>
        <v>1</v>
      </c>
      <c r="P40" s="23" t="b">
        <f t="shared" si="9"/>
        <v>1</v>
      </c>
    </row>
    <row r="41" spans="2:16" ht="18" customHeight="1">
      <c r="C41" s="25" t="s">
        <v>41</v>
      </c>
      <c r="D41" s="26" t="str">
        <f t="shared" si="6"/>
        <v>:</v>
      </c>
      <c r="E41" s="25" t="s">
        <v>22</v>
      </c>
      <c r="F41" s="25">
        <v>107</v>
      </c>
      <c r="G41" s="26" t="str">
        <f t="shared" si="7"/>
        <v>:</v>
      </c>
      <c r="H41" s="25">
        <v>98</v>
      </c>
      <c r="I41" s="27">
        <v>1.32</v>
      </c>
      <c r="J41" s="1"/>
      <c r="K41" s="27">
        <v>3.3</v>
      </c>
      <c r="L41" s="28">
        <v>2</v>
      </c>
      <c r="M41" s="29">
        <f t="shared" si="5"/>
        <v>0</v>
      </c>
      <c r="N41" s="33"/>
      <c r="O41" s="23" t="b">
        <f t="shared" si="8"/>
        <v>1</v>
      </c>
      <c r="P41" s="23" t="b">
        <f t="shared" si="9"/>
        <v>1</v>
      </c>
    </row>
    <row r="42" spans="2:16" ht="18" customHeight="1">
      <c r="C42" s="25" t="s">
        <v>32</v>
      </c>
      <c r="D42" s="26" t="str">
        <f t="shared" si="6"/>
        <v>:</v>
      </c>
      <c r="E42" s="25" t="s">
        <v>31</v>
      </c>
      <c r="F42" s="25">
        <v>129</v>
      </c>
      <c r="G42" s="26" t="str">
        <f t="shared" si="7"/>
        <v>:</v>
      </c>
      <c r="H42" s="25">
        <v>103</v>
      </c>
      <c r="I42" s="27">
        <v>2.7</v>
      </c>
      <c r="J42" s="1"/>
      <c r="K42" s="27">
        <v>1.45</v>
      </c>
      <c r="L42" s="28">
        <v>2</v>
      </c>
      <c r="M42" s="29">
        <f t="shared" si="5"/>
        <v>0</v>
      </c>
      <c r="N42" s="33"/>
      <c r="O42" s="23" t="b">
        <f t="shared" si="8"/>
        <v>1</v>
      </c>
      <c r="P42" s="23" t="b">
        <f t="shared" si="9"/>
        <v>1</v>
      </c>
    </row>
    <row r="43" spans="2:16" ht="18" customHeight="1">
      <c r="C43" s="25" t="s">
        <v>42</v>
      </c>
      <c r="D43" s="26" t="str">
        <f t="shared" si="6"/>
        <v>:</v>
      </c>
      <c r="E43" s="25" t="s">
        <v>27</v>
      </c>
      <c r="F43" s="25">
        <v>106</v>
      </c>
      <c r="G43" s="26" t="str">
        <f t="shared" si="7"/>
        <v>:</v>
      </c>
      <c r="H43" s="25">
        <v>109</v>
      </c>
      <c r="I43" s="27">
        <v>2.4</v>
      </c>
      <c r="J43" s="1"/>
      <c r="K43" s="27">
        <v>1.55</v>
      </c>
      <c r="L43" s="28">
        <v>2</v>
      </c>
      <c r="M43" s="31">
        <f t="shared" si="5"/>
        <v>1.55</v>
      </c>
      <c r="N43" s="33"/>
      <c r="O43" s="23" t="b">
        <f t="shared" si="8"/>
        <v>1</v>
      </c>
      <c r="P43" s="23" t="b">
        <f t="shared" si="9"/>
        <v>1</v>
      </c>
    </row>
    <row r="44" spans="2:16" ht="18" customHeight="1">
      <c r="C44" s="25" t="s">
        <v>44</v>
      </c>
      <c r="D44" s="26" t="str">
        <f t="shared" si="6"/>
        <v>:</v>
      </c>
      <c r="E44" s="25" t="s">
        <v>23</v>
      </c>
      <c r="F44" s="25">
        <v>138</v>
      </c>
      <c r="G44" s="26" t="str">
        <f t="shared" si="7"/>
        <v>:</v>
      </c>
      <c r="H44" s="25">
        <v>83</v>
      </c>
      <c r="I44" s="27">
        <v>1.22</v>
      </c>
      <c r="J44" s="1"/>
      <c r="K44" s="27">
        <v>4.0999999999999996</v>
      </c>
      <c r="L44" s="28">
        <v>1</v>
      </c>
      <c r="M44" s="31">
        <f t="shared" si="5"/>
        <v>1.22</v>
      </c>
      <c r="N44" s="32">
        <f>SUM(M37:M44)</f>
        <v>5.47</v>
      </c>
      <c r="O44" s="23" t="b">
        <f t="shared" si="8"/>
        <v>1</v>
      </c>
      <c r="P44" s="23" t="b">
        <f t="shared" si="9"/>
        <v>1</v>
      </c>
    </row>
    <row r="45" spans="2:16" ht="18" customHeight="1">
      <c r="C45" s="25"/>
      <c r="D45" s="26" t="str">
        <f t="shared" si="6"/>
        <v/>
      </c>
      <c r="E45" s="25"/>
      <c r="F45" s="25"/>
      <c r="G45" s="26" t="str">
        <f t="shared" si="7"/>
        <v/>
      </c>
      <c r="H45" s="25"/>
      <c r="I45" s="27"/>
      <c r="J45" s="1"/>
      <c r="K45" s="27"/>
      <c r="L45" s="28"/>
      <c r="M45" s="29" t="str">
        <f t="shared" ref="M45:M76" si="10">IF(ISNUMBER(L45),IF(IF(F45&gt;H45,1,"")=L45,I45,IF(IF(F45&lt;H45,2,"")=L45,K45,IF(IF(F45=H45,0,"")=L45,J45,0))),"")</f>
        <v/>
      </c>
      <c r="N45" s="33"/>
      <c r="O45" s="23" t="str">
        <f t="shared" si="8"/>
        <v/>
      </c>
      <c r="P45" s="23" t="str">
        <f t="shared" si="9"/>
        <v/>
      </c>
    </row>
    <row r="46" spans="2:16" ht="18" customHeight="1">
      <c r="B46" s="24" t="s">
        <v>30</v>
      </c>
      <c r="C46" s="25" t="s">
        <v>31</v>
      </c>
      <c r="D46" s="26" t="str">
        <f t="shared" si="6"/>
        <v>:</v>
      </c>
      <c r="E46" s="25" t="s">
        <v>32</v>
      </c>
      <c r="F46" s="25">
        <v>118</v>
      </c>
      <c r="G46" s="26" t="str">
        <f t="shared" si="7"/>
        <v>:</v>
      </c>
      <c r="H46" s="25">
        <v>119</v>
      </c>
      <c r="I46" s="27">
        <v>3.3</v>
      </c>
      <c r="J46" s="1"/>
      <c r="K46" s="27">
        <v>1.32</v>
      </c>
      <c r="L46" s="28">
        <v>2</v>
      </c>
      <c r="M46" s="31">
        <f t="shared" si="10"/>
        <v>1.32</v>
      </c>
      <c r="N46" s="33"/>
      <c r="O46" s="23" t="b">
        <f t="shared" si="8"/>
        <v>1</v>
      </c>
      <c r="P46" s="23" t="b">
        <f t="shared" si="9"/>
        <v>1</v>
      </c>
    </row>
    <row r="47" spans="2:16" ht="18" customHeight="1">
      <c r="B47" s="24" t="s">
        <v>33</v>
      </c>
      <c r="C47" s="25" t="s">
        <v>37</v>
      </c>
      <c r="D47" s="26" t="str">
        <f t="shared" si="6"/>
        <v>:</v>
      </c>
      <c r="E47" s="25" t="s">
        <v>38</v>
      </c>
      <c r="F47" s="25">
        <v>106</v>
      </c>
      <c r="G47" s="26" t="str">
        <f t="shared" si="7"/>
        <v>:</v>
      </c>
      <c r="H47" s="25">
        <v>103</v>
      </c>
      <c r="I47" s="27">
        <v>2.8</v>
      </c>
      <c r="J47" s="1"/>
      <c r="K47" s="27">
        <v>1.42</v>
      </c>
      <c r="L47" s="28">
        <v>2</v>
      </c>
      <c r="M47" s="29">
        <f t="shared" si="10"/>
        <v>0</v>
      </c>
      <c r="N47" s="33"/>
      <c r="O47" s="23" t="b">
        <f t="shared" si="8"/>
        <v>1</v>
      </c>
      <c r="P47" s="23" t="b">
        <f t="shared" si="9"/>
        <v>1</v>
      </c>
    </row>
    <row r="48" spans="2:16" ht="18" customHeight="1">
      <c r="B48" s="24" t="s">
        <v>48</v>
      </c>
      <c r="C48" s="25" t="s">
        <v>22</v>
      </c>
      <c r="D48" s="26" t="str">
        <f t="shared" si="6"/>
        <v>:</v>
      </c>
      <c r="E48" s="25" t="s">
        <v>41</v>
      </c>
      <c r="F48" s="25">
        <v>89</v>
      </c>
      <c r="G48" s="26" t="str">
        <f t="shared" si="7"/>
        <v>:</v>
      </c>
      <c r="H48" s="25">
        <v>120</v>
      </c>
      <c r="I48" s="27">
        <v>6</v>
      </c>
      <c r="J48" s="1"/>
      <c r="K48" s="27">
        <v>1.1200000000000001</v>
      </c>
      <c r="L48" s="28">
        <v>2</v>
      </c>
      <c r="M48" s="31">
        <f t="shared" si="10"/>
        <v>1.1200000000000001</v>
      </c>
      <c r="N48" s="33"/>
      <c r="O48" s="23" t="b">
        <f t="shared" si="8"/>
        <v>1</v>
      </c>
      <c r="P48" s="23" t="b">
        <f t="shared" si="9"/>
        <v>1</v>
      </c>
    </row>
    <row r="49" spans="2:16" ht="18" customHeight="1">
      <c r="C49" s="25" t="s">
        <v>34</v>
      </c>
      <c r="D49" s="26" t="str">
        <f t="shared" si="6"/>
        <v>:</v>
      </c>
      <c r="E49" s="25" t="s">
        <v>35</v>
      </c>
      <c r="F49" s="25">
        <v>115</v>
      </c>
      <c r="G49" s="26" t="str">
        <f t="shared" si="7"/>
        <v>:</v>
      </c>
      <c r="H49" s="25">
        <v>131</v>
      </c>
      <c r="I49" s="27">
        <v>1.77</v>
      </c>
      <c r="J49" s="1"/>
      <c r="K49" s="27">
        <v>2</v>
      </c>
      <c r="L49" s="28">
        <v>2</v>
      </c>
      <c r="M49" s="31">
        <f t="shared" si="10"/>
        <v>2</v>
      </c>
      <c r="N49" s="33"/>
      <c r="O49" s="23" t="b">
        <f t="shared" si="8"/>
        <v>1</v>
      </c>
      <c r="P49" s="23" t="b">
        <f t="shared" si="9"/>
        <v>1</v>
      </c>
    </row>
    <row r="50" spans="2:16" ht="18" customHeight="1">
      <c r="C50" s="25" t="s">
        <v>39</v>
      </c>
      <c r="D50" s="26" t="str">
        <f t="shared" si="6"/>
        <v>:</v>
      </c>
      <c r="E50" s="25" t="s">
        <v>40</v>
      </c>
      <c r="F50" s="25">
        <v>103</v>
      </c>
      <c r="G50" s="26" t="str">
        <f t="shared" si="7"/>
        <v>:</v>
      </c>
      <c r="H50" s="25">
        <v>96</v>
      </c>
      <c r="I50" s="27">
        <v>3</v>
      </c>
      <c r="J50" s="1"/>
      <c r="K50" s="27">
        <v>1.37</v>
      </c>
      <c r="L50" s="28">
        <v>2</v>
      </c>
      <c r="M50" s="29">
        <f t="shared" si="10"/>
        <v>0</v>
      </c>
      <c r="N50" s="33"/>
      <c r="O50" s="23" t="b">
        <f t="shared" si="8"/>
        <v>1</v>
      </c>
      <c r="P50" s="23" t="b">
        <f t="shared" si="9"/>
        <v>1</v>
      </c>
    </row>
    <row r="51" spans="2:16" ht="18" customHeight="1">
      <c r="C51" s="25" t="s">
        <v>27</v>
      </c>
      <c r="D51" s="26" t="str">
        <f t="shared" si="6"/>
        <v>:</v>
      </c>
      <c r="E51" s="25" t="s">
        <v>42</v>
      </c>
      <c r="F51" s="25">
        <v>116</v>
      </c>
      <c r="G51" s="26" t="str">
        <f t="shared" si="7"/>
        <v>:</v>
      </c>
      <c r="H51" s="25">
        <v>131</v>
      </c>
      <c r="I51" s="27">
        <v>2.2999999999999998</v>
      </c>
      <c r="J51" s="1"/>
      <c r="K51" s="27">
        <v>1.6</v>
      </c>
      <c r="L51" s="28">
        <v>2</v>
      </c>
      <c r="M51" s="31">
        <f t="shared" si="10"/>
        <v>1.6</v>
      </c>
      <c r="N51" s="32">
        <f>SUM(M46:M51)</f>
        <v>6.0400000000000009</v>
      </c>
      <c r="O51" s="23" t="b">
        <f t="shared" si="8"/>
        <v>1</v>
      </c>
      <c r="P51" s="23" t="b">
        <f t="shared" si="9"/>
        <v>1</v>
      </c>
    </row>
    <row r="52" spans="2:16" ht="18" customHeight="1">
      <c r="C52" s="25"/>
      <c r="D52" s="26" t="str">
        <f t="shared" si="6"/>
        <v/>
      </c>
      <c r="E52" s="25"/>
      <c r="F52" s="25"/>
      <c r="G52" s="26" t="str">
        <f t="shared" si="7"/>
        <v/>
      </c>
      <c r="H52" s="25"/>
      <c r="I52" s="27"/>
      <c r="J52" s="1"/>
      <c r="K52" s="27"/>
      <c r="L52" s="28"/>
      <c r="M52" s="29" t="str">
        <f t="shared" si="10"/>
        <v/>
      </c>
      <c r="N52" s="33"/>
      <c r="O52" s="23" t="str">
        <f t="shared" si="8"/>
        <v/>
      </c>
      <c r="P52" s="23" t="str">
        <f t="shared" si="9"/>
        <v/>
      </c>
    </row>
    <row r="53" spans="2:16" ht="18" customHeight="1">
      <c r="B53" s="24" t="s">
        <v>30</v>
      </c>
      <c r="C53" s="25" t="s">
        <v>38</v>
      </c>
      <c r="D53" s="26" t="str">
        <f t="shared" si="6"/>
        <v>:</v>
      </c>
      <c r="E53" s="25" t="s">
        <v>37</v>
      </c>
      <c r="F53" s="25">
        <v>116</v>
      </c>
      <c r="G53" s="26" t="str">
        <f t="shared" si="7"/>
        <v>:</v>
      </c>
      <c r="H53" s="25">
        <v>113</v>
      </c>
      <c r="I53" s="27">
        <v>1.93</v>
      </c>
      <c r="J53" s="1"/>
      <c r="K53" s="27">
        <v>1.83</v>
      </c>
      <c r="L53" s="24"/>
      <c r="M53" s="29" t="str">
        <f t="shared" si="10"/>
        <v/>
      </c>
      <c r="N53" s="33"/>
      <c r="O53" s="23" t="b">
        <f t="shared" si="8"/>
        <v>1</v>
      </c>
      <c r="P53" s="23" t="b">
        <f t="shared" si="9"/>
        <v>1</v>
      </c>
    </row>
    <row r="54" spans="2:16" ht="18" customHeight="1">
      <c r="B54" s="24" t="s">
        <v>33</v>
      </c>
      <c r="C54" s="25" t="s">
        <v>35</v>
      </c>
      <c r="D54" s="26" t="str">
        <f t="shared" si="6"/>
        <v>:</v>
      </c>
      <c r="E54" s="25" t="s">
        <v>34</v>
      </c>
      <c r="F54" s="25">
        <v>105</v>
      </c>
      <c r="G54" s="26" t="str">
        <f t="shared" si="7"/>
        <v>:</v>
      </c>
      <c r="H54" s="25">
        <v>111</v>
      </c>
      <c r="I54" s="27">
        <v>3</v>
      </c>
      <c r="J54" s="1"/>
      <c r="K54" s="27">
        <v>1.37</v>
      </c>
      <c r="L54" s="24"/>
      <c r="M54" s="29" t="str">
        <f t="shared" si="10"/>
        <v/>
      </c>
      <c r="N54" s="33"/>
      <c r="O54" s="23" t="b">
        <f t="shared" si="8"/>
        <v>1</v>
      </c>
      <c r="P54" s="23" t="b">
        <f t="shared" si="9"/>
        <v>1</v>
      </c>
    </row>
    <row r="55" spans="2:16" ht="18" customHeight="1">
      <c r="B55" s="24" t="s">
        <v>49</v>
      </c>
      <c r="C55" s="25" t="s">
        <v>42</v>
      </c>
      <c r="D55" s="26" t="str">
        <f t="shared" si="6"/>
        <v>:</v>
      </c>
      <c r="E55" s="25" t="s">
        <v>27</v>
      </c>
      <c r="F55" s="25">
        <v>115</v>
      </c>
      <c r="G55" s="26" t="str">
        <f t="shared" si="7"/>
        <v>:</v>
      </c>
      <c r="H55" s="25">
        <v>107</v>
      </c>
      <c r="I55" s="27">
        <v>2.6</v>
      </c>
      <c r="J55" s="1"/>
      <c r="K55" s="27">
        <v>1.47</v>
      </c>
      <c r="L55" s="24">
        <v>2</v>
      </c>
      <c r="M55" s="29">
        <f t="shared" si="10"/>
        <v>0</v>
      </c>
      <c r="N55" s="32">
        <f>SUM(M53:M55)</f>
        <v>0</v>
      </c>
      <c r="O55" s="23" t="b">
        <f t="shared" si="8"/>
        <v>1</v>
      </c>
      <c r="P55" s="23" t="b">
        <f t="shared" si="9"/>
        <v>1</v>
      </c>
    </row>
    <row r="56" spans="2:16" ht="18" customHeight="1">
      <c r="C56" s="25"/>
      <c r="D56" s="26" t="str">
        <f t="shared" si="6"/>
        <v/>
      </c>
      <c r="E56" s="25"/>
      <c r="F56" s="25"/>
      <c r="G56" s="26" t="str">
        <f t="shared" si="7"/>
        <v/>
      </c>
      <c r="H56" s="25"/>
      <c r="I56" s="27"/>
      <c r="J56" s="1"/>
      <c r="K56" s="27"/>
      <c r="L56" s="28"/>
      <c r="M56" s="29" t="str">
        <f t="shared" si="10"/>
        <v/>
      </c>
      <c r="N56" s="33"/>
      <c r="O56" s="23" t="str">
        <f t="shared" si="8"/>
        <v/>
      </c>
      <c r="P56" s="23" t="str">
        <f t="shared" si="9"/>
        <v/>
      </c>
    </row>
    <row r="57" spans="2:16" ht="18" customHeight="1">
      <c r="B57" s="24" t="s">
        <v>30</v>
      </c>
      <c r="C57" s="25" t="s">
        <v>34</v>
      </c>
      <c r="D57" s="26" t="str">
        <f t="shared" si="6"/>
        <v>:</v>
      </c>
      <c r="E57" s="25" t="s">
        <v>35</v>
      </c>
      <c r="F57" s="25">
        <v>101</v>
      </c>
      <c r="G57" s="26"/>
      <c r="H57" s="25">
        <v>120</v>
      </c>
      <c r="I57" s="27">
        <v>2</v>
      </c>
      <c r="J57" s="1"/>
      <c r="K57" s="27">
        <v>1.77</v>
      </c>
      <c r="L57" s="28">
        <v>1</v>
      </c>
      <c r="M57" s="29">
        <f t="shared" si="10"/>
        <v>0</v>
      </c>
      <c r="N57" s="33"/>
      <c r="O57" s="23" t="b">
        <f t="shared" si="8"/>
        <v>1</v>
      </c>
      <c r="P57" s="23" t="b">
        <f t="shared" si="9"/>
        <v>1</v>
      </c>
    </row>
    <row r="58" spans="2:16" ht="18" customHeight="1">
      <c r="B58" s="24" t="s">
        <v>33</v>
      </c>
      <c r="C58" s="25" t="s">
        <v>27</v>
      </c>
      <c r="D58" s="26" t="str">
        <f t="shared" si="6"/>
        <v>:</v>
      </c>
      <c r="E58" s="25" t="s">
        <v>42</v>
      </c>
      <c r="F58" s="25">
        <v>103</v>
      </c>
      <c r="G58" s="26"/>
      <c r="H58" s="25">
        <v>89</v>
      </c>
      <c r="I58" s="27">
        <v>2</v>
      </c>
      <c r="J58" s="1"/>
      <c r="K58" s="27"/>
      <c r="L58" s="28">
        <v>2</v>
      </c>
      <c r="M58" s="29">
        <f t="shared" si="10"/>
        <v>0</v>
      </c>
      <c r="N58" s="32">
        <f>SUM(M57:M58)</f>
        <v>0</v>
      </c>
      <c r="O58" s="23" t="b">
        <f t="shared" si="8"/>
        <v>1</v>
      </c>
      <c r="P58" s="23" t="b">
        <f t="shared" si="9"/>
        <v>1</v>
      </c>
    </row>
    <row r="59" spans="2:16" ht="18" customHeight="1">
      <c r="B59" s="24" t="s">
        <v>50</v>
      </c>
      <c r="C59" s="25"/>
      <c r="D59" s="26" t="str">
        <f t="shared" si="6"/>
        <v/>
      </c>
      <c r="E59" s="25"/>
      <c r="F59" s="25"/>
      <c r="G59" s="26"/>
      <c r="H59" s="25"/>
      <c r="I59" s="27"/>
      <c r="J59" s="1"/>
      <c r="K59" s="27"/>
      <c r="L59" s="28"/>
      <c r="M59" s="29" t="str">
        <f t="shared" si="10"/>
        <v/>
      </c>
      <c r="N59" s="33"/>
      <c r="O59" s="23" t="str">
        <f t="shared" si="8"/>
        <v/>
      </c>
      <c r="P59" s="23" t="str">
        <f t="shared" si="9"/>
        <v/>
      </c>
    </row>
    <row r="60" spans="2:16" ht="18" customHeight="1">
      <c r="C60" s="25"/>
      <c r="D60" s="26" t="str">
        <f t="shared" si="6"/>
        <v/>
      </c>
      <c r="E60" s="25"/>
      <c r="F60" s="25"/>
      <c r="G60" s="26"/>
      <c r="H60" s="25"/>
      <c r="I60" s="27"/>
      <c r="J60" s="1"/>
      <c r="K60" s="27"/>
      <c r="L60" s="28"/>
      <c r="M60" s="29" t="str">
        <f t="shared" si="10"/>
        <v/>
      </c>
      <c r="N60" s="33"/>
      <c r="O60" s="23" t="str">
        <f t="shared" si="8"/>
        <v/>
      </c>
      <c r="P60" s="23" t="str">
        <f t="shared" si="9"/>
        <v/>
      </c>
    </row>
    <row r="61" spans="2:16" ht="18" customHeight="1">
      <c r="B61" s="24" t="s">
        <v>30</v>
      </c>
      <c r="C61" s="25" t="s">
        <v>32</v>
      </c>
      <c r="D61" s="26" t="str">
        <f t="shared" si="6"/>
        <v>:</v>
      </c>
      <c r="E61" s="25" t="s">
        <v>44</v>
      </c>
      <c r="F61" s="25">
        <v>121</v>
      </c>
      <c r="G61" s="26"/>
      <c r="H61" s="25">
        <v>112</v>
      </c>
      <c r="I61" s="27">
        <v>3.8</v>
      </c>
      <c r="J61" s="1"/>
      <c r="K61" s="27">
        <v>1.25</v>
      </c>
      <c r="L61" s="28">
        <v>2</v>
      </c>
      <c r="M61" s="29">
        <f t="shared" si="10"/>
        <v>0</v>
      </c>
      <c r="N61" s="33"/>
      <c r="O61" s="23" t="b">
        <f t="shared" si="8"/>
        <v>1</v>
      </c>
      <c r="P61" s="23" t="b">
        <f t="shared" si="9"/>
        <v>1</v>
      </c>
    </row>
    <row r="62" spans="2:16" ht="18" customHeight="1">
      <c r="B62" s="24" t="s">
        <v>51</v>
      </c>
      <c r="C62" s="25" t="s">
        <v>38</v>
      </c>
      <c r="D62" s="26" t="str">
        <f t="shared" si="6"/>
        <v>:</v>
      </c>
      <c r="E62" s="25" t="s">
        <v>41</v>
      </c>
      <c r="F62" s="25">
        <v>108</v>
      </c>
      <c r="G62" s="26"/>
      <c r="H62" s="25">
        <v>105</v>
      </c>
      <c r="I62" s="27">
        <v>4.0999999999999996</v>
      </c>
      <c r="J62" s="1"/>
      <c r="K62" s="27">
        <v>1.22</v>
      </c>
      <c r="L62" s="28">
        <v>1</v>
      </c>
      <c r="M62" s="31">
        <f t="shared" si="10"/>
        <v>4.0999999999999996</v>
      </c>
      <c r="N62" s="33"/>
      <c r="O62" s="23" t="b">
        <f t="shared" si="8"/>
        <v>1</v>
      </c>
      <c r="P62" s="23" t="b">
        <f t="shared" si="9"/>
        <v>1</v>
      </c>
    </row>
    <row r="63" spans="2:16" ht="18" customHeight="1">
      <c r="B63" s="24" t="s">
        <v>36</v>
      </c>
      <c r="C63" s="25" t="s">
        <v>35</v>
      </c>
      <c r="D63" s="26" t="str">
        <f t="shared" si="6"/>
        <v>:</v>
      </c>
      <c r="E63" s="25" t="s">
        <v>43</v>
      </c>
      <c r="F63" s="25">
        <v>121</v>
      </c>
      <c r="G63" s="26"/>
      <c r="H63" s="25">
        <v>119</v>
      </c>
      <c r="I63" s="27">
        <v>4.0999999999999996</v>
      </c>
      <c r="J63" s="1"/>
      <c r="K63" s="27">
        <v>1.22</v>
      </c>
      <c r="L63" s="28">
        <v>2</v>
      </c>
      <c r="M63" s="29">
        <f t="shared" si="10"/>
        <v>0</v>
      </c>
      <c r="N63" s="33"/>
      <c r="O63" s="23" t="b">
        <f t="shared" si="8"/>
        <v>1</v>
      </c>
      <c r="P63" s="23" t="b">
        <f t="shared" si="9"/>
        <v>1</v>
      </c>
    </row>
    <row r="64" spans="2:16" ht="18" customHeight="1">
      <c r="C64" s="25" t="s">
        <v>27</v>
      </c>
      <c r="D64" s="26" t="str">
        <f t="shared" si="6"/>
        <v>:</v>
      </c>
      <c r="E64" s="25" t="s">
        <v>39</v>
      </c>
      <c r="F64" s="25">
        <v>99</v>
      </c>
      <c r="G64" s="26" t="str">
        <f t="shared" ref="G64:G100" si="11">IF(ISNUMBER(F64),":","")</f>
        <v>:</v>
      </c>
      <c r="H64" s="25">
        <v>88</v>
      </c>
      <c r="I64" s="27">
        <v>3.2</v>
      </c>
      <c r="J64" s="1"/>
      <c r="K64" s="27">
        <v>1.33</v>
      </c>
      <c r="L64" s="28">
        <v>2</v>
      </c>
      <c r="M64" s="29">
        <f t="shared" si="10"/>
        <v>0</v>
      </c>
      <c r="N64" s="32">
        <f>SUM(M61:M64)</f>
        <v>4.0999999999999996</v>
      </c>
      <c r="O64" s="23" t="b">
        <f t="shared" si="8"/>
        <v>1</v>
      </c>
      <c r="P64" s="23" t="b">
        <f t="shared" si="9"/>
        <v>1</v>
      </c>
    </row>
    <row r="65" spans="2:16" ht="18" customHeight="1">
      <c r="C65" s="25"/>
      <c r="D65" s="26" t="str">
        <f t="shared" si="6"/>
        <v/>
      </c>
      <c r="E65" s="25"/>
      <c r="F65" s="25"/>
      <c r="G65" s="26" t="str">
        <f t="shared" si="11"/>
        <v/>
      </c>
      <c r="H65" s="25"/>
      <c r="I65" s="27"/>
      <c r="J65" s="1"/>
      <c r="K65" s="27"/>
      <c r="L65" s="28"/>
      <c r="M65" s="29" t="str">
        <f t="shared" si="10"/>
        <v/>
      </c>
      <c r="N65" s="33"/>
      <c r="O65" s="23" t="str">
        <f t="shared" si="8"/>
        <v/>
      </c>
      <c r="P65" s="23" t="str">
        <f t="shared" si="9"/>
        <v/>
      </c>
    </row>
    <row r="66" spans="2:16" ht="18" customHeight="1">
      <c r="B66" s="24" t="s">
        <v>30</v>
      </c>
      <c r="C66" s="25" t="s">
        <v>32</v>
      </c>
      <c r="D66" s="26" t="str">
        <f t="shared" ref="D66:D97" si="12">IF(C66&gt;0,":","")</f>
        <v>:</v>
      </c>
      <c r="E66" s="25" t="s">
        <v>44</v>
      </c>
      <c r="F66" s="25">
        <v>120</v>
      </c>
      <c r="G66" s="26" t="str">
        <f t="shared" si="11"/>
        <v>:</v>
      </c>
      <c r="H66" s="25">
        <v>119</v>
      </c>
      <c r="I66" s="27">
        <v>4.4000000000000004</v>
      </c>
      <c r="J66" s="1"/>
      <c r="K66" s="27">
        <v>1.2</v>
      </c>
      <c r="L66" s="28">
        <v>2</v>
      </c>
      <c r="M66" s="31">
        <f t="shared" si="10"/>
        <v>0</v>
      </c>
      <c r="N66" s="33"/>
      <c r="O66" s="23" t="b">
        <f t="shared" ref="O66:O100" si="13">IF(ISBLANK(F66),"",IF(ISNUMBER(F66),IF(AND(F66&gt;=0,F66&lt;250),IF($F66&lt;&gt;$H66,IF(F66=0,TRUE(),IF(MOD(F66,1)=0,TRUE(),FALSE())),FALSE()),FALSE()),FALSE()))</f>
        <v>1</v>
      </c>
      <c r="P66" s="23" t="b">
        <f t="shared" ref="P66:P100" si="14">IF(ISBLANK(H66),"",IF(ISNUMBER(H66),IF(AND(H66&gt;=0,H66&lt;250),IF($F66&lt;&gt;$H66,IF(H66=0,TRUE(),IF(MOD(H66,1)=0,TRUE(),FALSE())),FALSE()),FALSE()),FALSE()))</f>
        <v>1</v>
      </c>
    </row>
    <row r="67" spans="2:16" ht="18" customHeight="1">
      <c r="B67" s="24" t="s">
        <v>51</v>
      </c>
      <c r="C67" s="25" t="s">
        <v>38</v>
      </c>
      <c r="D67" s="26" t="str">
        <f t="shared" si="12"/>
        <v>:</v>
      </c>
      <c r="E67" s="25" t="s">
        <v>41</v>
      </c>
      <c r="F67" s="25">
        <v>91</v>
      </c>
      <c r="G67" s="26" t="str">
        <f t="shared" si="11"/>
        <v>:</v>
      </c>
      <c r="H67" s="25">
        <v>90</v>
      </c>
      <c r="I67" s="27">
        <v>4.5999999999999996</v>
      </c>
      <c r="J67" s="1"/>
      <c r="K67" s="27">
        <v>1.18</v>
      </c>
      <c r="L67" s="28">
        <v>1</v>
      </c>
      <c r="M67" s="31">
        <f t="shared" si="10"/>
        <v>4.5999999999999996</v>
      </c>
      <c r="N67" s="33"/>
      <c r="O67" s="23" t="b">
        <f t="shared" si="13"/>
        <v>1</v>
      </c>
      <c r="P67" s="23" t="b">
        <f t="shared" si="14"/>
        <v>1</v>
      </c>
    </row>
    <row r="68" spans="2:16" ht="18" customHeight="1">
      <c r="B68" s="24" t="s">
        <v>45</v>
      </c>
      <c r="C68" s="25" t="s">
        <v>35</v>
      </c>
      <c r="D68" s="26" t="str">
        <f t="shared" si="12"/>
        <v>:</v>
      </c>
      <c r="E68" s="25" t="s">
        <v>43</v>
      </c>
      <c r="F68" s="25">
        <v>106</v>
      </c>
      <c r="G68" s="26" t="str">
        <f t="shared" si="11"/>
        <v>:</v>
      </c>
      <c r="H68" s="25">
        <v>149</v>
      </c>
      <c r="I68" s="27">
        <v>4.5999999999999996</v>
      </c>
      <c r="J68" s="1"/>
      <c r="K68" s="27">
        <v>1.18</v>
      </c>
      <c r="L68" s="28">
        <v>2</v>
      </c>
      <c r="M68" s="31">
        <f t="shared" si="10"/>
        <v>1.18</v>
      </c>
      <c r="N68" s="33"/>
      <c r="O68" s="23" t="b">
        <f t="shared" si="13"/>
        <v>1</v>
      </c>
      <c r="P68" s="23" t="b">
        <f t="shared" si="14"/>
        <v>1</v>
      </c>
    </row>
    <row r="69" spans="2:16" ht="18" customHeight="1">
      <c r="C69" s="25" t="s">
        <v>27</v>
      </c>
      <c r="D69" s="26" t="str">
        <f t="shared" si="12"/>
        <v>:</v>
      </c>
      <c r="E69" s="25" t="s">
        <v>39</v>
      </c>
      <c r="F69" s="25">
        <v>93</v>
      </c>
      <c r="G69" s="26" t="str">
        <f t="shared" si="11"/>
        <v>:</v>
      </c>
      <c r="H69" s="25">
        <v>117</v>
      </c>
      <c r="I69" s="27">
        <v>4.5999999999999996</v>
      </c>
      <c r="J69" s="1"/>
      <c r="K69" s="27">
        <v>1.18</v>
      </c>
      <c r="L69" s="28">
        <v>2</v>
      </c>
      <c r="M69" s="31">
        <f t="shared" si="10"/>
        <v>1.18</v>
      </c>
      <c r="N69" s="32">
        <f>SUM(M66:M69)</f>
        <v>6.9599999999999991</v>
      </c>
      <c r="O69" s="23" t="b">
        <f t="shared" si="13"/>
        <v>1</v>
      </c>
      <c r="P69" s="23" t="b">
        <f t="shared" si="14"/>
        <v>1</v>
      </c>
    </row>
    <row r="70" spans="2:16" ht="18" customHeight="1">
      <c r="C70" s="25"/>
      <c r="D70" s="26" t="str">
        <f t="shared" si="12"/>
        <v/>
      </c>
      <c r="E70" s="25"/>
      <c r="F70" s="25"/>
      <c r="G70" s="26" t="str">
        <f t="shared" si="11"/>
        <v/>
      </c>
      <c r="H70" s="25"/>
      <c r="I70" s="27"/>
      <c r="J70" s="1"/>
      <c r="K70" s="27"/>
      <c r="L70" s="28"/>
      <c r="M70" s="29" t="str">
        <f t="shared" si="10"/>
        <v/>
      </c>
      <c r="N70" s="33"/>
      <c r="O70" s="23" t="str">
        <f t="shared" si="13"/>
        <v/>
      </c>
      <c r="P70" s="23" t="str">
        <f t="shared" si="14"/>
        <v/>
      </c>
    </row>
    <row r="71" spans="2:16" ht="18" customHeight="1">
      <c r="B71" s="24" t="s">
        <v>30</v>
      </c>
      <c r="C71" s="25" t="s">
        <v>44</v>
      </c>
      <c r="D71" s="26" t="str">
        <f t="shared" si="12"/>
        <v>:</v>
      </c>
      <c r="E71" s="25" t="s">
        <v>32</v>
      </c>
      <c r="F71" s="25">
        <v>126</v>
      </c>
      <c r="G71" s="26" t="str">
        <f t="shared" si="11"/>
        <v>:</v>
      </c>
      <c r="H71" s="25">
        <v>104</v>
      </c>
      <c r="I71" s="27">
        <v>1.37</v>
      </c>
      <c r="J71" s="1"/>
      <c r="K71" s="27">
        <v>2.35</v>
      </c>
      <c r="L71" s="28">
        <v>2</v>
      </c>
      <c r="M71" s="29">
        <f t="shared" si="10"/>
        <v>0</v>
      </c>
      <c r="N71" s="33"/>
      <c r="O71" s="23" t="b">
        <f t="shared" si="13"/>
        <v>1</v>
      </c>
      <c r="P71" s="23" t="b">
        <f t="shared" si="14"/>
        <v>1</v>
      </c>
    </row>
    <row r="72" spans="2:16" ht="18" customHeight="1">
      <c r="B72" s="24" t="s">
        <v>51</v>
      </c>
      <c r="C72" s="25" t="s">
        <v>43</v>
      </c>
      <c r="D72" s="26" t="str">
        <f t="shared" si="12"/>
        <v>:</v>
      </c>
      <c r="E72" s="25" t="s">
        <v>35</v>
      </c>
      <c r="F72" s="25">
        <v>104</v>
      </c>
      <c r="G72" s="26" t="str">
        <f t="shared" si="11"/>
        <v>:</v>
      </c>
      <c r="H72" s="25">
        <v>113</v>
      </c>
      <c r="I72" s="27">
        <v>1.42</v>
      </c>
      <c r="J72" s="1"/>
      <c r="K72" s="27">
        <v>2.8</v>
      </c>
      <c r="L72" s="28">
        <v>1</v>
      </c>
      <c r="M72" s="29">
        <f t="shared" si="10"/>
        <v>0</v>
      </c>
      <c r="N72" s="33"/>
      <c r="O72" s="23" t="b">
        <f t="shared" si="13"/>
        <v>1</v>
      </c>
      <c r="P72" s="23" t="b">
        <f t="shared" si="14"/>
        <v>1</v>
      </c>
    </row>
    <row r="73" spans="2:16" ht="18" customHeight="1">
      <c r="B73" s="24" t="s">
        <v>46</v>
      </c>
      <c r="C73" s="25" t="s">
        <v>41</v>
      </c>
      <c r="D73" s="26" t="str">
        <f t="shared" si="12"/>
        <v>:</v>
      </c>
      <c r="E73" s="25" t="s">
        <v>38</v>
      </c>
      <c r="F73" s="25">
        <v>115</v>
      </c>
      <c r="G73" s="26" t="str">
        <f t="shared" si="11"/>
        <v>:</v>
      </c>
      <c r="H73" s="25">
        <v>93</v>
      </c>
      <c r="I73" s="27">
        <v>1.4</v>
      </c>
      <c r="J73" s="1"/>
      <c r="K73" s="27">
        <v>2.9</v>
      </c>
      <c r="L73" s="28">
        <v>2</v>
      </c>
      <c r="M73" s="29">
        <f t="shared" si="10"/>
        <v>0</v>
      </c>
      <c r="N73" s="33"/>
      <c r="O73" s="23" t="b">
        <f t="shared" si="13"/>
        <v>1</v>
      </c>
      <c r="P73" s="23" t="b">
        <f t="shared" si="14"/>
        <v>1</v>
      </c>
    </row>
    <row r="74" spans="2:16" ht="18" customHeight="1">
      <c r="C74" s="25" t="s">
        <v>39</v>
      </c>
      <c r="D74" s="26" t="str">
        <f t="shared" si="12"/>
        <v>:</v>
      </c>
      <c r="E74" s="25" t="s">
        <v>27</v>
      </c>
      <c r="F74" s="25">
        <v>102</v>
      </c>
      <c r="G74" s="26" t="str">
        <f t="shared" si="11"/>
        <v>:</v>
      </c>
      <c r="H74" s="25">
        <v>97</v>
      </c>
      <c r="I74" s="27">
        <v>1.47</v>
      </c>
      <c r="J74" s="1"/>
      <c r="K74" s="27">
        <v>2.65</v>
      </c>
      <c r="L74" s="28">
        <v>1</v>
      </c>
      <c r="M74" s="31">
        <f t="shared" si="10"/>
        <v>1.47</v>
      </c>
      <c r="N74" s="32">
        <f>SUM(M71:M74)</f>
        <v>1.47</v>
      </c>
      <c r="O74" s="23" t="b">
        <f t="shared" si="13"/>
        <v>1</v>
      </c>
      <c r="P74" s="23" t="b">
        <f t="shared" si="14"/>
        <v>1</v>
      </c>
    </row>
    <row r="75" spans="2:16" ht="18" customHeight="1">
      <c r="C75" s="25"/>
      <c r="D75" s="26" t="str">
        <f t="shared" si="12"/>
        <v/>
      </c>
      <c r="E75" s="25"/>
      <c r="F75" s="25"/>
      <c r="G75" s="26" t="str">
        <f t="shared" si="11"/>
        <v/>
      </c>
      <c r="H75" s="25"/>
      <c r="I75" s="27"/>
      <c r="J75" s="1"/>
      <c r="K75" s="27"/>
      <c r="L75" s="28"/>
      <c r="M75" s="29" t="str">
        <f t="shared" si="10"/>
        <v/>
      </c>
      <c r="N75" s="33"/>
      <c r="O75" s="23" t="str">
        <f t="shared" si="13"/>
        <v/>
      </c>
      <c r="P75" s="23" t="str">
        <f t="shared" si="14"/>
        <v/>
      </c>
    </row>
    <row r="76" spans="2:16" ht="18" customHeight="1">
      <c r="B76" s="24" t="s">
        <v>30</v>
      </c>
      <c r="C76" s="25" t="s">
        <v>44</v>
      </c>
      <c r="D76" s="26" t="str">
        <f t="shared" si="12"/>
        <v>:</v>
      </c>
      <c r="E76" s="25" t="s">
        <v>32</v>
      </c>
      <c r="F76" s="25">
        <v>109</v>
      </c>
      <c r="G76" s="26" t="str">
        <f t="shared" si="11"/>
        <v>:</v>
      </c>
      <c r="H76" s="25">
        <v>129</v>
      </c>
      <c r="I76" s="27">
        <v>1.4</v>
      </c>
      <c r="J76" s="1"/>
      <c r="K76" s="27">
        <v>2.9</v>
      </c>
      <c r="L76" s="28">
        <v>1</v>
      </c>
      <c r="M76" s="29">
        <f t="shared" si="10"/>
        <v>0</v>
      </c>
      <c r="N76" s="33"/>
      <c r="O76" s="23" t="b">
        <f t="shared" si="13"/>
        <v>1</v>
      </c>
      <c r="P76" s="23" t="b">
        <f t="shared" si="14"/>
        <v>1</v>
      </c>
    </row>
    <row r="77" spans="2:16" ht="18" customHeight="1">
      <c r="B77" s="24" t="s">
        <v>51</v>
      </c>
      <c r="C77" s="25" t="s">
        <v>41</v>
      </c>
      <c r="D77" s="26" t="str">
        <f t="shared" si="12"/>
        <v>:</v>
      </c>
      <c r="E77" s="25" t="s">
        <v>38</v>
      </c>
      <c r="F77" s="25">
        <v>113</v>
      </c>
      <c r="G77" s="26" t="str">
        <f t="shared" si="11"/>
        <v>:</v>
      </c>
      <c r="H77" s="25">
        <v>121</v>
      </c>
      <c r="I77" s="27">
        <v>1.35</v>
      </c>
      <c r="J77" s="1"/>
      <c r="K77" s="27">
        <v>3.1</v>
      </c>
      <c r="L77" s="28">
        <v>2</v>
      </c>
      <c r="M77" s="29">
        <f t="shared" ref="M77:M108" si="15">IF(ISNUMBER(L77),IF(IF(F77&gt;H77,1,"")=L77,I77,IF(IF(F77&lt;H77,2,"")=L77,K77,IF(IF(F77=H77,0,"")=L77,J77,0))),"")</f>
        <v>3.1</v>
      </c>
      <c r="N77" s="33"/>
      <c r="O77" s="23" t="b">
        <f t="shared" si="13"/>
        <v>1</v>
      </c>
      <c r="P77" s="23" t="b">
        <f t="shared" si="14"/>
        <v>1</v>
      </c>
    </row>
    <row r="78" spans="2:16" ht="18" customHeight="1">
      <c r="B78" s="24" t="s">
        <v>47</v>
      </c>
      <c r="C78" s="25" t="s">
        <v>39</v>
      </c>
      <c r="D78" s="26" t="str">
        <f t="shared" si="12"/>
        <v>:</v>
      </c>
      <c r="E78" s="25" t="s">
        <v>27</v>
      </c>
      <c r="F78" s="25">
        <v>117</v>
      </c>
      <c r="G78" s="26" t="str">
        <f t="shared" si="11"/>
        <v>:</v>
      </c>
      <c r="H78" s="25">
        <v>114</v>
      </c>
      <c r="I78" s="27">
        <v>1.47</v>
      </c>
      <c r="J78" s="1"/>
      <c r="K78" s="27">
        <v>2.6</v>
      </c>
      <c r="L78" s="28">
        <v>1</v>
      </c>
      <c r="M78" s="29">
        <f t="shared" si="15"/>
        <v>1.47</v>
      </c>
      <c r="N78" s="33"/>
      <c r="O78" s="23" t="b">
        <f t="shared" si="13"/>
        <v>1</v>
      </c>
      <c r="P78" s="23" t="b">
        <f t="shared" si="14"/>
        <v>1</v>
      </c>
    </row>
    <row r="79" spans="2:16" ht="18" customHeight="1">
      <c r="C79" s="25" t="s">
        <v>43</v>
      </c>
      <c r="D79" s="26" t="str">
        <f t="shared" si="12"/>
        <v>:</v>
      </c>
      <c r="E79" s="25" t="s">
        <v>35</v>
      </c>
      <c r="F79" s="25">
        <v>92</v>
      </c>
      <c r="G79" s="26" t="str">
        <f t="shared" si="11"/>
        <v>:</v>
      </c>
      <c r="H79" s="25">
        <v>87</v>
      </c>
      <c r="I79" s="27">
        <v>1.37</v>
      </c>
      <c r="J79" s="1"/>
      <c r="K79" s="27">
        <v>3</v>
      </c>
      <c r="L79" s="28">
        <v>1</v>
      </c>
      <c r="M79" s="29">
        <f t="shared" si="15"/>
        <v>1.37</v>
      </c>
      <c r="N79" s="32">
        <f>SUM(M76:M79)</f>
        <v>5.94</v>
      </c>
      <c r="O79" s="23" t="b">
        <f t="shared" si="13"/>
        <v>1</v>
      </c>
      <c r="P79" s="23" t="b">
        <f t="shared" si="14"/>
        <v>1</v>
      </c>
    </row>
    <row r="80" spans="2:16" ht="18" customHeight="1">
      <c r="C80" s="25"/>
      <c r="D80" s="26" t="str">
        <f t="shared" si="12"/>
        <v/>
      </c>
      <c r="E80" s="25"/>
      <c r="F80" s="25"/>
      <c r="G80" s="26" t="str">
        <f t="shared" si="11"/>
        <v/>
      </c>
      <c r="H80" s="25"/>
      <c r="I80" s="27"/>
      <c r="J80" s="1"/>
      <c r="K80" s="27"/>
      <c r="L80" s="28"/>
      <c r="M80" s="29" t="str">
        <f t="shared" si="15"/>
        <v/>
      </c>
      <c r="N80" s="33"/>
      <c r="O80" s="23" t="str">
        <f t="shared" si="13"/>
        <v/>
      </c>
      <c r="P80" s="23" t="str">
        <f t="shared" si="14"/>
        <v/>
      </c>
    </row>
    <row r="81" spans="3:16" ht="18" customHeight="1">
      <c r="C81" s="25"/>
      <c r="D81" s="26" t="str">
        <f t="shared" si="12"/>
        <v/>
      </c>
      <c r="E81" s="25"/>
      <c r="F81" s="25"/>
      <c r="G81" s="26" t="str">
        <f t="shared" si="11"/>
        <v/>
      </c>
      <c r="H81" s="25"/>
      <c r="I81" s="27"/>
      <c r="J81" s="1"/>
      <c r="K81" s="27"/>
      <c r="L81" s="28"/>
      <c r="M81" s="29" t="str">
        <f t="shared" si="15"/>
        <v/>
      </c>
      <c r="N81" s="33"/>
      <c r="O81" s="23" t="str">
        <f t="shared" si="13"/>
        <v/>
      </c>
      <c r="P81" s="23" t="str">
        <f t="shared" si="14"/>
        <v/>
      </c>
    </row>
    <row r="82" spans="3:16" ht="18" customHeight="1">
      <c r="C82" s="25"/>
      <c r="D82" s="26" t="str">
        <f t="shared" si="12"/>
        <v/>
      </c>
      <c r="E82" s="25"/>
      <c r="F82" s="25"/>
      <c r="G82" s="26" t="str">
        <f t="shared" si="11"/>
        <v/>
      </c>
      <c r="H82" s="25"/>
      <c r="I82" s="27"/>
      <c r="J82" s="1"/>
      <c r="K82" s="27"/>
      <c r="L82" s="28"/>
      <c r="M82" s="29" t="str">
        <f t="shared" si="15"/>
        <v/>
      </c>
      <c r="N82" s="33"/>
      <c r="O82" s="23" t="str">
        <f t="shared" si="13"/>
        <v/>
      </c>
      <c r="P82" s="23" t="str">
        <f t="shared" si="14"/>
        <v/>
      </c>
    </row>
    <row r="83" spans="3:16" ht="18" customHeight="1">
      <c r="C83" s="25"/>
      <c r="D83" s="26" t="str">
        <f t="shared" si="12"/>
        <v/>
      </c>
      <c r="E83" s="25"/>
      <c r="F83" s="25"/>
      <c r="G83" s="26" t="str">
        <f t="shared" si="11"/>
        <v/>
      </c>
      <c r="H83" s="25"/>
      <c r="I83" s="27"/>
      <c r="J83" s="1"/>
      <c r="K83" s="27"/>
      <c r="L83" s="28"/>
      <c r="M83" s="29" t="str">
        <f t="shared" si="15"/>
        <v/>
      </c>
      <c r="N83" s="33"/>
      <c r="O83" s="23" t="str">
        <f t="shared" si="13"/>
        <v/>
      </c>
      <c r="P83" s="23" t="str">
        <f t="shared" si="14"/>
        <v/>
      </c>
    </row>
    <row r="84" spans="3:16" ht="18" customHeight="1">
      <c r="C84" s="25"/>
      <c r="D84" s="26" t="str">
        <f t="shared" si="12"/>
        <v/>
      </c>
      <c r="E84" s="25"/>
      <c r="F84" s="25"/>
      <c r="G84" s="26" t="str">
        <f t="shared" si="11"/>
        <v/>
      </c>
      <c r="H84" s="25"/>
      <c r="I84" s="27"/>
      <c r="J84" s="1"/>
      <c r="K84" s="27"/>
      <c r="L84" s="28"/>
      <c r="M84" s="29" t="str">
        <f t="shared" si="15"/>
        <v/>
      </c>
      <c r="N84" s="33"/>
      <c r="O84" s="23" t="str">
        <f t="shared" si="13"/>
        <v/>
      </c>
      <c r="P84" s="23" t="str">
        <f t="shared" si="14"/>
        <v/>
      </c>
    </row>
    <row r="85" spans="3:16" ht="18" customHeight="1">
      <c r="C85" s="25"/>
      <c r="D85" s="26" t="str">
        <f t="shared" si="12"/>
        <v/>
      </c>
      <c r="E85" s="25"/>
      <c r="F85" s="25"/>
      <c r="G85" s="26" t="str">
        <f t="shared" si="11"/>
        <v/>
      </c>
      <c r="H85" s="25"/>
      <c r="I85" s="27"/>
      <c r="J85" s="1"/>
      <c r="K85" s="27"/>
      <c r="L85" s="28"/>
      <c r="M85" s="29" t="str">
        <f t="shared" si="15"/>
        <v/>
      </c>
      <c r="N85" s="33"/>
      <c r="O85" s="23" t="str">
        <f t="shared" si="13"/>
        <v/>
      </c>
      <c r="P85" s="23" t="str">
        <f t="shared" si="14"/>
        <v/>
      </c>
    </row>
    <row r="86" spans="3:16" ht="18" customHeight="1">
      <c r="C86" s="25"/>
      <c r="D86" s="26" t="str">
        <f t="shared" si="12"/>
        <v/>
      </c>
      <c r="E86" s="25"/>
      <c r="F86" s="25"/>
      <c r="G86" s="26" t="str">
        <f t="shared" si="11"/>
        <v/>
      </c>
      <c r="H86" s="25"/>
      <c r="I86" s="27"/>
      <c r="J86" s="1"/>
      <c r="K86" s="27"/>
      <c r="L86" s="28"/>
      <c r="M86" s="29" t="str">
        <f t="shared" si="15"/>
        <v/>
      </c>
      <c r="N86" s="33"/>
      <c r="O86" s="23" t="str">
        <f t="shared" si="13"/>
        <v/>
      </c>
      <c r="P86" s="23" t="str">
        <f t="shared" si="14"/>
        <v/>
      </c>
    </row>
    <row r="87" spans="3:16" ht="18" customHeight="1">
      <c r="C87" s="25"/>
      <c r="D87" s="26" t="str">
        <f t="shared" si="12"/>
        <v/>
      </c>
      <c r="E87" s="25"/>
      <c r="F87" s="25"/>
      <c r="G87" s="26" t="str">
        <f t="shared" si="11"/>
        <v/>
      </c>
      <c r="H87" s="25"/>
      <c r="I87" s="27"/>
      <c r="J87" s="1"/>
      <c r="K87" s="27"/>
      <c r="L87" s="28"/>
      <c r="M87" s="29" t="str">
        <f t="shared" si="15"/>
        <v/>
      </c>
      <c r="N87" s="33"/>
      <c r="O87" s="23" t="str">
        <f t="shared" si="13"/>
        <v/>
      </c>
      <c r="P87" s="23" t="str">
        <f t="shared" si="14"/>
        <v/>
      </c>
    </row>
    <row r="88" spans="3:16" ht="18" customHeight="1">
      <c r="C88" s="25"/>
      <c r="D88" s="26" t="str">
        <f t="shared" si="12"/>
        <v/>
      </c>
      <c r="E88" s="25"/>
      <c r="F88" s="25"/>
      <c r="G88" s="26" t="str">
        <f t="shared" si="11"/>
        <v/>
      </c>
      <c r="H88" s="25"/>
      <c r="I88" s="27"/>
      <c r="J88" s="1"/>
      <c r="K88" s="27"/>
      <c r="L88" s="28"/>
      <c r="M88" s="29" t="str">
        <f t="shared" si="15"/>
        <v/>
      </c>
      <c r="N88" s="33"/>
      <c r="O88" s="23" t="str">
        <f t="shared" si="13"/>
        <v/>
      </c>
      <c r="P88" s="23" t="str">
        <f t="shared" si="14"/>
        <v/>
      </c>
    </row>
    <row r="89" spans="3:16" ht="18" customHeight="1">
      <c r="C89" s="25"/>
      <c r="D89" s="26" t="str">
        <f t="shared" si="12"/>
        <v/>
      </c>
      <c r="E89" s="25"/>
      <c r="F89" s="25"/>
      <c r="G89" s="26" t="str">
        <f t="shared" si="11"/>
        <v/>
      </c>
      <c r="H89" s="25"/>
      <c r="I89" s="27"/>
      <c r="J89" s="1"/>
      <c r="K89" s="27"/>
      <c r="L89" s="28"/>
      <c r="M89" s="29" t="str">
        <f t="shared" si="15"/>
        <v/>
      </c>
      <c r="N89" s="33"/>
      <c r="O89" s="23" t="str">
        <f t="shared" si="13"/>
        <v/>
      </c>
      <c r="P89" s="23" t="str">
        <f t="shared" si="14"/>
        <v/>
      </c>
    </row>
    <row r="90" spans="3:16" ht="18" customHeight="1">
      <c r="C90" s="25"/>
      <c r="D90" s="26" t="str">
        <f t="shared" si="12"/>
        <v/>
      </c>
      <c r="E90" s="25"/>
      <c r="F90" s="25"/>
      <c r="G90" s="26" t="str">
        <f t="shared" si="11"/>
        <v/>
      </c>
      <c r="H90" s="25"/>
      <c r="I90" s="27"/>
      <c r="J90" s="1"/>
      <c r="K90" s="27"/>
      <c r="L90" s="28"/>
      <c r="M90" s="29" t="str">
        <f t="shared" si="15"/>
        <v/>
      </c>
      <c r="N90" s="33"/>
      <c r="O90" s="23" t="str">
        <f t="shared" si="13"/>
        <v/>
      </c>
      <c r="P90" s="23" t="str">
        <f t="shared" si="14"/>
        <v/>
      </c>
    </row>
    <row r="91" spans="3:16" ht="18" customHeight="1">
      <c r="C91" s="25"/>
      <c r="D91" s="26" t="str">
        <f t="shared" si="12"/>
        <v/>
      </c>
      <c r="E91" s="25"/>
      <c r="F91" s="25"/>
      <c r="G91" s="26" t="str">
        <f t="shared" si="11"/>
        <v/>
      </c>
      <c r="H91" s="25"/>
      <c r="I91" s="27"/>
      <c r="J91" s="1"/>
      <c r="K91" s="27"/>
      <c r="L91" s="28"/>
      <c r="M91" s="29" t="str">
        <f t="shared" si="15"/>
        <v/>
      </c>
      <c r="N91" s="33"/>
      <c r="O91" s="23" t="str">
        <f t="shared" si="13"/>
        <v/>
      </c>
      <c r="P91" s="23" t="str">
        <f t="shared" si="14"/>
        <v/>
      </c>
    </row>
    <row r="92" spans="3:16" ht="18" customHeight="1">
      <c r="C92" s="25"/>
      <c r="D92" s="26" t="str">
        <f t="shared" si="12"/>
        <v/>
      </c>
      <c r="E92" s="25"/>
      <c r="F92" s="25"/>
      <c r="G92" s="26" t="str">
        <f t="shared" si="11"/>
        <v/>
      </c>
      <c r="H92" s="25"/>
      <c r="I92" s="27"/>
      <c r="J92" s="1"/>
      <c r="K92" s="27"/>
      <c r="L92" s="28"/>
      <c r="M92" s="29" t="str">
        <f t="shared" si="15"/>
        <v/>
      </c>
      <c r="N92" s="33"/>
      <c r="O92" s="23" t="str">
        <f t="shared" si="13"/>
        <v/>
      </c>
      <c r="P92" s="23" t="str">
        <f t="shared" si="14"/>
        <v/>
      </c>
    </row>
    <row r="93" spans="3:16" ht="18" customHeight="1">
      <c r="C93" s="25"/>
      <c r="D93" s="26" t="str">
        <f t="shared" si="12"/>
        <v/>
      </c>
      <c r="E93" s="25"/>
      <c r="F93" s="25"/>
      <c r="G93" s="26" t="str">
        <f t="shared" si="11"/>
        <v/>
      </c>
      <c r="H93" s="25"/>
      <c r="I93" s="27"/>
      <c r="J93" s="1"/>
      <c r="K93" s="27"/>
      <c r="L93" s="28"/>
      <c r="M93" s="29" t="str">
        <f t="shared" si="15"/>
        <v/>
      </c>
      <c r="N93" s="33"/>
      <c r="O93" s="23" t="str">
        <f t="shared" si="13"/>
        <v/>
      </c>
      <c r="P93" s="23" t="str">
        <f t="shared" si="14"/>
        <v/>
      </c>
    </row>
    <row r="94" spans="3:16" ht="18" customHeight="1">
      <c r="C94" s="25"/>
      <c r="D94" s="26" t="str">
        <f t="shared" si="12"/>
        <v/>
      </c>
      <c r="E94" s="25"/>
      <c r="F94" s="25"/>
      <c r="G94" s="26" t="str">
        <f t="shared" si="11"/>
        <v/>
      </c>
      <c r="H94" s="25"/>
      <c r="I94" s="27"/>
      <c r="J94" s="1"/>
      <c r="K94" s="27"/>
      <c r="L94" s="28"/>
      <c r="M94" s="29" t="str">
        <f t="shared" si="15"/>
        <v/>
      </c>
      <c r="N94" s="33"/>
      <c r="O94" s="23" t="str">
        <f t="shared" si="13"/>
        <v/>
      </c>
      <c r="P94" s="23" t="str">
        <f t="shared" si="14"/>
        <v/>
      </c>
    </row>
    <row r="95" spans="3:16" ht="18" customHeight="1">
      <c r="C95" s="25"/>
      <c r="D95" s="26" t="str">
        <f t="shared" si="12"/>
        <v/>
      </c>
      <c r="E95" s="25"/>
      <c r="F95" s="25"/>
      <c r="G95" s="26" t="str">
        <f t="shared" si="11"/>
        <v/>
      </c>
      <c r="H95" s="25"/>
      <c r="I95" s="27"/>
      <c r="J95" s="1"/>
      <c r="K95" s="27"/>
      <c r="L95" s="28"/>
      <c r="M95" s="29" t="str">
        <f t="shared" si="15"/>
        <v/>
      </c>
      <c r="N95" s="33"/>
      <c r="O95" s="23" t="str">
        <f t="shared" si="13"/>
        <v/>
      </c>
      <c r="P95" s="23" t="str">
        <f t="shared" si="14"/>
        <v/>
      </c>
    </row>
    <row r="96" spans="3:16" ht="18" customHeight="1">
      <c r="C96" s="25"/>
      <c r="D96" s="26" t="str">
        <f t="shared" si="12"/>
        <v/>
      </c>
      <c r="E96" s="25"/>
      <c r="F96" s="25"/>
      <c r="G96" s="26" t="str">
        <f t="shared" si="11"/>
        <v/>
      </c>
      <c r="H96" s="25"/>
      <c r="I96" s="27"/>
      <c r="J96" s="1"/>
      <c r="K96" s="27"/>
      <c r="L96" s="28"/>
      <c r="M96" s="29" t="str">
        <f t="shared" si="15"/>
        <v/>
      </c>
      <c r="N96" s="33"/>
      <c r="O96" s="23" t="str">
        <f t="shared" si="13"/>
        <v/>
      </c>
      <c r="P96" s="23" t="str">
        <f t="shared" si="14"/>
        <v/>
      </c>
    </row>
    <row r="97" spans="3:16" ht="18" customHeight="1">
      <c r="C97" s="25"/>
      <c r="D97" s="26" t="str">
        <f t="shared" si="12"/>
        <v/>
      </c>
      <c r="E97" s="25"/>
      <c r="F97" s="25"/>
      <c r="G97" s="26" t="str">
        <f t="shared" si="11"/>
        <v/>
      </c>
      <c r="H97" s="25"/>
      <c r="I97" s="27"/>
      <c r="J97" s="1"/>
      <c r="K97" s="27"/>
      <c r="L97" s="28"/>
      <c r="M97" s="29" t="str">
        <f t="shared" si="15"/>
        <v/>
      </c>
      <c r="N97" s="33"/>
      <c r="O97" s="23" t="str">
        <f t="shared" si="13"/>
        <v/>
      </c>
      <c r="P97" s="23" t="str">
        <f t="shared" si="14"/>
        <v/>
      </c>
    </row>
    <row r="98" spans="3:16" ht="18" customHeight="1">
      <c r="C98" s="25"/>
      <c r="D98" s="26" t="str">
        <f t="shared" ref="D98:D129" si="16">IF(C98&gt;0,":","")</f>
        <v/>
      </c>
      <c r="E98" s="25"/>
      <c r="F98" s="25"/>
      <c r="G98" s="26" t="str">
        <f t="shared" si="11"/>
        <v/>
      </c>
      <c r="H98" s="25"/>
      <c r="I98" s="27"/>
      <c r="J98" s="1"/>
      <c r="K98" s="27"/>
      <c r="L98" s="28"/>
      <c r="M98" s="29" t="str">
        <f t="shared" si="15"/>
        <v/>
      </c>
      <c r="N98" s="33"/>
      <c r="O98" s="23" t="str">
        <f t="shared" si="13"/>
        <v/>
      </c>
      <c r="P98" s="23" t="str">
        <f t="shared" si="14"/>
        <v/>
      </c>
    </row>
    <row r="99" spans="3:16" ht="18" customHeight="1">
      <c r="C99" s="25"/>
      <c r="D99" s="26" t="str">
        <f t="shared" si="16"/>
        <v/>
      </c>
      <c r="E99" s="25"/>
      <c r="F99" s="25"/>
      <c r="G99" s="26" t="str">
        <f t="shared" si="11"/>
        <v/>
      </c>
      <c r="H99" s="25"/>
      <c r="I99" s="27"/>
      <c r="J99" s="1"/>
      <c r="K99" s="27"/>
      <c r="L99" s="28"/>
      <c r="M99" s="29" t="str">
        <f t="shared" si="15"/>
        <v/>
      </c>
      <c r="N99" s="33"/>
      <c r="O99" s="23" t="str">
        <f t="shared" si="13"/>
        <v/>
      </c>
      <c r="P99" s="23" t="str">
        <f t="shared" si="14"/>
        <v/>
      </c>
    </row>
    <row r="100" spans="3:16" ht="18" customHeight="1">
      <c r="C100" s="25"/>
      <c r="D100" s="26" t="str">
        <f t="shared" si="16"/>
        <v/>
      </c>
      <c r="E100" s="25"/>
      <c r="F100" s="25"/>
      <c r="G100" s="26" t="str">
        <f t="shared" si="11"/>
        <v/>
      </c>
      <c r="H100" s="25"/>
      <c r="I100" s="27"/>
      <c r="J100" s="1"/>
      <c r="K100" s="27"/>
      <c r="L100" s="28"/>
      <c r="M100" s="29" t="str">
        <f t="shared" si="15"/>
        <v/>
      </c>
      <c r="N100" s="33"/>
      <c r="O100" s="23" t="str">
        <f t="shared" si="13"/>
        <v/>
      </c>
      <c r="P100" s="23" t="str">
        <f t="shared" si="14"/>
        <v/>
      </c>
    </row>
    <row r="101" spans="3:16" ht="19.399999999999999" customHeight="1">
      <c r="H101" s="25"/>
    </row>
  </sheetData>
  <mergeCells count="1">
    <mergeCell ref="F1:H1"/>
  </mergeCells>
  <conditionalFormatting sqref="E2:E8 E27 E29:E100">
    <cfRule type="expression" dxfId="94" priority="1" stopIfTrue="1">
      <formula>IF(ISBLANK(F2),FALSE(),$F2&lt;$H2)</formula>
    </cfRule>
  </conditionalFormatting>
  <conditionalFormatting sqref="E2:E8 E27 E29:E100">
    <cfRule type="expression" dxfId="93" priority="2" stopIfTrue="1">
      <formula>IF(ISBLANK(F2),FALSE(),$F2=$H2)</formula>
    </cfRule>
  </conditionalFormatting>
  <conditionalFormatting sqref="E28">
    <cfRule type="expression" dxfId="92" priority="10" stopIfTrue="1">
      <formula>IF(ISBLANK(F28),FALSE(),$F28&lt;$H28)</formula>
    </cfRule>
  </conditionalFormatting>
  <conditionalFormatting sqref="E28">
    <cfRule type="expression" dxfId="91" priority="11" stopIfTrue="1">
      <formula>IF(ISBLANK(F28),FALSE(),$F28=$H28)</formula>
    </cfRule>
  </conditionalFormatting>
  <conditionalFormatting sqref="E9:E26">
    <cfRule type="expression" dxfId="90" priority="8" stopIfTrue="1">
      <formula>IF(ISBLANK(F9),FALSE(),$F9&lt;$H9)</formula>
    </cfRule>
  </conditionalFormatting>
  <conditionalFormatting sqref="E9:E26">
    <cfRule type="expression" dxfId="89" priority="9" stopIfTrue="1">
      <formula>IF(ISBLANK(F9),FALSE(),$F9=$H9)</formula>
    </cfRule>
  </conditionalFormatting>
  <conditionalFormatting sqref="C2:C8 C27 C29:C100">
    <cfRule type="expression" dxfId="88" priority="5" stopIfTrue="1">
      <formula>IF(ISBLANK(H2),FALSE(),$F2=$H2)</formula>
    </cfRule>
  </conditionalFormatting>
  <conditionalFormatting sqref="C2:C8 C27 C29:C100">
    <cfRule type="expression" dxfId="87" priority="4" stopIfTrue="1">
      <formula>IF(ISBLANK(H2),FALSE(),$F2&gt;$H2)</formula>
    </cfRule>
  </conditionalFormatting>
  <conditionalFormatting sqref="C28">
    <cfRule type="expression" dxfId="86" priority="13" stopIfTrue="1">
      <formula>IF(ISBLANK(H28),FALSE(),$F28=$H28)</formula>
    </cfRule>
  </conditionalFormatting>
  <conditionalFormatting sqref="C28">
    <cfRule type="expression" dxfId="85" priority="12" stopIfTrue="1">
      <formula>IF(ISBLANK(H28),FALSE(),$F28&gt;$H28)</formula>
    </cfRule>
  </conditionalFormatting>
  <conditionalFormatting sqref="C9:C26">
    <cfRule type="expression" dxfId="84" priority="7" stopIfTrue="1">
      <formula>IF(ISBLANK(H9),FALSE(),$F9=$H9)</formula>
    </cfRule>
  </conditionalFormatting>
  <conditionalFormatting sqref="C9:C26">
    <cfRule type="expression" dxfId="83" priority="6" stopIfTrue="1">
      <formula>IF(ISBLANK(H9),FALSE(),$F9&gt;$H9)</formula>
    </cfRule>
  </conditionalFormatting>
  <conditionalFormatting sqref="L2:L52 L56:L100">
    <cfRule type="expression" dxfId="82" priority="3" stopIfTrue="1">
      <formula>IF(ISNUMBER(L2),IF(IF(F2&gt;H2,1,"")=L2,TRUE(),IF(IF(F2&lt;H2,2,"")=L2,TRUE(),IF(IF(F2=H2,0,"")=L2,TRUE(),FALSE()))),"")</formula>
    </cfRule>
  </conditionalFormatting>
  <dataValidations count="4">
    <dataValidation type="decimal" allowBlank="1" showErrorMessage="1" sqref="I2:I100 K2:K100">
      <formula1>0.01</formula1>
      <formula2>10000</formula2>
    </dataValidation>
    <dataValidation type="custom" allowBlank="1" showErrorMessage="1" sqref="F2:F100">
      <formula1>O2</formula1>
    </dataValidation>
    <dataValidation type="custom" allowBlank="1" showErrorMessage="1" sqref="H2:H101">
      <formula1>P2</formula1>
    </dataValidation>
    <dataValidation type="list" allowBlank="1" showErrorMessage="1" sqref="L2:L52 L56:L100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0" fitToWidth="0" fitToHeight="0" pageOrder="overThenDown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IW101"/>
  <sheetViews>
    <sheetView showGridLines="0" workbookViewId="0"/>
  </sheetViews>
  <sheetFormatPr baseColWidth="10" defaultColWidth="11.54296875" defaultRowHeight="19.399999999999999" customHeight="1"/>
  <cols>
    <col min="1" max="1" width="18.6328125" style="1" customWidth="1"/>
    <col min="2" max="2" width="18.6328125" style="24" customWidth="1"/>
    <col min="3" max="3" width="18.6328125" style="34" customWidth="1"/>
    <col min="4" max="4" width="0.54296875" style="35" customWidth="1"/>
    <col min="5" max="5" width="18.6328125" style="34" customWidth="1"/>
    <col min="6" max="6" width="6.54296875" style="14" customWidth="1"/>
    <col min="7" max="7" width="0.54296875" style="35" customWidth="1"/>
    <col min="8" max="8" width="6.54296875" style="14" customWidth="1"/>
    <col min="9" max="9" width="7.453125" style="34" customWidth="1"/>
    <col min="10" max="10" width="7.90625" style="34" hidden="1" customWidth="1"/>
    <col min="11" max="11" width="7.453125" style="34" customWidth="1"/>
    <col min="12" max="12" width="6.08984375" style="14" customWidth="1"/>
    <col min="13" max="13" width="10.90625" style="29" customWidth="1"/>
    <col min="14" max="14" width="9.54296875" style="36" customWidth="1"/>
    <col min="15" max="15" width="11.81640625" style="1" hidden="1" customWidth="1"/>
    <col min="16" max="16" width="11.54296875" style="1" hidden="1" customWidth="1"/>
    <col min="17" max="17" width="11.54296875" style="1" customWidth="1"/>
    <col min="18" max="16384" width="11.54296875" style="1"/>
  </cols>
  <sheetData>
    <row r="1" spans="1:257" ht="19.399999999999999" customHeight="1">
      <c r="A1" s="16" t="s">
        <v>9</v>
      </c>
      <c r="B1" s="17" t="s">
        <v>12</v>
      </c>
      <c r="C1" s="18" t="s">
        <v>13</v>
      </c>
      <c r="D1" s="17"/>
      <c r="E1" s="18" t="s">
        <v>14</v>
      </c>
      <c r="F1" s="37" t="s">
        <v>15</v>
      </c>
      <c r="G1" s="37"/>
      <c r="H1" s="37"/>
      <c r="I1" s="20">
        <v>1</v>
      </c>
      <c r="J1" s="18">
        <v>2</v>
      </c>
      <c r="K1" s="20">
        <v>2</v>
      </c>
      <c r="L1" s="17" t="s">
        <v>16</v>
      </c>
      <c r="M1" s="19" t="s">
        <v>17</v>
      </c>
      <c r="N1" s="21" t="s">
        <v>4</v>
      </c>
      <c r="O1" s="22" t="s">
        <v>18</v>
      </c>
      <c r="P1" s="22" t="s">
        <v>19</v>
      </c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  <c r="IW1" s="22"/>
    </row>
    <row r="2" spans="1:257" ht="18" customHeight="1">
      <c r="A2" s="23"/>
      <c r="B2" s="24" t="s">
        <v>20</v>
      </c>
      <c r="C2" s="25" t="s">
        <v>21</v>
      </c>
      <c r="D2" s="26" t="str">
        <f t="shared" ref="D2:D33" si="0">IF(C2&gt;0,":","")</f>
        <v>:</v>
      </c>
      <c r="E2" s="25" t="s">
        <v>22</v>
      </c>
      <c r="F2" s="25">
        <v>95</v>
      </c>
      <c r="G2" s="26" t="str">
        <f t="shared" ref="G2:G33" si="1">IF(ISNUMBER(F2),":","")</f>
        <v>:</v>
      </c>
      <c r="H2" s="25">
        <v>120</v>
      </c>
      <c r="I2" s="27">
        <v>2.6</v>
      </c>
      <c r="J2" s="1"/>
      <c r="K2" s="27">
        <v>1.45</v>
      </c>
      <c r="L2" s="28">
        <v>2</v>
      </c>
      <c r="M2" s="31">
        <f t="shared" ref="M2:M11" si="2">IF(ISNUMBER(L2),IF(IF(F2&gt;H2,1,"")=L2,I2,IF(IF(F2&lt;H2,2,"")=L2,K2,IF(IF(F2=H2,0,"")=L2,J2,0))),"")</f>
        <v>1.45</v>
      </c>
      <c r="N2" s="30"/>
      <c r="O2" s="23" t="b">
        <f t="shared" ref="O2:O33" si="3">IF(ISBLANK(F2),"",IF(ISNUMBER(F2),IF(AND(F2&gt;=0,F2&lt;250),IF($F2&lt;&gt;$H2,IF(F2=0,TRUE(),IF(MOD(F2,1)=0,TRUE(),FALSE())),FALSE()),FALSE()),FALSE()))</f>
        <v>1</v>
      </c>
      <c r="P2" s="23" t="b">
        <f t="shared" ref="P2:P33" si="4">IF(ISBLANK(H2),"",IF(ISNUMBER(H2),IF(AND(H2&gt;=0,H2&lt;250),IF($F2&lt;&gt;$H2,IF(H2=0,TRUE(),IF(MOD(H2,1)=0,TRUE(),FALSE())),FALSE()),FALSE()),FALSE()))</f>
        <v>1</v>
      </c>
      <c r="Q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  <c r="IQ2" s="23"/>
      <c r="IR2" s="23"/>
      <c r="IS2" s="23"/>
      <c r="IT2" s="23"/>
      <c r="IU2" s="23"/>
      <c r="IV2" s="23"/>
      <c r="IW2" s="23"/>
    </row>
    <row r="3" spans="1:257" ht="18" customHeight="1">
      <c r="C3" s="25" t="s">
        <v>23</v>
      </c>
      <c r="D3" s="26" t="str">
        <f t="shared" si="0"/>
        <v>:</v>
      </c>
      <c r="E3" s="25" t="s">
        <v>24</v>
      </c>
      <c r="F3" s="25">
        <v>109</v>
      </c>
      <c r="G3" s="26" t="str">
        <f t="shared" si="1"/>
        <v>:</v>
      </c>
      <c r="H3" s="25">
        <v>90</v>
      </c>
      <c r="I3" s="27">
        <v>1.97</v>
      </c>
      <c r="J3" s="1"/>
      <c r="K3" s="27">
        <v>1.8</v>
      </c>
      <c r="L3" s="28">
        <v>2</v>
      </c>
      <c r="M3" s="29">
        <f t="shared" si="2"/>
        <v>0</v>
      </c>
      <c r="N3" s="30"/>
      <c r="O3" s="23" t="b">
        <f t="shared" si="3"/>
        <v>1</v>
      </c>
      <c r="P3" s="23" t="b">
        <f t="shared" si="4"/>
        <v>1</v>
      </c>
    </row>
    <row r="4" spans="1:257" ht="18" customHeight="1">
      <c r="B4" s="24" t="s">
        <v>25</v>
      </c>
      <c r="C4" s="25" t="s">
        <v>26</v>
      </c>
      <c r="D4" s="26" t="str">
        <f t="shared" si="0"/>
        <v>:</v>
      </c>
      <c r="E4" s="25" t="s">
        <v>27</v>
      </c>
      <c r="F4" s="25">
        <v>116</v>
      </c>
      <c r="G4" s="26" t="str">
        <f t="shared" si="1"/>
        <v>:</v>
      </c>
      <c r="H4" s="25">
        <v>121</v>
      </c>
      <c r="I4" s="27">
        <v>3.3</v>
      </c>
      <c r="J4" s="1"/>
      <c r="K4" s="27">
        <v>1.32</v>
      </c>
      <c r="L4" s="28">
        <v>2</v>
      </c>
      <c r="M4" s="31">
        <f t="shared" si="2"/>
        <v>1.32</v>
      </c>
      <c r="N4" s="30"/>
      <c r="O4" s="23" t="b">
        <f t="shared" si="3"/>
        <v>1</v>
      </c>
      <c r="P4" s="23" t="b">
        <f t="shared" si="4"/>
        <v>1</v>
      </c>
    </row>
    <row r="5" spans="1:257" ht="18" customHeight="1">
      <c r="C5" s="25" t="s">
        <v>28</v>
      </c>
      <c r="D5" s="26" t="str">
        <f t="shared" si="0"/>
        <v>:</v>
      </c>
      <c r="E5" s="25" t="s">
        <v>29</v>
      </c>
      <c r="F5" s="25">
        <v>120</v>
      </c>
      <c r="G5" s="26" t="str">
        <f t="shared" si="1"/>
        <v>:</v>
      </c>
      <c r="H5" s="25">
        <v>106</v>
      </c>
      <c r="I5" s="27">
        <v>2.5499999999999998</v>
      </c>
      <c r="J5" s="1"/>
      <c r="K5" s="27">
        <v>1.5</v>
      </c>
      <c r="L5" s="28">
        <v>2</v>
      </c>
      <c r="M5" s="29">
        <f t="shared" si="2"/>
        <v>0</v>
      </c>
      <c r="N5" s="30">
        <f>SUM(M2:M5)</f>
        <v>2.77</v>
      </c>
      <c r="O5" s="23" t="b">
        <f t="shared" si="3"/>
        <v>1</v>
      </c>
      <c r="P5" s="23" t="b">
        <f t="shared" si="4"/>
        <v>1</v>
      </c>
    </row>
    <row r="6" spans="1:257" ht="18" customHeight="1">
      <c r="C6" s="25"/>
      <c r="D6" s="26" t="str">
        <f t="shared" si="0"/>
        <v/>
      </c>
      <c r="E6" s="25"/>
      <c r="F6" s="25"/>
      <c r="G6" s="26" t="str">
        <f t="shared" si="1"/>
        <v/>
      </c>
      <c r="H6" s="25"/>
      <c r="I6" s="27"/>
      <c r="J6" s="1"/>
      <c r="K6" s="27"/>
      <c r="L6" s="28"/>
      <c r="M6" s="29" t="str">
        <f t="shared" si="2"/>
        <v/>
      </c>
      <c r="N6" s="30"/>
      <c r="O6" s="23" t="str">
        <f t="shared" si="3"/>
        <v/>
      </c>
      <c r="P6" s="23" t="str">
        <f t="shared" si="4"/>
        <v/>
      </c>
    </row>
    <row r="7" spans="1:257" ht="18" customHeight="1">
      <c r="B7" s="24" t="s">
        <v>20</v>
      </c>
      <c r="C7" s="25" t="s">
        <v>23</v>
      </c>
      <c r="D7" s="26" t="str">
        <f t="shared" si="0"/>
        <v>:</v>
      </c>
      <c r="E7" s="25" t="s">
        <v>21</v>
      </c>
      <c r="F7" s="25">
        <v>123</v>
      </c>
      <c r="G7" s="26" t="str">
        <f t="shared" si="1"/>
        <v>:</v>
      </c>
      <c r="H7" s="25">
        <v>114</v>
      </c>
      <c r="I7" s="27">
        <v>1.83</v>
      </c>
      <c r="J7" s="1"/>
      <c r="K7" s="27">
        <v>1.93</v>
      </c>
      <c r="L7" s="28">
        <v>1</v>
      </c>
      <c r="M7" s="31">
        <f t="shared" si="2"/>
        <v>1.83</v>
      </c>
      <c r="N7" s="30"/>
      <c r="O7" s="23" t="b">
        <f t="shared" si="3"/>
        <v>1</v>
      </c>
      <c r="P7" s="23" t="b">
        <f t="shared" si="4"/>
        <v>1</v>
      </c>
    </row>
    <row r="8" spans="1:257" ht="18" customHeight="1">
      <c r="B8" s="24" t="s">
        <v>25</v>
      </c>
      <c r="C8" s="25" t="s">
        <v>28</v>
      </c>
      <c r="D8" s="26" t="str">
        <f t="shared" si="0"/>
        <v>:</v>
      </c>
      <c r="E8" s="25" t="s">
        <v>26</v>
      </c>
      <c r="F8" s="25">
        <v>106</v>
      </c>
      <c r="G8" s="26" t="str">
        <f t="shared" si="1"/>
        <v>:</v>
      </c>
      <c r="H8" s="25">
        <v>120</v>
      </c>
      <c r="I8" s="27">
        <v>2.9</v>
      </c>
      <c r="J8" s="1"/>
      <c r="K8" s="27">
        <v>1.4</v>
      </c>
      <c r="L8" s="28">
        <v>1</v>
      </c>
      <c r="M8" s="29">
        <f t="shared" si="2"/>
        <v>0</v>
      </c>
      <c r="N8" s="32">
        <f>SUM(M7:M8)</f>
        <v>1.83</v>
      </c>
      <c r="O8" s="23" t="b">
        <f t="shared" si="3"/>
        <v>1</v>
      </c>
      <c r="P8" s="23" t="b">
        <f t="shared" si="4"/>
        <v>1</v>
      </c>
    </row>
    <row r="9" spans="1:257" ht="18" customHeight="1">
      <c r="C9" s="25"/>
      <c r="D9" s="26" t="str">
        <f t="shared" si="0"/>
        <v/>
      </c>
      <c r="E9" s="25"/>
      <c r="F9" s="25"/>
      <c r="G9" s="26" t="str">
        <f t="shared" si="1"/>
        <v/>
      </c>
      <c r="H9" s="25"/>
      <c r="I9" s="27"/>
      <c r="J9" s="1"/>
      <c r="K9" s="27"/>
      <c r="L9" s="28"/>
      <c r="M9" s="29" t="str">
        <f t="shared" si="2"/>
        <v/>
      </c>
      <c r="N9" s="30"/>
      <c r="O9" s="23" t="str">
        <f t="shared" si="3"/>
        <v/>
      </c>
      <c r="P9" s="23" t="str">
        <f t="shared" si="4"/>
        <v/>
      </c>
    </row>
    <row r="10" spans="1:257" ht="18" customHeight="1">
      <c r="B10" s="24" t="s">
        <v>30</v>
      </c>
      <c r="C10" s="25" t="s">
        <v>31</v>
      </c>
      <c r="D10" s="26" t="str">
        <f t="shared" si="0"/>
        <v>:</v>
      </c>
      <c r="E10" s="25" t="s">
        <v>32</v>
      </c>
      <c r="F10" s="25">
        <v>98</v>
      </c>
      <c r="G10" s="26" t="str">
        <f t="shared" si="1"/>
        <v>:</v>
      </c>
      <c r="H10" s="25">
        <v>117</v>
      </c>
      <c r="I10" s="27">
        <v>2.6</v>
      </c>
      <c r="J10" s="1"/>
      <c r="K10" s="27">
        <v>1.47</v>
      </c>
      <c r="L10" s="28">
        <v>2</v>
      </c>
      <c r="M10" s="31">
        <f t="shared" si="2"/>
        <v>1.47</v>
      </c>
      <c r="N10" s="30"/>
      <c r="O10" s="23" t="b">
        <f t="shared" si="3"/>
        <v>1</v>
      </c>
      <c r="P10" s="23" t="b">
        <f t="shared" si="4"/>
        <v>1</v>
      </c>
    </row>
    <row r="11" spans="1:257" ht="18" customHeight="1">
      <c r="B11" s="24" t="s">
        <v>33</v>
      </c>
      <c r="C11" s="25" t="s">
        <v>34</v>
      </c>
      <c r="D11" s="26" t="str">
        <f t="shared" si="0"/>
        <v>:</v>
      </c>
      <c r="E11" s="25" t="s">
        <v>35</v>
      </c>
      <c r="F11" s="25">
        <v>110</v>
      </c>
      <c r="G11" s="26" t="str">
        <f t="shared" si="1"/>
        <v>:</v>
      </c>
      <c r="H11" s="25">
        <v>112</v>
      </c>
      <c r="I11" s="27">
        <v>2.2000000000000002</v>
      </c>
      <c r="J11" s="1"/>
      <c r="K11" s="27">
        <v>1.63</v>
      </c>
      <c r="L11" s="28">
        <v>2</v>
      </c>
      <c r="M11" s="31">
        <f t="shared" si="2"/>
        <v>1.63</v>
      </c>
      <c r="N11" s="30"/>
      <c r="O11" s="23" t="b">
        <f t="shared" si="3"/>
        <v>1</v>
      </c>
      <c r="P11" s="23" t="b">
        <f t="shared" si="4"/>
        <v>1</v>
      </c>
    </row>
    <row r="12" spans="1:257" ht="18" customHeight="1">
      <c r="B12" s="24" t="s">
        <v>36</v>
      </c>
      <c r="C12" s="25" t="s">
        <v>37</v>
      </c>
      <c r="D12" s="26" t="str">
        <f t="shared" si="0"/>
        <v>:</v>
      </c>
      <c r="E12" s="25" t="s">
        <v>38</v>
      </c>
      <c r="F12" s="25">
        <v>112</v>
      </c>
      <c r="G12" s="26" t="str">
        <f t="shared" si="1"/>
        <v>:</v>
      </c>
      <c r="H12" s="25">
        <v>123</v>
      </c>
      <c r="I12" s="27">
        <v>3.3</v>
      </c>
      <c r="J12" s="1"/>
      <c r="K12" s="27">
        <v>1.32</v>
      </c>
      <c r="L12" s="28">
        <v>1</v>
      </c>
      <c r="M12" s="29">
        <f>IF(ISNUMBER(L12),IF(IF(F12&gt;H12,1,"")=L12,I12,IF(IF(F12&lt;H12,2,"")=L12,K12,IF(IF(F12=H12,0,"")=L12,#REF!,0))),"")</f>
        <v>0</v>
      </c>
      <c r="N12" s="30"/>
      <c r="O12" s="23" t="b">
        <f t="shared" si="3"/>
        <v>1</v>
      </c>
      <c r="P12" s="23" t="b">
        <f t="shared" si="4"/>
        <v>1</v>
      </c>
    </row>
    <row r="13" spans="1:257" ht="18" customHeight="1">
      <c r="C13" s="25" t="s">
        <v>39</v>
      </c>
      <c r="D13" s="26" t="str">
        <f t="shared" si="0"/>
        <v>:</v>
      </c>
      <c r="E13" s="25" t="s">
        <v>40</v>
      </c>
      <c r="F13" s="25">
        <v>117</v>
      </c>
      <c r="G13" s="26" t="str">
        <f t="shared" si="1"/>
        <v>:</v>
      </c>
      <c r="H13" s="25">
        <v>95</v>
      </c>
      <c r="I13" s="27">
        <v>2.5</v>
      </c>
      <c r="J13" s="1"/>
      <c r="K13" s="27">
        <v>1.52</v>
      </c>
      <c r="L13" s="28">
        <v>2</v>
      </c>
      <c r="M13" s="29">
        <f t="shared" ref="M13:M44" si="5">IF(ISNUMBER(L13),IF(IF(F13&gt;H13,1,"")=L13,I13,IF(IF(F13&lt;H13,2,"")=L13,K13,IF(IF(F13=H13,0,"")=L13,J13,0))),"")</f>
        <v>0</v>
      </c>
      <c r="N13" s="30"/>
      <c r="O13" s="23" t="b">
        <f t="shared" si="3"/>
        <v>1</v>
      </c>
      <c r="P13" s="23" t="b">
        <f t="shared" si="4"/>
        <v>1</v>
      </c>
    </row>
    <row r="14" spans="1:257" ht="18" customHeight="1">
      <c r="C14" s="25" t="s">
        <v>22</v>
      </c>
      <c r="D14" s="26" t="str">
        <f t="shared" si="0"/>
        <v>:</v>
      </c>
      <c r="E14" s="25" t="s">
        <v>41</v>
      </c>
      <c r="F14" s="25">
        <v>86</v>
      </c>
      <c r="G14" s="26" t="str">
        <f t="shared" si="1"/>
        <v>:</v>
      </c>
      <c r="H14" s="25">
        <v>103</v>
      </c>
      <c r="I14" s="27">
        <v>7.8</v>
      </c>
      <c r="J14" s="1"/>
      <c r="K14" s="27">
        <v>1.07</v>
      </c>
      <c r="L14" s="28">
        <v>1</v>
      </c>
      <c r="M14" s="29">
        <f t="shared" si="5"/>
        <v>0</v>
      </c>
      <c r="N14" s="30"/>
      <c r="O14" s="23" t="b">
        <f t="shared" si="3"/>
        <v>1</v>
      </c>
      <c r="P14" s="23" t="b">
        <f t="shared" si="4"/>
        <v>1</v>
      </c>
    </row>
    <row r="15" spans="1:257" ht="18" customHeight="1">
      <c r="C15" s="25" t="s">
        <v>27</v>
      </c>
      <c r="D15" s="26" t="str">
        <f t="shared" si="0"/>
        <v>:</v>
      </c>
      <c r="E15" s="25" t="s">
        <v>42</v>
      </c>
      <c r="F15" s="25">
        <v>95</v>
      </c>
      <c r="G15" s="26" t="str">
        <f t="shared" si="1"/>
        <v>:</v>
      </c>
      <c r="H15" s="25">
        <v>85</v>
      </c>
      <c r="I15" s="27">
        <v>1.93</v>
      </c>
      <c r="J15" s="1"/>
      <c r="K15" s="27">
        <v>1.83</v>
      </c>
      <c r="L15" s="28">
        <v>2</v>
      </c>
      <c r="M15" s="29">
        <f t="shared" si="5"/>
        <v>0</v>
      </c>
      <c r="N15" s="33"/>
      <c r="O15" s="23" t="b">
        <f t="shared" si="3"/>
        <v>1</v>
      </c>
      <c r="P15" s="23" t="b">
        <f t="shared" si="4"/>
        <v>1</v>
      </c>
    </row>
    <row r="16" spans="1:257" ht="18" customHeight="1">
      <c r="C16" s="25" t="s">
        <v>26</v>
      </c>
      <c r="D16" s="26" t="str">
        <f t="shared" si="0"/>
        <v>:</v>
      </c>
      <c r="E16" s="25" t="s">
        <v>43</v>
      </c>
      <c r="F16" s="25">
        <v>80</v>
      </c>
      <c r="G16" s="26" t="str">
        <f t="shared" si="1"/>
        <v>:</v>
      </c>
      <c r="H16" s="25">
        <v>131</v>
      </c>
      <c r="I16" s="27">
        <v>5.5</v>
      </c>
      <c r="J16" s="1"/>
      <c r="K16" s="27">
        <v>1.1399999999999999</v>
      </c>
      <c r="L16" s="28">
        <v>2</v>
      </c>
      <c r="M16" s="31">
        <f t="shared" si="5"/>
        <v>1.1399999999999999</v>
      </c>
      <c r="N16" s="30"/>
      <c r="O16" s="23" t="b">
        <f t="shared" si="3"/>
        <v>1</v>
      </c>
      <c r="P16" s="23" t="b">
        <f t="shared" si="4"/>
        <v>1</v>
      </c>
    </row>
    <row r="17" spans="2:16" ht="18" customHeight="1">
      <c r="C17" s="25" t="s">
        <v>23</v>
      </c>
      <c r="D17" s="26" t="str">
        <f t="shared" si="0"/>
        <v>:</v>
      </c>
      <c r="E17" s="25" t="s">
        <v>44</v>
      </c>
      <c r="F17" s="25">
        <v>100</v>
      </c>
      <c r="G17" s="26" t="str">
        <f t="shared" si="1"/>
        <v>:</v>
      </c>
      <c r="H17" s="25">
        <v>121</v>
      </c>
      <c r="I17" s="27">
        <v>6.5</v>
      </c>
      <c r="J17" s="1"/>
      <c r="K17" s="27">
        <v>1.1000000000000001</v>
      </c>
      <c r="L17" s="28">
        <v>2</v>
      </c>
      <c r="M17" s="31">
        <f t="shared" si="5"/>
        <v>1.1000000000000001</v>
      </c>
      <c r="N17" s="30">
        <f>SUM(M10:M17)</f>
        <v>5.34</v>
      </c>
      <c r="O17" s="23" t="b">
        <f t="shared" si="3"/>
        <v>1</v>
      </c>
      <c r="P17" s="23" t="b">
        <f t="shared" si="4"/>
        <v>1</v>
      </c>
    </row>
    <row r="18" spans="2:16" ht="18" customHeight="1">
      <c r="C18" s="25"/>
      <c r="D18" s="26" t="str">
        <f t="shared" si="0"/>
        <v/>
      </c>
      <c r="E18" s="25"/>
      <c r="F18" s="25"/>
      <c r="G18" s="26" t="str">
        <f t="shared" si="1"/>
        <v/>
      </c>
      <c r="H18" s="25"/>
      <c r="I18" s="27"/>
      <c r="J18" s="1"/>
      <c r="K18" s="27"/>
      <c r="L18" s="28"/>
      <c r="M18" s="29" t="str">
        <f t="shared" si="5"/>
        <v/>
      </c>
      <c r="N18" s="30"/>
      <c r="O18" s="23" t="str">
        <f t="shared" si="3"/>
        <v/>
      </c>
      <c r="P18" s="23" t="str">
        <f t="shared" si="4"/>
        <v/>
      </c>
    </row>
    <row r="19" spans="2:16" ht="18" customHeight="1">
      <c r="B19" s="24" t="s">
        <v>30</v>
      </c>
      <c r="C19" s="25" t="s">
        <v>37</v>
      </c>
      <c r="D19" s="26" t="str">
        <f t="shared" si="0"/>
        <v>:</v>
      </c>
      <c r="E19" s="25" t="s">
        <v>38</v>
      </c>
      <c r="F19" s="25">
        <v>100</v>
      </c>
      <c r="G19" s="26" t="str">
        <f t="shared" si="1"/>
        <v>:</v>
      </c>
      <c r="H19" s="25">
        <v>94</v>
      </c>
      <c r="I19" s="27">
        <v>3</v>
      </c>
      <c r="J19" s="1"/>
      <c r="K19" s="27">
        <v>1.37</v>
      </c>
      <c r="L19" s="28"/>
      <c r="M19" s="29" t="str">
        <f t="shared" si="5"/>
        <v/>
      </c>
      <c r="N19" s="30"/>
      <c r="O19" s="23" t="b">
        <f t="shared" si="3"/>
        <v>1</v>
      </c>
      <c r="P19" s="23" t="b">
        <f t="shared" si="4"/>
        <v>1</v>
      </c>
    </row>
    <row r="20" spans="2:16" ht="18" customHeight="1">
      <c r="B20" s="24" t="s">
        <v>33</v>
      </c>
      <c r="C20" s="25" t="s">
        <v>34</v>
      </c>
      <c r="D20" s="26" t="str">
        <f t="shared" si="0"/>
        <v>:</v>
      </c>
      <c r="E20" s="25" t="s">
        <v>35</v>
      </c>
      <c r="F20" s="25">
        <v>105</v>
      </c>
      <c r="G20" s="26" t="str">
        <f t="shared" si="1"/>
        <v>:</v>
      </c>
      <c r="H20" s="25">
        <v>102</v>
      </c>
      <c r="I20" s="27">
        <v>1.83</v>
      </c>
      <c r="J20" s="1"/>
      <c r="K20" s="27">
        <v>1.93</v>
      </c>
      <c r="L20" s="28"/>
      <c r="M20" s="29" t="str">
        <f t="shared" si="5"/>
        <v/>
      </c>
      <c r="N20" s="30"/>
      <c r="O20" s="23" t="b">
        <f t="shared" si="3"/>
        <v>1</v>
      </c>
      <c r="P20" s="23" t="b">
        <f t="shared" si="4"/>
        <v>1</v>
      </c>
    </row>
    <row r="21" spans="2:16" ht="18" customHeight="1">
      <c r="B21" s="24" t="s">
        <v>45</v>
      </c>
      <c r="C21" s="25" t="s">
        <v>31</v>
      </c>
      <c r="D21" s="26" t="str">
        <f t="shared" si="0"/>
        <v>:</v>
      </c>
      <c r="E21" s="25" t="s">
        <v>32</v>
      </c>
      <c r="F21" s="25">
        <v>115</v>
      </c>
      <c r="G21" s="26" t="str">
        <f t="shared" si="1"/>
        <v>:</v>
      </c>
      <c r="H21" s="25">
        <v>123</v>
      </c>
      <c r="I21" s="27">
        <v>2.6</v>
      </c>
      <c r="J21" s="1"/>
      <c r="K21" s="27">
        <v>1.47</v>
      </c>
      <c r="L21" s="28">
        <v>2</v>
      </c>
      <c r="M21" s="31">
        <f t="shared" si="5"/>
        <v>1.47</v>
      </c>
      <c r="N21" s="30"/>
      <c r="O21" s="23" t="b">
        <f t="shared" si="3"/>
        <v>1</v>
      </c>
      <c r="P21" s="23" t="b">
        <f t="shared" si="4"/>
        <v>1</v>
      </c>
    </row>
    <row r="22" spans="2:16" ht="18" customHeight="1">
      <c r="C22" s="25" t="s">
        <v>26</v>
      </c>
      <c r="D22" s="26" t="str">
        <f t="shared" si="0"/>
        <v>:</v>
      </c>
      <c r="E22" s="25" t="s">
        <v>43</v>
      </c>
      <c r="F22" s="25">
        <v>99</v>
      </c>
      <c r="G22" s="26" t="str">
        <f t="shared" si="1"/>
        <v>:</v>
      </c>
      <c r="H22" s="25">
        <v>118</v>
      </c>
      <c r="I22" s="27">
        <v>8.5</v>
      </c>
      <c r="J22" s="1"/>
      <c r="K22" s="27">
        <v>1.06</v>
      </c>
      <c r="L22" s="28">
        <v>2</v>
      </c>
      <c r="M22" s="31">
        <f t="shared" si="5"/>
        <v>1.06</v>
      </c>
      <c r="N22" s="33"/>
      <c r="O22" s="23" t="b">
        <f t="shared" si="3"/>
        <v>1</v>
      </c>
      <c r="P22" s="23" t="b">
        <f t="shared" si="4"/>
        <v>1</v>
      </c>
    </row>
    <row r="23" spans="2:16" ht="18" customHeight="1">
      <c r="C23" s="25" t="s">
        <v>39</v>
      </c>
      <c r="D23" s="26" t="str">
        <f t="shared" si="0"/>
        <v>:</v>
      </c>
      <c r="E23" s="25" t="s">
        <v>40</v>
      </c>
      <c r="F23" s="25">
        <v>85</v>
      </c>
      <c r="G23" s="26" t="str">
        <f t="shared" si="1"/>
        <v>:</v>
      </c>
      <c r="H23" s="25">
        <v>94</v>
      </c>
      <c r="I23" s="27">
        <v>3.1</v>
      </c>
      <c r="J23" s="1"/>
      <c r="K23" s="27">
        <v>1.35</v>
      </c>
      <c r="L23" s="28">
        <v>2</v>
      </c>
      <c r="M23" s="31">
        <f t="shared" si="5"/>
        <v>1.35</v>
      </c>
      <c r="N23" s="30"/>
      <c r="O23" s="23" t="b">
        <f t="shared" si="3"/>
        <v>1</v>
      </c>
      <c r="P23" s="23" t="b">
        <f t="shared" si="4"/>
        <v>1</v>
      </c>
    </row>
    <row r="24" spans="2:16" ht="18" customHeight="1">
      <c r="C24" s="25" t="s">
        <v>22</v>
      </c>
      <c r="D24" s="26" t="str">
        <f t="shared" si="0"/>
        <v>:</v>
      </c>
      <c r="E24" s="25" t="s">
        <v>41</v>
      </c>
      <c r="F24" s="25">
        <v>100</v>
      </c>
      <c r="G24" s="26" t="str">
        <f t="shared" si="1"/>
        <v>:</v>
      </c>
      <c r="H24" s="25">
        <v>109</v>
      </c>
      <c r="I24" s="27">
        <v>6.2</v>
      </c>
      <c r="J24" s="1"/>
      <c r="K24" s="27">
        <v>1.1100000000000001</v>
      </c>
      <c r="L24" s="28">
        <v>2</v>
      </c>
      <c r="M24" s="31">
        <f t="shared" si="5"/>
        <v>1.1100000000000001</v>
      </c>
      <c r="N24" s="30"/>
      <c r="O24" s="23" t="b">
        <f t="shared" si="3"/>
        <v>1</v>
      </c>
      <c r="P24" s="23" t="b">
        <f t="shared" si="4"/>
        <v>1</v>
      </c>
    </row>
    <row r="25" spans="2:16" ht="18" customHeight="1">
      <c r="C25" s="25" t="s">
        <v>23</v>
      </c>
      <c r="D25" s="26" t="str">
        <f t="shared" si="0"/>
        <v>:</v>
      </c>
      <c r="E25" s="25" t="s">
        <v>44</v>
      </c>
      <c r="F25" s="25">
        <v>112</v>
      </c>
      <c r="G25" s="26" t="str">
        <f t="shared" si="1"/>
        <v>:</v>
      </c>
      <c r="H25" s="25">
        <v>121</v>
      </c>
      <c r="I25" s="27">
        <v>5.5</v>
      </c>
      <c r="J25" s="1"/>
      <c r="K25" s="27">
        <v>1.1399999999999999</v>
      </c>
      <c r="L25" s="28">
        <v>2</v>
      </c>
      <c r="M25" s="31">
        <f t="shared" si="5"/>
        <v>1.1399999999999999</v>
      </c>
      <c r="N25" s="30"/>
      <c r="O25" s="23" t="b">
        <f t="shared" si="3"/>
        <v>1</v>
      </c>
      <c r="P25" s="23" t="b">
        <f t="shared" si="4"/>
        <v>1</v>
      </c>
    </row>
    <row r="26" spans="2:16" ht="18" customHeight="1">
      <c r="C26" s="25" t="s">
        <v>27</v>
      </c>
      <c r="D26" s="26" t="str">
        <f t="shared" si="0"/>
        <v>:</v>
      </c>
      <c r="E26" s="25" t="s">
        <v>42</v>
      </c>
      <c r="F26" s="25">
        <v>94</v>
      </c>
      <c r="G26" s="26" t="str">
        <f t="shared" si="1"/>
        <v>:</v>
      </c>
      <c r="H26" s="25">
        <v>109</v>
      </c>
      <c r="I26" s="27">
        <v>2.1</v>
      </c>
      <c r="J26" s="1"/>
      <c r="K26" s="27">
        <v>1.72</v>
      </c>
      <c r="L26" s="28">
        <v>1</v>
      </c>
      <c r="M26" s="29">
        <f t="shared" si="5"/>
        <v>0</v>
      </c>
      <c r="N26" s="30">
        <f>SUM(M19:M26)</f>
        <v>6.13</v>
      </c>
      <c r="O26" s="23" t="b">
        <f t="shared" si="3"/>
        <v>1</v>
      </c>
      <c r="P26" s="23" t="b">
        <f t="shared" si="4"/>
        <v>1</v>
      </c>
    </row>
    <row r="27" spans="2:16" ht="18" customHeight="1">
      <c r="C27" s="25"/>
      <c r="D27" s="26" t="str">
        <f t="shared" si="0"/>
        <v/>
      </c>
      <c r="E27" s="25"/>
      <c r="F27" s="25"/>
      <c r="G27" s="26" t="str">
        <f t="shared" si="1"/>
        <v/>
      </c>
      <c r="H27" s="25"/>
      <c r="I27" s="27"/>
      <c r="J27" s="1"/>
      <c r="K27" s="27"/>
      <c r="L27" s="28"/>
      <c r="M27" s="29" t="str">
        <f t="shared" si="5"/>
        <v/>
      </c>
      <c r="N27" s="33"/>
      <c r="O27" s="23" t="str">
        <f t="shared" si="3"/>
        <v/>
      </c>
      <c r="P27" s="23" t="str">
        <f t="shared" si="4"/>
        <v/>
      </c>
    </row>
    <row r="28" spans="2:16" ht="18" customHeight="1">
      <c r="B28" s="24" t="s">
        <v>30</v>
      </c>
      <c r="C28" s="25" t="s">
        <v>38</v>
      </c>
      <c r="D28" s="26" t="str">
        <f t="shared" si="0"/>
        <v>:</v>
      </c>
      <c r="E28" s="25" t="s">
        <v>37</v>
      </c>
      <c r="F28" s="25">
        <v>118</v>
      </c>
      <c r="G28" s="26" t="str">
        <f t="shared" si="1"/>
        <v>:</v>
      </c>
      <c r="H28" s="25">
        <v>116</v>
      </c>
      <c r="I28" s="27">
        <v>1.83</v>
      </c>
      <c r="J28" s="1"/>
      <c r="K28" s="27">
        <v>1.93</v>
      </c>
      <c r="L28" s="28">
        <v>2</v>
      </c>
      <c r="M28" s="29">
        <f t="shared" si="5"/>
        <v>0</v>
      </c>
      <c r="N28" s="33"/>
      <c r="O28" s="23" t="b">
        <f t="shared" si="3"/>
        <v>1</v>
      </c>
      <c r="P28" s="23" t="b">
        <f t="shared" si="4"/>
        <v>1</v>
      </c>
    </row>
    <row r="29" spans="2:16" ht="18" customHeight="1">
      <c r="B29" s="24" t="s">
        <v>33</v>
      </c>
      <c r="C29" s="25" t="s">
        <v>43</v>
      </c>
      <c r="D29" s="26" t="str">
        <f t="shared" si="0"/>
        <v>:</v>
      </c>
      <c r="E29" s="25" t="s">
        <v>26</v>
      </c>
      <c r="F29" s="25">
        <v>114</v>
      </c>
      <c r="G29" s="26" t="str">
        <f t="shared" si="1"/>
        <v>:</v>
      </c>
      <c r="H29" s="25">
        <v>108</v>
      </c>
      <c r="I29" s="27">
        <v>1.2</v>
      </c>
      <c r="J29" s="1"/>
      <c r="K29" s="27">
        <v>4.4000000000000004</v>
      </c>
      <c r="L29" s="28">
        <v>1</v>
      </c>
      <c r="M29" s="31">
        <f t="shared" si="5"/>
        <v>1.2</v>
      </c>
      <c r="N29" s="32"/>
      <c r="O29" s="23" t="b">
        <f t="shared" si="3"/>
        <v>1</v>
      </c>
      <c r="P29" s="23" t="b">
        <f t="shared" si="4"/>
        <v>1</v>
      </c>
    </row>
    <row r="30" spans="2:16" ht="18" customHeight="1">
      <c r="B30" s="24" t="s">
        <v>46</v>
      </c>
      <c r="C30" s="25" t="s">
        <v>35</v>
      </c>
      <c r="D30" s="26" t="str">
        <f t="shared" si="0"/>
        <v>:</v>
      </c>
      <c r="E30" s="25" t="s">
        <v>34</v>
      </c>
      <c r="F30" s="25">
        <v>83</v>
      </c>
      <c r="G30" s="26" t="str">
        <f t="shared" si="1"/>
        <v>:</v>
      </c>
      <c r="H30" s="25">
        <v>117</v>
      </c>
      <c r="I30" s="27">
        <v>2.8</v>
      </c>
      <c r="J30" s="1"/>
      <c r="K30" s="27">
        <v>1.42</v>
      </c>
      <c r="L30" s="28">
        <v>2</v>
      </c>
      <c r="M30" s="31">
        <f t="shared" si="5"/>
        <v>1.42</v>
      </c>
      <c r="N30" s="33"/>
      <c r="O30" s="23" t="b">
        <f t="shared" si="3"/>
        <v>1</v>
      </c>
      <c r="P30" s="23" t="b">
        <f t="shared" si="4"/>
        <v>1</v>
      </c>
    </row>
    <row r="31" spans="2:16" ht="18" customHeight="1">
      <c r="C31" s="25" t="s">
        <v>41</v>
      </c>
      <c r="D31" s="26" t="str">
        <f t="shared" si="0"/>
        <v>:</v>
      </c>
      <c r="E31" s="25" t="s">
        <v>22</v>
      </c>
      <c r="F31" s="25">
        <v>93</v>
      </c>
      <c r="G31" s="26" t="str">
        <f t="shared" si="1"/>
        <v>:</v>
      </c>
      <c r="H31" s="25">
        <v>95</v>
      </c>
      <c r="I31" s="27">
        <v>1.4</v>
      </c>
      <c r="J31" s="1"/>
      <c r="K31" s="27">
        <v>2.9</v>
      </c>
      <c r="L31" s="28">
        <v>2</v>
      </c>
      <c r="M31" s="31">
        <f t="shared" si="5"/>
        <v>2.9</v>
      </c>
      <c r="N31" s="33"/>
      <c r="O31" s="23" t="b">
        <f t="shared" si="3"/>
        <v>1</v>
      </c>
      <c r="P31" s="23" t="b">
        <f t="shared" si="4"/>
        <v>1</v>
      </c>
    </row>
    <row r="32" spans="2:16" ht="18" customHeight="1">
      <c r="C32" s="25" t="s">
        <v>32</v>
      </c>
      <c r="D32" s="26" t="str">
        <f t="shared" si="0"/>
        <v>:</v>
      </c>
      <c r="E32" s="25" t="s">
        <v>31</v>
      </c>
      <c r="F32" s="25">
        <v>101</v>
      </c>
      <c r="G32" s="26" t="str">
        <f t="shared" si="1"/>
        <v>:</v>
      </c>
      <c r="H32" s="25">
        <v>117</v>
      </c>
      <c r="I32" s="27">
        <v>2.8</v>
      </c>
      <c r="J32" s="1"/>
      <c r="K32" s="27">
        <v>1.42</v>
      </c>
      <c r="L32" s="28">
        <v>2</v>
      </c>
      <c r="M32" s="31">
        <f t="shared" si="5"/>
        <v>1.42</v>
      </c>
      <c r="N32" s="32"/>
      <c r="O32" s="23" t="b">
        <f t="shared" si="3"/>
        <v>1</v>
      </c>
      <c r="P32" s="23" t="b">
        <f t="shared" si="4"/>
        <v>1</v>
      </c>
    </row>
    <row r="33" spans="2:16" ht="18" customHeight="1">
      <c r="C33" s="25" t="s">
        <v>40</v>
      </c>
      <c r="D33" s="26" t="str">
        <f t="shared" si="0"/>
        <v>:</v>
      </c>
      <c r="E33" s="25" t="s">
        <v>39</v>
      </c>
      <c r="F33" s="25">
        <v>104</v>
      </c>
      <c r="G33" s="26" t="str">
        <f t="shared" si="1"/>
        <v>:</v>
      </c>
      <c r="H33" s="25">
        <v>116</v>
      </c>
      <c r="I33" s="27">
        <v>2.25</v>
      </c>
      <c r="J33" s="1"/>
      <c r="K33" s="27">
        <v>1.62</v>
      </c>
      <c r="L33" s="28">
        <v>1</v>
      </c>
      <c r="M33" s="29">
        <f t="shared" si="5"/>
        <v>0</v>
      </c>
      <c r="N33" s="33"/>
      <c r="O33" s="23" t="b">
        <f t="shared" si="3"/>
        <v>1</v>
      </c>
      <c r="P33" s="23" t="b">
        <f t="shared" si="4"/>
        <v>1</v>
      </c>
    </row>
    <row r="34" spans="2:16" ht="18" customHeight="1">
      <c r="C34" s="25" t="s">
        <v>44</v>
      </c>
      <c r="D34" s="26" t="str">
        <f t="shared" ref="D34:D65" si="6">IF(C34&gt;0,":","")</f>
        <v>:</v>
      </c>
      <c r="E34" s="25" t="s">
        <v>23</v>
      </c>
      <c r="F34" s="25">
        <v>124</v>
      </c>
      <c r="G34" s="26" t="str">
        <f t="shared" ref="G34:G65" si="7">IF(ISNUMBER(F34),":","")</f>
        <v>:</v>
      </c>
      <c r="H34" s="25">
        <v>87</v>
      </c>
      <c r="I34" s="27">
        <v>1.4</v>
      </c>
      <c r="J34" s="1"/>
      <c r="K34" s="27">
        <v>2.9</v>
      </c>
      <c r="L34" s="28">
        <v>2</v>
      </c>
      <c r="M34" s="29">
        <f t="shared" si="5"/>
        <v>0</v>
      </c>
      <c r="N34" s="33"/>
      <c r="O34" s="23" t="b">
        <f t="shared" ref="O34:O65" si="8">IF(ISBLANK(F34),"",IF(ISNUMBER(F34),IF(AND(F34&gt;=0,F34&lt;250),IF($F34&lt;&gt;$H34,IF(F34=0,TRUE(),IF(MOD(F34,1)=0,TRUE(),FALSE())),FALSE()),FALSE()),FALSE()))</f>
        <v>1</v>
      </c>
      <c r="P34" s="23" t="b">
        <f t="shared" ref="P34:P65" si="9">IF(ISBLANK(H34),"",IF(ISNUMBER(H34),IF(AND(H34&gt;=0,H34&lt;250),IF($F34&lt;&gt;$H34,IF(H34=0,TRUE(),IF(MOD(H34,1)=0,TRUE(),FALSE())),FALSE()),FALSE()),FALSE()))</f>
        <v>1</v>
      </c>
    </row>
    <row r="35" spans="2:16" ht="18" customHeight="1">
      <c r="C35" s="25" t="s">
        <v>42</v>
      </c>
      <c r="D35" s="26" t="str">
        <f t="shared" si="6"/>
        <v>:</v>
      </c>
      <c r="E35" s="25" t="s">
        <v>27</v>
      </c>
      <c r="F35" s="25">
        <v>93</v>
      </c>
      <c r="G35" s="26" t="str">
        <f t="shared" si="7"/>
        <v>:</v>
      </c>
      <c r="H35" s="25">
        <v>104</v>
      </c>
      <c r="I35" s="27">
        <v>2.25</v>
      </c>
      <c r="J35" s="1"/>
      <c r="K35" s="27">
        <v>1.62</v>
      </c>
      <c r="L35" s="28">
        <v>2</v>
      </c>
      <c r="M35" s="31">
        <f t="shared" si="5"/>
        <v>1.62</v>
      </c>
      <c r="N35" s="32">
        <f>SUM(M28:M35)</f>
        <v>8.5599999999999987</v>
      </c>
      <c r="O35" s="23" t="b">
        <f t="shared" si="8"/>
        <v>1</v>
      </c>
      <c r="P35" s="23" t="b">
        <f t="shared" si="9"/>
        <v>1</v>
      </c>
    </row>
    <row r="36" spans="2:16" ht="18" customHeight="1">
      <c r="C36" s="25"/>
      <c r="D36" s="26" t="str">
        <f t="shared" si="6"/>
        <v/>
      </c>
      <c r="E36" s="25"/>
      <c r="F36" s="25"/>
      <c r="G36" s="26" t="str">
        <f t="shared" si="7"/>
        <v/>
      </c>
      <c r="H36" s="25"/>
      <c r="I36" s="27"/>
      <c r="J36" s="1"/>
      <c r="K36" s="27"/>
      <c r="L36" s="28"/>
      <c r="M36" s="29" t="str">
        <f t="shared" si="5"/>
        <v/>
      </c>
      <c r="N36" s="33"/>
      <c r="O36" s="23" t="str">
        <f t="shared" si="8"/>
        <v/>
      </c>
      <c r="P36" s="23" t="str">
        <f t="shared" si="9"/>
        <v/>
      </c>
    </row>
    <row r="37" spans="2:16" ht="18" customHeight="1">
      <c r="B37" s="24" t="s">
        <v>30</v>
      </c>
      <c r="C37" s="25" t="s">
        <v>43</v>
      </c>
      <c r="D37" s="26" t="str">
        <f t="shared" si="6"/>
        <v>:</v>
      </c>
      <c r="E37" s="25" t="s">
        <v>26</v>
      </c>
      <c r="F37" s="25">
        <v>117</v>
      </c>
      <c r="G37" s="26" t="str">
        <f t="shared" si="7"/>
        <v>:</v>
      </c>
      <c r="H37" s="25">
        <v>115</v>
      </c>
      <c r="I37" s="27">
        <v>1.1000000000000001</v>
      </c>
      <c r="J37" s="1"/>
      <c r="K37" s="27">
        <v>6.7</v>
      </c>
      <c r="L37" s="28">
        <v>1</v>
      </c>
      <c r="M37" s="31">
        <f t="shared" si="5"/>
        <v>1.1000000000000001</v>
      </c>
      <c r="N37" s="33"/>
      <c r="O37" s="23" t="b">
        <f t="shared" si="8"/>
        <v>1</v>
      </c>
      <c r="P37" s="23" t="b">
        <f t="shared" si="9"/>
        <v>1</v>
      </c>
    </row>
    <row r="38" spans="2:16" ht="18" customHeight="1">
      <c r="B38" s="24" t="s">
        <v>33</v>
      </c>
      <c r="C38" s="25" t="s">
        <v>35</v>
      </c>
      <c r="D38" s="26" t="str">
        <f t="shared" si="6"/>
        <v>:</v>
      </c>
      <c r="E38" s="25" t="s">
        <v>34</v>
      </c>
      <c r="F38" s="25">
        <v>101</v>
      </c>
      <c r="G38" s="26" t="str">
        <f t="shared" si="7"/>
        <v>:</v>
      </c>
      <c r="H38" s="25">
        <v>99</v>
      </c>
      <c r="I38" s="27">
        <v>2.8</v>
      </c>
      <c r="J38" s="1"/>
      <c r="K38" s="27">
        <v>1.42</v>
      </c>
      <c r="L38" s="28">
        <v>2</v>
      </c>
      <c r="M38" s="29">
        <f t="shared" si="5"/>
        <v>0</v>
      </c>
      <c r="N38" s="33"/>
      <c r="O38" s="23" t="b">
        <f t="shared" si="8"/>
        <v>1</v>
      </c>
      <c r="P38" s="23" t="b">
        <f t="shared" si="9"/>
        <v>1</v>
      </c>
    </row>
    <row r="39" spans="2:16" ht="18" customHeight="1">
      <c r="B39" s="24" t="s">
        <v>47</v>
      </c>
      <c r="C39" s="25" t="s">
        <v>38</v>
      </c>
      <c r="D39" s="26" t="str">
        <f t="shared" si="6"/>
        <v>:</v>
      </c>
      <c r="E39" s="25" t="s">
        <v>37</v>
      </c>
      <c r="F39" s="25">
        <v>94</v>
      </c>
      <c r="G39" s="26" t="str">
        <f t="shared" si="7"/>
        <v>:</v>
      </c>
      <c r="H39" s="25">
        <v>93</v>
      </c>
      <c r="I39" s="27">
        <v>1.9</v>
      </c>
      <c r="J39" s="1"/>
      <c r="K39" s="27">
        <v>1.87</v>
      </c>
      <c r="L39" s="28">
        <v>2</v>
      </c>
      <c r="M39" s="29">
        <f t="shared" si="5"/>
        <v>0</v>
      </c>
      <c r="N39" s="33"/>
      <c r="O39" s="23" t="b">
        <f t="shared" si="8"/>
        <v>1</v>
      </c>
      <c r="P39" s="23" t="b">
        <f t="shared" si="9"/>
        <v>1</v>
      </c>
    </row>
    <row r="40" spans="2:16" ht="18" customHeight="1">
      <c r="C40" s="25" t="s">
        <v>40</v>
      </c>
      <c r="D40" s="26" t="str">
        <f t="shared" si="6"/>
        <v>:</v>
      </c>
      <c r="E40" s="25" t="s">
        <v>39</v>
      </c>
      <c r="F40" s="25">
        <v>113</v>
      </c>
      <c r="G40" s="26" t="str">
        <f t="shared" si="7"/>
        <v>:</v>
      </c>
      <c r="H40" s="25">
        <v>116</v>
      </c>
      <c r="I40" s="27">
        <v>2.2999999999999998</v>
      </c>
      <c r="J40" s="1"/>
      <c r="K40" s="27">
        <v>1.6</v>
      </c>
      <c r="L40" s="28">
        <v>1</v>
      </c>
      <c r="M40" s="29">
        <f t="shared" si="5"/>
        <v>0</v>
      </c>
      <c r="N40" s="33"/>
      <c r="O40" s="23" t="b">
        <f t="shared" si="8"/>
        <v>1</v>
      </c>
      <c r="P40" s="23" t="b">
        <f t="shared" si="9"/>
        <v>1</v>
      </c>
    </row>
    <row r="41" spans="2:16" ht="18" customHeight="1">
      <c r="C41" s="25" t="s">
        <v>41</v>
      </c>
      <c r="D41" s="26" t="str">
        <f t="shared" si="6"/>
        <v>:</v>
      </c>
      <c r="E41" s="25" t="s">
        <v>22</v>
      </c>
      <c r="F41" s="25">
        <v>107</v>
      </c>
      <c r="G41" s="26" t="str">
        <f t="shared" si="7"/>
        <v>:</v>
      </c>
      <c r="H41" s="25">
        <v>98</v>
      </c>
      <c r="I41" s="27">
        <v>1.32</v>
      </c>
      <c r="J41" s="1"/>
      <c r="K41" s="27">
        <v>3.3</v>
      </c>
      <c r="L41" s="28">
        <v>1</v>
      </c>
      <c r="M41" s="31">
        <f t="shared" si="5"/>
        <v>1.32</v>
      </c>
      <c r="N41" s="33"/>
      <c r="O41" s="23" t="b">
        <f t="shared" si="8"/>
        <v>1</v>
      </c>
      <c r="P41" s="23" t="b">
        <f t="shared" si="9"/>
        <v>1</v>
      </c>
    </row>
    <row r="42" spans="2:16" ht="18" customHeight="1">
      <c r="C42" s="25" t="s">
        <v>32</v>
      </c>
      <c r="D42" s="26" t="str">
        <f t="shared" si="6"/>
        <v>:</v>
      </c>
      <c r="E42" s="25" t="s">
        <v>31</v>
      </c>
      <c r="F42" s="25">
        <v>129</v>
      </c>
      <c r="G42" s="26" t="str">
        <f t="shared" si="7"/>
        <v>:</v>
      </c>
      <c r="H42" s="25">
        <v>103</v>
      </c>
      <c r="I42" s="27">
        <v>2.7</v>
      </c>
      <c r="J42" s="1"/>
      <c r="K42" s="27">
        <v>1.45</v>
      </c>
      <c r="L42" s="28">
        <v>2</v>
      </c>
      <c r="M42" s="29">
        <f t="shared" si="5"/>
        <v>0</v>
      </c>
      <c r="N42" s="33"/>
      <c r="O42" s="23" t="b">
        <f t="shared" si="8"/>
        <v>1</v>
      </c>
      <c r="P42" s="23" t="b">
        <f t="shared" si="9"/>
        <v>1</v>
      </c>
    </row>
    <row r="43" spans="2:16" ht="18" customHeight="1">
      <c r="C43" s="25" t="s">
        <v>42</v>
      </c>
      <c r="D43" s="26" t="str">
        <f t="shared" si="6"/>
        <v>:</v>
      </c>
      <c r="E43" s="25" t="s">
        <v>27</v>
      </c>
      <c r="F43" s="25">
        <v>106</v>
      </c>
      <c r="G43" s="26" t="str">
        <f t="shared" si="7"/>
        <v>:</v>
      </c>
      <c r="H43" s="25">
        <v>109</v>
      </c>
      <c r="I43" s="27">
        <v>2.4</v>
      </c>
      <c r="J43" s="1"/>
      <c r="K43" s="27">
        <v>1.55</v>
      </c>
      <c r="L43" s="28">
        <v>2</v>
      </c>
      <c r="M43" s="31">
        <f t="shared" si="5"/>
        <v>1.55</v>
      </c>
      <c r="N43" s="33"/>
      <c r="O43" s="23" t="b">
        <f t="shared" si="8"/>
        <v>1</v>
      </c>
      <c r="P43" s="23" t="b">
        <f t="shared" si="9"/>
        <v>1</v>
      </c>
    </row>
    <row r="44" spans="2:16" ht="18" customHeight="1">
      <c r="C44" s="25" t="s">
        <v>44</v>
      </c>
      <c r="D44" s="26" t="str">
        <f t="shared" si="6"/>
        <v>:</v>
      </c>
      <c r="E44" s="25" t="s">
        <v>23</v>
      </c>
      <c r="F44" s="25">
        <v>138</v>
      </c>
      <c r="G44" s="26" t="str">
        <f t="shared" si="7"/>
        <v>:</v>
      </c>
      <c r="H44" s="25">
        <v>83</v>
      </c>
      <c r="I44" s="27">
        <v>1.22</v>
      </c>
      <c r="J44" s="1"/>
      <c r="K44" s="27">
        <v>4.0999999999999996</v>
      </c>
      <c r="L44" s="28">
        <v>1</v>
      </c>
      <c r="M44" s="31">
        <f t="shared" si="5"/>
        <v>1.22</v>
      </c>
      <c r="N44" s="32">
        <f>SUM(M37:M44)</f>
        <v>5.1899999999999995</v>
      </c>
      <c r="O44" s="23" t="b">
        <f t="shared" si="8"/>
        <v>1</v>
      </c>
      <c r="P44" s="23" t="b">
        <f t="shared" si="9"/>
        <v>1</v>
      </c>
    </row>
    <row r="45" spans="2:16" ht="18" customHeight="1">
      <c r="C45" s="25"/>
      <c r="D45" s="26" t="str">
        <f t="shared" si="6"/>
        <v/>
      </c>
      <c r="E45" s="25"/>
      <c r="F45" s="25"/>
      <c r="G45" s="26" t="str">
        <f t="shared" si="7"/>
        <v/>
      </c>
      <c r="H45" s="25"/>
      <c r="I45" s="27"/>
      <c r="J45" s="1"/>
      <c r="K45" s="27"/>
      <c r="L45" s="28"/>
      <c r="M45" s="29" t="str">
        <f t="shared" ref="M45:M76" si="10">IF(ISNUMBER(L45),IF(IF(F45&gt;H45,1,"")=L45,I45,IF(IF(F45&lt;H45,2,"")=L45,K45,IF(IF(F45=H45,0,"")=L45,J45,0))),"")</f>
        <v/>
      </c>
      <c r="N45" s="33"/>
      <c r="O45" s="23" t="str">
        <f t="shared" si="8"/>
        <v/>
      </c>
      <c r="P45" s="23" t="str">
        <f t="shared" si="9"/>
        <v/>
      </c>
    </row>
    <row r="46" spans="2:16" ht="18" customHeight="1">
      <c r="B46" s="24" t="s">
        <v>30</v>
      </c>
      <c r="C46" s="25" t="s">
        <v>31</v>
      </c>
      <c r="D46" s="26" t="str">
        <f t="shared" si="6"/>
        <v>:</v>
      </c>
      <c r="E46" s="25" t="s">
        <v>32</v>
      </c>
      <c r="F46" s="25">
        <v>118</v>
      </c>
      <c r="G46" s="26" t="str">
        <f t="shared" si="7"/>
        <v>:</v>
      </c>
      <c r="H46" s="25">
        <v>119</v>
      </c>
      <c r="I46" s="27">
        <v>3.3</v>
      </c>
      <c r="J46" s="1"/>
      <c r="K46" s="27">
        <v>1.32</v>
      </c>
      <c r="L46" s="28">
        <v>2</v>
      </c>
      <c r="M46" s="31">
        <f t="shared" si="10"/>
        <v>1.32</v>
      </c>
      <c r="N46" s="33"/>
      <c r="O46" s="23" t="b">
        <f t="shared" si="8"/>
        <v>1</v>
      </c>
      <c r="P46" s="23" t="b">
        <f t="shared" si="9"/>
        <v>1</v>
      </c>
    </row>
    <row r="47" spans="2:16" ht="18" customHeight="1">
      <c r="B47" s="24" t="s">
        <v>33</v>
      </c>
      <c r="C47" s="25" t="s">
        <v>37</v>
      </c>
      <c r="D47" s="26" t="str">
        <f t="shared" si="6"/>
        <v>:</v>
      </c>
      <c r="E47" s="25" t="s">
        <v>38</v>
      </c>
      <c r="F47" s="25">
        <v>106</v>
      </c>
      <c r="G47" s="26" t="str">
        <f t="shared" si="7"/>
        <v>:</v>
      </c>
      <c r="H47" s="25">
        <v>103</v>
      </c>
      <c r="I47" s="27">
        <v>2.8</v>
      </c>
      <c r="J47" s="1"/>
      <c r="K47" s="27">
        <v>1.42</v>
      </c>
      <c r="L47" s="28">
        <v>2</v>
      </c>
      <c r="M47" s="29">
        <f t="shared" si="10"/>
        <v>0</v>
      </c>
      <c r="N47" s="33"/>
      <c r="O47" s="23" t="b">
        <f t="shared" si="8"/>
        <v>1</v>
      </c>
      <c r="P47" s="23" t="b">
        <f t="shared" si="9"/>
        <v>1</v>
      </c>
    </row>
    <row r="48" spans="2:16" ht="18" customHeight="1">
      <c r="B48" s="24" t="s">
        <v>48</v>
      </c>
      <c r="C48" s="25" t="s">
        <v>22</v>
      </c>
      <c r="D48" s="26" t="str">
        <f t="shared" si="6"/>
        <v>:</v>
      </c>
      <c r="E48" s="25" t="s">
        <v>41</v>
      </c>
      <c r="F48" s="25">
        <v>89</v>
      </c>
      <c r="G48" s="26" t="str">
        <f t="shared" si="7"/>
        <v>:</v>
      </c>
      <c r="H48" s="25">
        <v>120</v>
      </c>
      <c r="I48" s="27">
        <v>6</v>
      </c>
      <c r="J48" s="1"/>
      <c r="K48" s="27">
        <v>1.1200000000000001</v>
      </c>
      <c r="L48" s="28">
        <v>2</v>
      </c>
      <c r="M48" s="31">
        <f t="shared" si="10"/>
        <v>1.1200000000000001</v>
      </c>
      <c r="N48" s="33"/>
      <c r="O48" s="23" t="b">
        <f t="shared" si="8"/>
        <v>1</v>
      </c>
      <c r="P48" s="23" t="b">
        <f t="shared" si="9"/>
        <v>1</v>
      </c>
    </row>
    <row r="49" spans="2:16" ht="18" customHeight="1">
      <c r="C49" s="25" t="s">
        <v>34</v>
      </c>
      <c r="D49" s="26" t="str">
        <f t="shared" si="6"/>
        <v>:</v>
      </c>
      <c r="E49" s="25" t="s">
        <v>35</v>
      </c>
      <c r="F49" s="25">
        <v>115</v>
      </c>
      <c r="G49" s="26" t="str">
        <f t="shared" si="7"/>
        <v>:</v>
      </c>
      <c r="H49" s="25">
        <v>131</v>
      </c>
      <c r="I49" s="27">
        <v>1.77</v>
      </c>
      <c r="J49" s="1"/>
      <c r="K49" s="27">
        <v>2</v>
      </c>
      <c r="L49" s="28">
        <v>2</v>
      </c>
      <c r="M49" s="31">
        <f t="shared" si="10"/>
        <v>2</v>
      </c>
      <c r="N49" s="33"/>
      <c r="O49" s="23" t="b">
        <f t="shared" si="8"/>
        <v>1</v>
      </c>
      <c r="P49" s="23" t="b">
        <f t="shared" si="9"/>
        <v>1</v>
      </c>
    </row>
    <row r="50" spans="2:16" ht="18" customHeight="1">
      <c r="C50" s="25" t="s">
        <v>39</v>
      </c>
      <c r="D50" s="26" t="str">
        <f t="shared" si="6"/>
        <v>:</v>
      </c>
      <c r="E50" s="25" t="s">
        <v>40</v>
      </c>
      <c r="F50" s="25">
        <v>103</v>
      </c>
      <c r="G50" s="26" t="str">
        <f t="shared" si="7"/>
        <v>:</v>
      </c>
      <c r="H50" s="25">
        <v>96</v>
      </c>
      <c r="I50" s="27">
        <v>3</v>
      </c>
      <c r="J50" s="1"/>
      <c r="K50" s="27">
        <v>1.37</v>
      </c>
      <c r="L50" s="28">
        <v>1</v>
      </c>
      <c r="M50" s="31">
        <f t="shared" si="10"/>
        <v>3</v>
      </c>
      <c r="N50" s="33"/>
      <c r="O50" s="23" t="b">
        <f t="shared" si="8"/>
        <v>1</v>
      </c>
      <c r="P50" s="23" t="b">
        <f t="shared" si="9"/>
        <v>1</v>
      </c>
    </row>
    <row r="51" spans="2:16" ht="18" customHeight="1">
      <c r="C51" s="25" t="s">
        <v>27</v>
      </c>
      <c r="D51" s="26" t="str">
        <f t="shared" si="6"/>
        <v>:</v>
      </c>
      <c r="E51" s="25" t="s">
        <v>42</v>
      </c>
      <c r="F51" s="25">
        <v>116</v>
      </c>
      <c r="G51" s="26" t="str">
        <f t="shared" si="7"/>
        <v>:</v>
      </c>
      <c r="H51" s="25">
        <v>131</v>
      </c>
      <c r="I51" s="27">
        <v>2.2999999999999998</v>
      </c>
      <c r="J51" s="1"/>
      <c r="K51" s="27">
        <v>1.6</v>
      </c>
      <c r="L51" s="28">
        <v>1</v>
      </c>
      <c r="M51" s="29">
        <f t="shared" si="10"/>
        <v>0</v>
      </c>
      <c r="N51" s="32">
        <f>SUM(M46:M51)</f>
        <v>7.44</v>
      </c>
      <c r="O51" s="23" t="b">
        <f t="shared" si="8"/>
        <v>1</v>
      </c>
      <c r="P51" s="23" t="b">
        <f t="shared" si="9"/>
        <v>1</v>
      </c>
    </row>
    <row r="52" spans="2:16" ht="18" customHeight="1">
      <c r="C52" s="25"/>
      <c r="D52" s="26" t="str">
        <f t="shared" si="6"/>
        <v/>
      </c>
      <c r="E52" s="25"/>
      <c r="F52" s="25"/>
      <c r="G52" s="26" t="str">
        <f t="shared" si="7"/>
        <v/>
      </c>
      <c r="H52" s="25"/>
      <c r="I52" s="27"/>
      <c r="J52" s="1"/>
      <c r="K52" s="27"/>
      <c r="L52" s="28"/>
      <c r="M52" s="29" t="str">
        <f t="shared" si="10"/>
        <v/>
      </c>
      <c r="N52" s="33"/>
      <c r="O52" s="23" t="str">
        <f t="shared" si="8"/>
        <v/>
      </c>
      <c r="P52" s="23" t="str">
        <f t="shared" si="9"/>
        <v/>
      </c>
    </row>
    <row r="53" spans="2:16" ht="18" customHeight="1">
      <c r="B53" s="24" t="s">
        <v>30</v>
      </c>
      <c r="C53" s="25" t="s">
        <v>38</v>
      </c>
      <c r="D53" s="26" t="str">
        <f t="shared" si="6"/>
        <v>:</v>
      </c>
      <c r="E53" s="25" t="s">
        <v>37</v>
      </c>
      <c r="F53" s="25">
        <v>116</v>
      </c>
      <c r="G53" s="26" t="str">
        <f t="shared" si="7"/>
        <v>:</v>
      </c>
      <c r="H53" s="25">
        <v>113</v>
      </c>
      <c r="I53" s="27">
        <v>1.93</v>
      </c>
      <c r="J53" s="1"/>
      <c r="K53" s="27">
        <v>1.83</v>
      </c>
      <c r="L53" s="24"/>
      <c r="M53" s="29" t="str">
        <f t="shared" si="10"/>
        <v/>
      </c>
      <c r="N53" s="33"/>
      <c r="O53" s="23" t="b">
        <f t="shared" si="8"/>
        <v>1</v>
      </c>
      <c r="P53" s="23" t="b">
        <f t="shared" si="9"/>
        <v>1</v>
      </c>
    </row>
    <row r="54" spans="2:16" ht="18" customHeight="1">
      <c r="B54" s="24" t="s">
        <v>33</v>
      </c>
      <c r="C54" s="25" t="s">
        <v>35</v>
      </c>
      <c r="D54" s="26" t="str">
        <f t="shared" si="6"/>
        <v>:</v>
      </c>
      <c r="E54" s="25" t="s">
        <v>34</v>
      </c>
      <c r="F54" s="25">
        <v>105</v>
      </c>
      <c r="G54" s="26" t="str">
        <f t="shared" si="7"/>
        <v>:</v>
      </c>
      <c r="H54" s="25">
        <v>111</v>
      </c>
      <c r="I54" s="27">
        <v>3</v>
      </c>
      <c r="J54" s="1"/>
      <c r="K54" s="27">
        <v>1.37</v>
      </c>
      <c r="L54" s="24"/>
      <c r="M54" s="29" t="str">
        <f t="shared" si="10"/>
        <v/>
      </c>
      <c r="N54" s="33"/>
      <c r="O54" s="23" t="b">
        <f t="shared" si="8"/>
        <v>1</v>
      </c>
      <c r="P54" s="23" t="b">
        <f t="shared" si="9"/>
        <v>1</v>
      </c>
    </row>
    <row r="55" spans="2:16" ht="18" customHeight="1">
      <c r="B55" s="24" t="s">
        <v>49</v>
      </c>
      <c r="C55" s="25" t="s">
        <v>42</v>
      </c>
      <c r="D55" s="26" t="str">
        <f t="shared" si="6"/>
        <v>:</v>
      </c>
      <c r="E55" s="25" t="s">
        <v>27</v>
      </c>
      <c r="F55" s="25">
        <v>115</v>
      </c>
      <c r="G55" s="26" t="str">
        <f t="shared" si="7"/>
        <v>:</v>
      </c>
      <c r="H55" s="25">
        <v>107</v>
      </c>
      <c r="I55" s="27">
        <v>2.6</v>
      </c>
      <c r="J55" s="1"/>
      <c r="K55" s="27">
        <v>1.47</v>
      </c>
      <c r="L55" s="24">
        <v>2</v>
      </c>
      <c r="M55" s="29">
        <f t="shared" si="10"/>
        <v>0</v>
      </c>
      <c r="N55" s="32">
        <f>SUM(M53:M55)</f>
        <v>0</v>
      </c>
      <c r="O55" s="23" t="b">
        <f t="shared" si="8"/>
        <v>1</v>
      </c>
      <c r="P55" s="23" t="b">
        <f t="shared" si="9"/>
        <v>1</v>
      </c>
    </row>
    <row r="56" spans="2:16" ht="18" customHeight="1">
      <c r="C56" s="25"/>
      <c r="D56" s="26" t="str">
        <f t="shared" si="6"/>
        <v/>
      </c>
      <c r="E56" s="25"/>
      <c r="F56" s="25"/>
      <c r="G56" s="26" t="str">
        <f t="shared" si="7"/>
        <v/>
      </c>
      <c r="H56" s="25"/>
      <c r="I56" s="27"/>
      <c r="J56" s="1"/>
      <c r="K56" s="27"/>
      <c r="L56" s="28"/>
      <c r="M56" s="29" t="str">
        <f t="shared" si="10"/>
        <v/>
      </c>
      <c r="N56" s="33"/>
      <c r="O56" s="23" t="str">
        <f t="shared" si="8"/>
        <v/>
      </c>
      <c r="P56" s="23" t="str">
        <f t="shared" si="9"/>
        <v/>
      </c>
    </row>
    <row r="57" spans="2:16" ht="18" customHeight="1">
      <c r="B57" s="24" t="s">
        <v>30</v>
      </c>
      <c r="C57" s="25" t="s">
        <v>34</v>
      </c>
      <c r="D57" s="26" t="str">
        <f t="shared" si="6"/>
        <v>:</v>
      </c>
      <c r="E57" s="25" t="s">
        <v>35</v>
      </c>
      <c r="F57" s="25">
        <v>101</v>
      </c>
      <c r="G57" s="26"/>
      <c r="H57" s="25">
        <v>120</v>
      </c>
      <c r="I57" s="27">
        <v>2</v>
      </c>
      <c r="J57" s="1"/>
      <c r="K57" s="27">
        <v>1.77</v>
      </c>
      <c r="L57" s="28">
        <v>2</v>
      </c>
      <c r="M57" s="31">
        <f t="shared" si="10"/>
        <v>1.77</v>
      </c>
      <c r="N57" s="33"/>
      <c r="O57" s="23" t="b">
        <f t="shared" si="8"/>
        <v>1</v>
      </c>
      <c r="P57" s="23" t="b">
        <f t="shared" si="9"/>
        <v>1</v>
      </c>
    </row>
    <row r="58" spans="2:16" ht="18" customHeight="1">
      <c r="B58" s="24" t="s">
        <v>33</v>
      </c>
      <c r="C58" s="25" t="s">
        <v>27</v>
      </c>
      <c r="D58" s="26" t="str">
        <f t="shared" si="6"/>
        <v>:</v>
      </c>
      <c r="E58" s="25" t="s">
        <v>42</v>
      </c>
      <c r="F58" s="25">
        <v>103</v>
      </c>
      <c r="G58" s="26"/>
      <c r="H58" s="25">
        <v>89</v>
      </c>
      <c r="I58" s="27">
        <v>2</v>
      </c>
      <c r="J58" s="1"/>
      <c r="K58" s="27"/>
      <c r="L58" s="28">
        <v>1</v>
      </c>
      <c r="M58" s="31">
        <f t="shared" si="10"/>
        <v>2</v>
      </c>
      <c r="N58" s="32">
        <f>SUM(M57:M58)</f>
        <v>3.77</v>
      </c>
      <c r="O58" s="23" t="b">
        <f t="shared" si="8"/>
        <v>1</v>
      </c>
      <c r="P58" s="23" t="b">
        <f t="shared" si="9"/>
        <v>1</v>
      </c>
    </row>
    <row r="59" spans="2:16" ht="18" customHeight="1">
      <c r="B59" s="24" t="s">
        <v>50</v>
      </c>
      <c r="C59" s="25"/>
      <c r="D59" s="26" t="str">
        <f t="shared" si="6"/>
        <v/>
      </c>
      <c r="E59" s="25"/>
      <c r="F59" s="25"/>
      <c r="G59" s="26"/>
      <c r="H59" s="25"/>
      <c r="I59" s="27"/>
      <c r="J59" s="1"/>
      <c r="K59" s="27"/>
      <c r="L59" s="28"/>
      <c r="M59" s="29" t="str">
        <f t="shared" si="10"/>
        <v/>
      </c>
      <c r="N59" s="33"/>
      <c r="O59" s="23" t="str">
        <f t="shared" si="8"/>
        <v/>
      </c>
      <c r="P59" s="23" t="str">
        <f t="shared" si="9"/>
        <v/>
      </c>
    </row>
    <row r="60" spans="2:16" ht="18" customHeight="1">
      <c r="C60" s="25"/>
      <c r="D60" s="26" t="str">
        <f t="shared" si="6"/>
        <v/>
      </c>
      <c r="E60" s="25"/>
      <c r="F60" s="25"/>
      <c r="G60" s="26"/>
      <c r="H60" s="25"/>
      <c r="I60" s="27"/>
      <c r="J60" s="1"/>
      <c r="K60" s="27"/>
      <c r="L60" s="28"/>
      <c r="M60" s="29" t="str">
        <f t="shared" si="10"/>
        <v/>
      </c>
      <c r="N60" s="33"/>
      <c r="O60" s="23" t="str">
        <f t="shared" si="8"/>
        <v/>
      </c>
      <c r="P60" s="23" t="str">
        <f t="shared" si="9"/>
        <v/>
      </c>
    </row>
    <row r="61" spans="2:16" ht="18" customHeight="1">
      <c r="B61" s="24" t="s">
        <v>30</v>
      </c>
      <c r="C61" s="25" t="s">
        <v>32</v>
      </c>
      <c r="D61" s="26" t="str">
        <f t="shared" si="6"/>
        <v>:</v>
      </c>
      <c r="E61" s="25" t="s">
        <v>44</v>
      </c>
      <c r="F61" s="25">
        <v>121</v>
      </c>
      <c r="G61" s="26"/>
      <c r="H61" s="25">
        <v>112</v>
      </c>
      <c r="I61" s="27">
        <v>3.8</v>
      </c>
      <c r="J61" s="1"/>
      <c r="K61" s="27">
        <v>1.25</v>
      </c>
      <c r="L61" s="28">
        <v>2</v>
      </c>
      <c r="M61" s="29">
        <f t="shared" si="10"/>
        <v>0</v>
      </c>
      <c r="N61" s="33"/>
      <c r="O61" s="23" t="b">
        <f t="shared" si="8"/>
        <v>1</v>
      </c>
      <c r="P61" s="23" t="b">
        <f t="shared" si="9"/>
        <v>1</v>
      </c>
    </row>
    <row r="62" spans="2:16" ht="18" customHeight="1">
      <c r="B62" s="24" t="s">
        <v>51</v>
      </c>
      <c r="C62" s="25" t="s">
        <v>38</v>
      </c>
      <c r="D62" s="26" t="str">
        <f t="shared" si="6"/>
        <v>:</v>
      </c>
      <c r="E62" s="25" t="s">
        <v>41</v>
      </c>
      <c r="F62" s="25">
        <v>108</v>
      </c>
      <c r="G62" s="26"/>
      <c r="H62" s="25">
        <v>105</v>
      </c>
      <c r="I62" s="27">
        <v>4.0999999999999996</v>
      </c>
      <c r="J62" s="1"/>
      <c r="K62" s="27">
        <v>1.22</v>
      </c>
      <c r="L62" s="28">
        <v>2</v>
      </c>
      <c r="M62" s="29">
        <f t="shared" si="10"/>
        <v>0</v>
      </c>
      <c r="N62" s="33"/>
      <c r="O62" s="23" t="b">
        <f t="shared" si="8"/>
        <v>1</v>
      </c>
      <c r="P62" s="23" t="b">
        <f t="shared" si="9"/>
        <v>1</v>
      </c>
    </row>
    <row r="63" spans="2:16" ht="18" customHeight="1">
      <c r="B63" s="24" t="s">
        <v>36</v>
      </c>
      <c r="C63" s="25" t="s">
        <v>35</v>
      </c>
      <c r="D63" s="26" t="str">
        <f t="shared" si="6"/>
        <v>:</v>
      </c>
      <c r="E63" s="25" t="s">
        <v>43</v>
      </c>
      <c r="F63" s="25">
        <v>121</v>
      </c>
      <c r="G63" s="26"/>
      <c r="H63" s="25">
        <v>119</v>
      </c>
      <c r="I63" s="27">
        <v>4.0999999999999996</v>
      </c>
      <c r="J63" s="1"/>
      <c r="K63" s="27">
        <v>1.22</v>
      </c>
      <c r="L63" s="28">
        <v>2</v>
      </c>
      <c r="M63" s="29">
        <f t="shared" si="10"/>
        <v>0</v>
      </c>
      <c r="N63" s="33"/>
      <c r="O63" s="23" t="b">
        <f t="shared" si="8"/>
        <v>1</v>
      </c>
      <c r="P63" s="23" t="b">
        <f t="shared" si="9"/>
        <v>1</v>
      </c>
    </row>
    <row r="64" spans="2:16" ht="18" customHeight="1">
      <c r="C64" s="25" t="s">
        <v>27</v>
      </c>
      <c r="D64" s="26" t="str">
        <f t="shared" si="6"/>
        <v>:</v>
      </c>
      <c r="E64" s="25" t="s">
        <v>39</v>
      </c>
      <c r="F64" s="25">
        <v>99</v>
      </c>
      <c r="G64" s="26" t="str">
        <f t="shared" ref="G64:G100" si="11">IF(ISNUMBER(F64),":","")</f>
        <v>:</v>
      </c>
      <c r="H64" s="25">
        <v>88</v>
      </c>
      <c r="I64" s="27">
        <v>3.2</v>
      </c>
      <c r="J64" s="1"/>
      <c r="K64" s="27">
        <v>1.33</v>
      </c>
      <c r="L64" s="28">
        <v>1</v>
      </c>
      <c r="M64" s="31">
        <f t="shared" si="10"/>
        <v>3.2</v>
      </c>
      <c r="N64" s="33">
        <f>SUM(M61:M64)</f>
        <v>3.2</v>
      </c>
      <c r="O64" s="23" t="b">
        <f t="shared" si="8"/>
        <v>1</v>
      </c>
      <c r="P64" s="23" t="b">
        <f t="shared" si="9"/>
        <v>1</v>
      </c>
    </row>
    <row r="65" spans="2:16" ht="18" customHeight="1">
      <c r="C65" s="25"/>
      <c r="D65" s="26" t="str">
        <f t="shared" si="6"/>
        <v/>
      </c>
      <c r="E65" s="25"/>
      <c r="F65" s="25"/>
      <c r="G65" s="26" t="str">
        <f t="shared" si="11"/>
        <v/>
      </c>
      <c r="H65" s="25"/>
      <c r="I65" s="27"/>
      <c r="J65" s="1"/>
      <c r="K65" s="27"/>
      <c r="L65" s="28"/>
      <c r="M65" s="29" t="str">
        <f t="shared" si="10"/>
        <v/>
      </c>
      <c r="N65" s="33"/>
      <c r="O65" s="23" t="str">
        <f t="shared" si="8"/>
        <v/>
      </c>
      <c r="P65" s="23" t="str">
        <f t="shared" si="9"/>
        <v/>
      </c>
    </row>
    <row r="66" spans="2:16" ht="18" customHeight="1">
      <c r="B66" s="24" t="s">
        <v>30</v>
      </c>
      <c r="C66" s="25" t="s">
        <v>32</v>
      </c>
      <c r="D66" s="26" t="str">
        <f t="shared" ref="D66:D97" si="12">IF(C66&gt;0,":","")</f>
        <v>:</v>
      </c>
      <c r="E66" s="25" t="s">
        <v>44</v>
      </c>
      <c r="F66" s="25">
        <v>120</v>
      </c>
      <c r="G66" s="26" t="str">
        <f t="shared" si="11"/>
        <v>:</v>
      </c>
      <c r="H66" s="25">
        <v>119</v>
      </c>
      <c r="I66" s="27">
        <v>4.4000000000000004</v>
      </c>
      <c r="J66" s="1"/>
      <c r="K66" s="27">
        <v>1.2</v>
      </c>
      <c r="L66" s="28">
        <v>2</v>
      </c>
      <c r="M66" s="29">
        <f t="shared" si="10"/>
        <v>0</v>
      </c>
      <c r="N66" s="33"/>
      <c r="O66" s="23" t="b">
        <f t="shared" ref="O66:O100" si="13">IF(ISBLANK(F66),"",IF(ISNUMBER(F66),IF(AND(F66&gt;=0,F66&lt;250),IF($F66&lt;&gt;$H66,IF(F66=0,TRUE(),IF(MOD(F66,1)=0,TRUE(),FALSE())),FALSE()),FALSE()),FALSE()))</f>
        <v>1</v>
      </c>
      <c r="P66" s="23" t="b">
        <f t="shared" ref="P66:P100" si="14">IF(ISBLANK(H66),"",IF(ISNUMBER(H66),IF(AND(H66&gt;=0,H66&lt;250),IF($F66&lt;&gt;$H66,IF(H66=0,TRUE(),IF(MOD(H66,1)=0,TRUE(),FALSE())),FALSE()),FALSE()),FALSE()))</f>
        <v>1</v>
      </c>
    </row>
    <row r="67" spans="2:16" ht="18" customHeight="1">
      <c r="B67" s="24" t="s">
        <v>51</v>
      </c>
      <c r="C67" s="25" t="s">
        <v>38</v>
      </c>
      <c r="D67" s="26" t="str">
        <f t="shared" si="12"/>
        <v>:</v>
      </c>
      <c r="E67" s="25" t="s">
        <v>41</v>
      </c>
      <c r="F67" s="25">
        <v>91</v>
      </c>
      <c r="G67" s="26" t="str">
        <f t="shared" si="11"/>
        <v>:</v>
      </c>
      <c r="H67" s="25">
        <v>90</v>
      </c>
      <c r="I67" s="27">
        <v>4.5999999999999996</v>
      </c>
      <c r="J67" s="1"/>
      <c r="K67" s="27">
        <v>1.18</v>
      </c>
      <c r="L67" s="28">
        <v>1</v>
      </c>
      <c r="M67" s="31">
        <f t="shared" si="10"/>
        <v>4.5999999999999996</v>
      </c>
      <c r="N67" s="33"/>
      <c r="O67" s="23" t="b">
        <f t="shared" si="13"/>
        <v>1</v>
      </c>
      <c r="P67" s="23" t="b">
        <f t="shared" si="14"/>
        <v>1</v>
      </c>
    </row>
    <row r="68" spans="2:16" ht="18" customHeight="1">
      <c r="B68" s="24" t="s">
        <v>45</v>
      </c>
      <c r="C68" s="25" t="s">
        <v>35</v>
      </c>
      <c r="D68" s="26" t="str">
        <f t="shared" si="12"/>
        <v>:</v>
      </c>
      <c r="E68" s="25" t="s">
        <v>43</v>
      </c>
      <c r="F68" s="25">
        <v>106</v>
      </c>
      <c r="G68" s="26" t="str">
        <f t="shared" si="11"/>
        <v>:</v>
      </c>
      <c r="H68" s="25">
        <v>149</v>
      </c>
      <c r="I68" s="27">
        <v>4.5999999999999996</v>
      </c>
      <c r="J68" s="1"/>
      <c r="K68" s="27">
        <v>1.18</v>
      </c>
      <c r="L68" s="28">
        <v>1</v>
      </c>
      <c r="M68" s="29">
        <f t="shared" si="10"/>
        <v>0</v>
      </c>
      <c r="N68" s="33"/>
      <c r="O68" s="23" t="b">
        <f t="shared" si="13"/>
        <v>1</v>
      </c>
      <c r="P68" s="23" t="b">
        <f t="shared" si="14"/>
        <v>1</v>
      </c>
    </row>
    <row r="69" spans="2:16" ht="18" customHeight="1">
      <c r="C69" s="25" t="s">
        <v>27</v>
      </c>
      <c r="D69" s="26" t="str">
        <f t="shared" si="12"/>
        <v>:</v>
      </c>
      <c r="E69" s="25" t="s">
        <v>39</v>
      </c>
      <c r="F69" s="25">
        <v>93</v>
      </c>
      <c r="G69" s="26" t="str">
        <f t="shared" si="11"/>
        <v>:</v>
      </c>
      <c r="H69" s="25">
        <v>117</v>
      </c>
      <c r="I69" s="27">
        <v>4.5999999999999996</v>
      </c>
      <c r="J69" s="1"/>
      <c r="K69" s="27">
        <v>1.18</v>
      </c>
      <c r="L69" s="28">
        <v>1</v>
      </c>
      <c r="M69" s="29">
        <f t="shared" si="10"/>
        <v>0</v>
      </c>
      <c r="N69" s="32">
        <f>SUM(M66:M69)</f>
        <v>4.5999999999999996</v>
      </c>
      <c r="O69" s="23" t="b">
        <f t="shared" si="13"/>
        <v>1</v>
      </c>
      <c r="P69" s="23" t="b">
        <f t="shared" si="14"/>
        <v>1</v>
      </c>
    </row>
    <row r="70" spans="2:16" ht="18" customHeight="1">
      <c r="C70" s="25"/>
      <c r="D70" s="26" t="str">
        <f t="shared" si="12"/>
        <v/>
      </c>
      <c r="E70" s="25"/>
      <c r="F70" s="25"/>
      <c r="G70" s="26" t="str">
        <f t="shared" si="11"/>
        <v/>
      </c>
      <c r="H70" s="25"/>
      <c r="I70" s="27"/>
      <c r="J70" s="1"/>
      <c r="K70" s="27"/>
      <c r="L70" s="28"/>
      <c r="M70" s="29" t="str">
        <f t="shared" si="10"/>
        <v/>
      </c>
      <c r="N70" s="33"/>
      <c r="O70" s="23" t="str">
        <f t="shared" si="13"/>
        <v/>
      </c>
      <c r="P70" s="23" t="str">
        <f t="shared" si="14"/>
        <v/>
      </c>
    </row>
    <row r="71" spans="2:16" ht="18" customHeight="1">
      <c r="B71" s="24" t="s">
        <v>30</v>
      </c>
      <c r="C71" s="25" t="s">
        <v>44</v>
      </c>
      <c r="D71" s="26" t="str">
        <f t="shared" si="12"/>
        <v>:</v>
      </c>
      <c r="E71" s="25" t="s">
        <v>32</v>
      </c>
      <c r="F71" s="25">
        <v>126</v>
      </c>
      <c r="G71" s="26" t="str">
        <f t="shared" si="11"/>
        <v>:</v>
      </c>
      <c r="H71" s="25">
        <v>104</v>
      </c>
      <c r="I71" s="27">
        <v>1.37</v>
      </c>
      <c r="J71" s="1"/>
      <c r="K71" s="27">
        <v>2.35</v>
      </c>
      <c r="L71" s="28">
        <v>2</v>
      </c>
      <c r="M71" s="29">
        <f t="shared" si="10"/>
        <v>0</v>
      </c>
      <c r="N71" s="33"/>
      <c r="O71" s="23" t="b">
        <f t="shared" si="13"/>
        <v>1</v>
      </c>
      <c r="P71" s="23" t="b">
        <f t="shared" si="14"/>
        <v>1</v>
      </c>
    </row>
    <row r="72" spans="2:16" ht="18" customHeight="1">
      <c r="B72" s="24" t="s">
        <v>51</v>
      </c>
      <c r="C72" s="25" t="s">
        <v>43</v>
      </c>
      <c r="D72" s="26" t="str">
        <f t="shared" si="12"/>
        <v>:</v>
      </c>
      <c r="E72" s="25" t="s">
        <v>35</v>
      </c>
      <c r="F72" s="25">
        <v>104</v>
      </c>
      <c r="G72" s="26" t="str">
        <f t="shared" si="11"/>
        <v>:</v>
      </c>
      <c r="H72" s="25">
        <v>113</v>
      </c>
      <c r="I72" s="27">
        <v>1.42</v>
      </c>
      <c r="J72" s="1"/>
      <c r="K72" s="27">
        <v>2.8</v>
      </c>
      <c r="L72" s="28">
        <v>1</v>
      </c>
      <c r="M72" s="29">
        <f t="shared" si="10"/>
        <v>0</v>
      </c>
      <c r="N72" s="33"/>
      <c r="O72" s="23" t="b">
        <f t="shared" si="13"/>
        <v>1</v>
      </c>
      <c r="P72" s="23" t="b">
        <f t="shared" si="14"/>
        <v>1</v>
      </c>
    </row>
    <row r="73" spans="2:16" ht="18" customHeight="1">
      <c r="B73" s="24" t="s">
        <v>46</v>
      </c>
      <c r="C73" s="25" t="s">
        <v>41</v>
      </c>
      <c r="D73" s="26" t="str">
        <f t="shared" si="12"/>
        <v>:</v>
      </c>
      <c r="E73" s="25" t="s">
        <v>38</v>
      </c>
      <c r="F73" s="25">
        <v>115</v>
      </c>
      <c r="G73" s="26" t="str">
        <f t="shared" si="11"/>
        <v>:</v>
      </c>
      <c r="H73" s="25">
        <v>93</v>
      </c>
      <c r="I73" s="27">
        <v>1.4</v>
      </c>
      <c r="J73" s="1"/>
      <c r="K73" s="27">
        <v>2.9</v>
      </c>
      <c r="L73" s="28">
        <v>2</v>
      </c>
      <c r="M73" s="29">
        <f t="shared" si="10"/>
        <v>0</v>
      </c>
      <c r="N73" s="33"/>
      <c r="O73" s="23" t="b">
        <f t="shared" si="13"/>
        <v>1</v>
      </c>
      <c r="P73" s="23" t="b">
        <f t="shared" si="14"/>
        <v>1</v>
      </c>
    </row>
    <row r="74" spans="2:16" ht="18" customHeight="1">
      <c r="C74" s="25" t="s">
        <v>39</v>
      </c>
      <c r="D74" s="26" t="str">
        <f t="shared" si="12"/>
        <v>:</v>
      </c>
      <c r="E74" s="25" t="s">
        <v>27</v>
      </c>
      <c r="F74" s="25">
        <v>102</v>
      </c>
      <c r="G74" s="26" t="str">
        <f t="shared" si="11"/>
        <v>:</v>
      </c>
      <c r="H74" s="25">
        <v>97</v>
      </c>
      <c r="I74" s="27">
        <v>1.47</v>
      </c>
      <c r="J74" s="1"/>
      <c r="K74" s="27">
        <v>2.65</v>
      </c>
      <c r="L74" s="28">
        <v>1</v>
      </c>
      <c r="M74" s="31">
        <f t="shared" si="10"/>
        <v>1.47</v>
      </c>
      <c r="N74" s="32">
        <f>SUM(M71:M74)</f>
        <v>1.47</v>
      </c>
      <c r="O74" s="23" t="b">
        <f t="shared" si="13"/>
        <v>1</v>
      </c>
      <c r="P74" s="23" t="b">
        <f t="shared" si="14"/>
        <v>1</v>
      </c>
    </row>
    <row r="75" spans="2:16" ht="18" customHeight="1">
      <c r="C75" s="25"/>
      <c r="D75" s="26" t="str">
        <f t="shared" si="12"/>
        <v/>
      </c>
      <c r="E75" s="25"/>
      <c r="F75" s="25"/>
      <c r="G75" s="26" t="str">
        <f t="shared" si="11"/>
        <v/>
      </c>
      <c r="H75" s="25"/>
      <c r="I75" s="27"/>
      <c r="J75" s="1"/>
      <c r="K75" s="27"/>
      <c r="L75" s="28"/>
      <c r="M75" s="29" t="str">
        <f t="shared" si="10"/>
        <v/>
      </c>
      <c r="N75" s="33"/>
      <c r="O75" s="23" t="str">
        <f t="shared" si="13"/>
        <v/>
      </c>
      <c r="P75" s="23" t="str">
        <f t="shared" si="14"/>
        <v/>
      </c>
    </row>
    <row r="76" spans="2:16" ht="18" customHeight="1">
      <c r="B76" s="24" t="s">
        <v>30</v>
      </c>
      <c r="C76" s="25" t="s">
        <v>44</v>
      </c>
      <c r="D76" s="26" t="str">
        <f t="shared" si="12"/>
        <v>:</v>
      </c>
      <c r="E76" s="25" t="s">
        <v>32</v>
      </c>
      <c r="F76" s="25">
        <v>109</v>
      </c>
      <c r="G76" s="26" t="str">
        <f t="shared" si="11"/>
        <v>:</v>
      </c>
      <c r="H76" s="25">
        <v>129</v>
      </c>
      <c r="I76" s="27">
        <v>1.4</v>
      </c>
      <c r="J76" s="1"/>
      <c r="K76" s="27">
        <v>2.9</v>
      </c>
      <c r="L76" s="28">
        <v>1</v>
      </c>
      <c r="M76" s="29">
        <f t="shared" si="10"/>
        <v>0</v>
      </c>
      <c r="N76" s="33"/>
      <c r="O76" s="23" t="b">
        <f t="shared" si="13"/>
        <v>1</v>
      </c>
      <c r="P76" s="23" t="b">
        <f t="shared" si="14"/>
        <v>1</v>
      </c>
    </row>
    <row r="77" spans="2:16" ht="18" customHeight="1">
      <c r="B77" s="24" t="s">
        <v>51</v>
      </c>
      <c r="C77" s="25" t="s">
        <v>41</v>
      </c>
      <c r="D77" s="26" t="str">
        <f t="shared" si="12"/>
        <v>:</v>
      </c>
      <c r="E77" s="25" t="s">
        <v>38</v>
      </c>
      <c r="F77" s="25">
        <v>113</v>
      </c>
      <c r="G77" s="26" t="str">
        <f t="shared" si="11"/>
        <v>:</v>
      </c>
      <c r="H77" s="25">
        <v>121</v>
      </c>
      <c r="I77" s="27">
        <v>1.35</v>
      </c>
      <c r="J77" s="1"/>
      <c r="K77" s="27">
        <v>3.1</v>
      </c>
      <c r="L77" s="28">
        <v>1</v>
      </c>
      <c r="M77" s="29">
        <f t="shared" ref="M77:M108" si="15">IF(ISNUMBER(L77),IF(IF(F77&gt;H77,1,"")=L77,I77,IF(IF(F77&lt;H77,2,"")=L77,K77,IF(IF(F77=H77,0,"")=L77,J77,0))),"")</f>
        <v>0</v>
      </c>
      <c r="N77" s="33"/>
      <c r="O77" s="23" t="b">
        <f t="shared" si="13"/>
        <v>1</v>
      </c>
      <c r="P77" s="23" t="b">
        <f t="shared" si="14"/>
        <v>1</v>
      </c>
    </row>
    <row r="78" spans="2:16" ht="18" customHeight="1">
      <c r="B78" s="24" t="s">
        <v>47</v>
      </c>
      <c r="C78" s="25" t="s">
        <v>39</v>
      </c>
      <c r="D78" s="26" t="str">
        <f t="shared" si="12"/>
        <v>:</v>
      </c>
      <c r="E78" s="25" t="s">
        <v>27</v>
      </c>
      <c r="F78" s="25">
        <v>117</v>
      </c>
      <c r="G78" s="26" t="str">
        <f t="shared" si="11"/>
        <v>:</v>
      </c>
      <c r="H78" s="25">
        <v>110</v>
      </c>
      <c r="I78" s="27">
        <v>1.47</v>
      </c>
      <c r="J78" s="1"/>
      <c r="K78" s="27">
        <v>2.6</v>
      </c>
      <c r="L78" s="28">
        <v>1</v>
      </c>
      <c r="M78" s="29">
        <f t="shared" si="15"/>
        <v>1.47</v>
      </c>
      <c r="N78" s="33"/>
      <c r="O78" s="23" t="b">
        <f t="shared" si="13"/>
        <v>1</v>
      </c>
      <c r="P78" s="23" t="b">
        <f t="shared" si="14"/>
        <v>1</v>
      </c>
    </row>
    <row r="79" spans="2:16" ht="18" customHeight="1">
      <c r="C79" s="25" t="s">
        <v>43</v>
      </c>
      <c r="D79" s="26" t="str">
        <f t="shared" si="12"/>
        <v>:</v>
      </c>
      <c r="E79" s="25" t="s">
        <v>35</v>
      </c>
      <c r="F79" s="25">
        <v>92</v>
      </c>
      <c r="G79" s="26" t="str">
        <f t="shared" si="11"/>
        <v>:</v>
      </c>
      <c r="H79" s="25">
        <v>87</v>
      </c>
      <c r="I79" s="27">
        <v>1.37</v>
      </c>
      <c r="J79" s="1"/>
      <c r="K79" s="27">
        <v>3</v>
      </c>
      <c r="L79" s="28">
        <v>1</v>
      </c>
      <c r="M79" s="29">
        <f t="shared" si="15"/>
        <v>1.37</v>
      </c>
      <c r="N79" s="32">
        <f>SUM(M76:M79)</f>
        <v>2.84</v>
      </c>
      <c r="O79" s="23" t="b">
        <f t="shared" si="13"/>
        <v>1</v>
      </c>
      <c r="P79" s="23" t="b">
        <f t="shared" si="14"/>
        <v>1</v>
      </c>
    </row>
    <row r="80" spans="2:16" ht="18" customHeight="1">
      <c r="C80" s="25"/>
      <c r="D80" s="26" t="str">
        <f t="shared" si="12"/>
        <v/>
      </c>
      <c r="E80" s="25"/>
      <c r="F80" s="25"/>
      <c r="G80" s="26" t="str">
        <f t="shared" si="11"/>
        <v/>
      </c>
      <c r="H80" s="25"/>
      <c r="I80" s="27"/>
      <c r="J80" s="1"/>
      <c r="K80" s="27"/>
      <c r="L80" s="28"/>
      <c r="M80" s="29" t="str">
        <f t="shared" si="15"/>
        <v/>
      </c>
      <c r="N80" s="33"/>
      <c r="O80" s="23" t="str">
        <f t="shared" si="13"/>
        <v/>
      </c>
      <c r="P80" s="23" t="str">
        <f t="shared" si="14"/>
        <v/>
      </c>
    </row>
    <row r="81" spans="3:16" ht="18" customHeight="1">
      <c r="C81" s="25"/>
      <c r="D81" s="26" t="str">
        <f t="shared" si="12"/>
        <v/>
      </c>
      <c r="E81" s="25"/>
      <c r="F81" s="25"/>
      <c r="G81" s="26" t="str">
        <f t="shared" si="11"/>
        <v/>
      </c>
      <c r="H81" s="25"/>
      <c r="I81" s="27"/>
      <c r="J81" s="1"/>
      <c r="K81" s="27"/>
      <c r="L81" s="28"/>
      <c r="M81" s="29" t="str">
        <f t="shared" si="15"/>
        <v/>
      </c>
      <c r="N81" s="33"/>
      <c r="O81" s="23" t="str">
        <f t="shared" si="13"/>
        <v/>
      </c>
      <c r="P81" s="23" t="str">
        <f t="shared" si="14"/>
        <v/>
      </c>
    </row>
    <row r="82" spans="3:16" ht="18" customHeight="1">
      <c r="C82" s="25"/>
      <c r="D82" s="26" t="str">
        <f t="shared" si="12"/>
        <v/>
      </c>
      <c r="E82" s="25"/>
      <c r="F82" s="25"/>
      <c r="G82" s="26" t="str">
        <f t="shared" si="11"/>
        <v/>
      </c>
      <c r="H82" s="25"/>
      <c r="I82" s="27"/>
      <c r="J82" s="1"/>
      <c r="K82" s="27"/>
      <c r="L82" s="28"/>
      <c r="M82" s="29" t="str">
        <f t="shared" si="15"/>
        <v/>
      </c>
      <c r="N82" s="33"/>
      <c r="O82" s="23" t="str">
        <f t="shared" si="13"/>
        <v/>
      </c>
      <c r="P82" s="23" t="str">
        <f t="shared" si="14"/>
        <v/>
      </c>
    </row>
    <row r="83" spans="3:16" ht="18" customHeight="1">
      <c r="C83" s="25"/>
      <c r="D83" s="26" t="str">
        <f t="shared" si="12"/>
        <v/>
      </c>
      <c r="E83" s="25"/>
      <c r="F83" s="25"/>
      <c r="G83" s="26" t="str">
        <f t="shared" si="11"/>
        <v/>
      </c>
      <c r="H83" s="25"/>
      <c r="I83" s="27"/>
      <c r="J83" s="1"/>
      <c r="K83" s="27"/>
      <c r="L83" s="28"/>
      <c r="M83" s="29" t="str">
        <f t="shared" si="15"/>
        <v/>
      </c>
      <c r="N83" s="33"/>
      <c r="O83" s="23" t="str">
        <f t="shared" si="13"/>
        <v/>
      </c>
      <c r="P83" s="23" t="str">
        <f t="shared" si="14"/>
        <v/>
      </c>
    </row>
    <row r="84" spans="3:16" ht="18" customHeight="1">
      <c r="C84" s="25"/>
      <c r="D84" s="26" t="str">
        <f t="shared" si="12"/>
        <v/>
      </c>
      <c r="E84" s="25"/>
      <c r="F84" s="25"/>
      <c r="G84" s="26" t="str">
        <f t="shared" si="11"/>
        <v/>
      </c>
      <c r="H84" s="25"/>
      <c r="I84" s="27"/>
      <c r="J84" s="1"/>
      <c r="K84" s="27"/>
      <c r="L84" s="28"/>
      <c r="M84" s="29" t="str">
        <f t="shared" si="15"/>
        <v/>
      </c>
      <c r="N84" s="33"/>
      <c r="O84" s="23" t="str">
        <f t="shared" si="13"/>
        <v/>
      </c>
      <c r="P84" s="23" t="str">
        <f t="shared" si="14"/>
        <v/>
      </c>
    </row>
    <row r="85" spans="3:16" ht="18" customHeight="1">
      <c r="C85" s="25"/>
      <c r="D85" s="26" t="str">
        <f t="shared" si="12"/>
        <v/>
      </c>
      <c r="E85" s="25"/>
      <c r="F85" s="25"/>
      <c r="G85" s="26" t="str">
        <f t="shared" si="11"/>
        <v/>
      </c>
      <c r="H85" s="25"/>
      <c r="I85" s="27"/>
      <c r="J85" s="1"/>
      <c r="K85" s="27"/>
      <c r="L85" s="28"/>
      <c r="M85" s="29" t="str">
        <f t="shared" si="15"/>
        <v/>
      </c>
      <c r="N85" s="33"/>
      <c r="O85" s="23" t="str">
        <f t="shared" si="13"/>
        <v/>
      </c>
      <c r="P85" s="23" t="str">
        <f t="shared" si="14"/>
        <v/>
      </c>
    </row>
    <row r="86" spans="3:16" ht="18" customHeight="1">
      <c r="C86" s="25"/>
      <c r="D86" s="26" t="str">
        <f t="shared" si="12"/>
        <v/>
      </c>
      <c r="E86" s="25"/>
      <c r="F86" s="25"/>
      <c r="G86" s="26" t="str">
        <f t="shared" si="11"/>
        <v/>
      </c>
      <c r="H86" s="25"/>
      <c r="I86" s="27"/>
      <c r="J86" s="1"/>
      <c r="K86" s="27"/>
      <c r="L86" s="28"/>
      <c r="M86" s="29" t="str">
        <f t="shared" si="15"/>
        <v/>
      </c>
      <c r="N86" s="33"/>
      <c r="O86" s="23" t="str">
        <f t="shared" si="13"/>
        <v/>
      </c>
      <c r="P86" s="23" t="str">
        <f t="shared" si="14"/>
        <v/>
      </c>
    </row>
    <row r="87" spans="3:16" ht="18" customHeight="1">
      <c r="C87" s="25"/>
      <c r="D87" s="26" t="str">
        <f t="shared" si="12"/>
        <v/>
      </c>
      <c r="E87" s="25"/>
      <c r="F87" s="25"/>
      <c r="G87" s="26" t="str">
        <f t="shared" si="11"/>
        <v/>
      </c>
      <c r="H87" s="25"/>
      <c r="I87" s="27"/>
      <c r="J87" s="1"/>
      <c r="K87" s="27"/>
      <c r="L87" s="28"/>
      <c r="M87" s="29" t="str">
        <f t="shared" si="15"/>
        <v/>
      </c>
      <c r="N87" s="33"/>
      <c r="O87" s="23" t="str">
        <f t="shared" si="13"/>
        <v/>
      </c>
      <c r="P87" s="23" t="str">
        <f t="shared" si="14"/>
        <v/>
      </c>
    </row>
    <row r="88" spans="3:16" ht="18" customHeight="1">
      <c r="C88" s="25"/>
      <c r="D88" s="26" t="str">
        <f t="shared" si="12"/>
        <v/>
      </c>
      <c r="E88" s="25"/>
      <c r="F88" s="25"/>
      <c r="G88" s="26" t="str">
        <f t="shared" si="11"/>
        <v/>
      </c>
      <c r="H88" s="25"/>
      <c r="I88" s="27"/>
      <c r="J88" s="1"/>
      <c r="K88" s="27"/>
      <c r="L88" s="28"/>
      <c r="M88" s="29" t="str">
        <f t="shared" si="15"/>
        <v/>
      </c>
      <c r="N88" s="33"/>
      <c r="O88" s="23" t="str">
        <f t="shared" si="13"/>
        <v/>
      </c>
      <c r="P88" s="23" t="str">
        <f t="shared" si="14"/>
        <v/>
      </c>
    </row>
    <row r="89" spans="3:16" ht="18" customHeight="1">
      <c r="C89" s="25"/>
      <c r="D89" s="26" t="str">
        <f t="shared" si="12"/>
        <v/>
      </c>
      <c r="E89" s="25"/>
      <c r="F89" s="25"/>
      <c r="G89" s="26" t="str">
        <f t="shared" si="11"/>
        <v/>
      </c>
      <c r="H89" s="25"/>
      <c r="I89" s="27"/>
      <c r="J89" s="1"/>
      <c r="K89" s="27"/>
      <c r="L89" s="28"/>
      <c r="M89" s="29" t="str">
        <f t="shared" si="15"/>
        <v/>
      </c>
      <c r="N89" s="33"/>
      <c r="O89" s="23" t="str">
        <f t="shared" si="13"/>
        <v/>
      </c>
      <c r="P89" s="23" t="str">
        <f t="shared" si="14"/>
        <v/>
      </c>
    </row>
    <row r="90" spans="3:16" ht="18" customHeight="1">
      <c r="C90" s="25"/>
      <c r="D90" s="26" t="str">
        <f t="shared" si="12"/>
        <v/>
      </c>
      <c r="E90" s="25"/>
      <c r="F90" s="25"/>
      <c r="G90" s="26" t="str">
        <f t="shared" si="11"/>
        <v/>
      </c>
      <c r="H90" s="25"/>
      <c r="I90" s="27"/>
      <c r="J90" s="1"/>
      <c r="K90" s="27"/>
      <c r="L90" s="28"/>
      <c r="M90" s="29" t="str">
        <f t="shared" si="15"/>
        <v/>
      </c>
      <c r="N90" s="33"/>
      <c r="O90" s="23" t="str">
        <f t="shared" si="13"/>
        <v/>
      </c>
      <c r="P90" s="23" t="str">
        <f t="shared" si="14"/>
        <v/>
      </c>
    </row>
    <row r="91" spans="3:16" ht="18" customHeight="1">
      <c r="C91" s="25"/>
      <c r="D91" s="26" t="str">
        <f t="shared" si="12"/>
        <v/>
      </c>
      <c r="E91" s="25"/>
      <c r="F91" s="25"/>
      <c r="G91" s="26" t="str">
        <f t="shared" si="11"/>
        <v/>
      </c>
      <c r="H91" s="25"/>
      <c r="I91" s="27"/>
      <c r="J91" s="1"/>
      <c r="K91" s="27"/>
      <c r="L91" s="28"/>
      <c r="M91" s="29" t="str">
        <f t="shared" si="15"/>
        <v/>
      </c>
      <c r="N91" s="33"/>
      <c r="O91" s="23" t="str">
        <f t="shared" si="13"/>
        <v/>
      </c>
      <c r="P91" s="23" t="str">
        <f t="shared" si="14"/>
        <v/>
      </c>
    </row>
    <row r="92" spans="3:16" ht="18" customHeight="1">
      <c r="C92" s="25"/>
      <c r="D92" s="26" t="str">
        <f t="shared" si="12"/>
        <v/>
      </c>
      <c r="E92" s="25"/>
      <c r="F92" s="25"/>
      <c r="G92" s="26" t="str">
        <f t="shared" si="11"/>
        <v/>
      </c>
      <c r="H92" s="25"/>
      <c r="I92" s="27"/>
      <c r="J92" s="1"/>
      <c r="K92" s="27"/>
      <c r="L92" s="28"/>
      <c r="M92" s="29" t="str">
        <f t="shared" si="15"/>
        <v/>
      </c>
      <c r="N92" s="33"/>
      <c r="O92" s="23" t="str">
        <f t="shared" si="13"/>
        <v/>
      </c>
      <c r="P92" s="23" t="str">
        <f t="shared" si="14"/>
        <v/>
      </c>
    </row>
    <row r="93" spans="3:16" ht="18" customHeight="1">
      <c r="C93" s="25"/>
      <c r="D93" s="26" t="str">
        <f t="shared" si="12"/>
        <v/>
      </c>
      <c r="E93" s="25"/>
      <c r="F93" s="25"/>
      <c r="G93" s="26" t="str">
        <f t="shared" si="11"/>
        <v/>
      </c>
      <c r="H93" s="25"/>
      <c r="I93" s="27"/>
      <c r="J93" s="1"/>
      <c r="K93" s="27"/>
      <c r="L93" s="28"/>
      <c r="M93" s="29" t="str">
        <f t="shared" si="15"/>
        <v/>
      </c>
      <c r="N93" s="33"/>
      <c r="O93" s="23" t="str">
        <f t="shared" si="13"/>
        <v/>
      </c>
      <c r="P93" s="23" t="str">
        <f t="shared" si="14"/>
        <v/>
      </c>
    </row>
    <row r="94" spans="3:16" ht="18" customHeight="1">
      <c r="C94" s="25"/>
      <c r="D94" s="26" t="str">
        <f t="shared" si="12"/>
        <v/>
      </c>
      <c r="E94" s="25"/>
      <c r="F94" s="25"/>
      <c r="G94" s="26" t="str">
        <f t="shared" si="11"/>
        <v/>
      </c>
      <c r="H94" s="25"/>
      <c r="I94" s="27"/>
      <c r="J94" s="1"/>
      <c r="K94" s="27"/>
      <c r="L94" s="28"/>
      <c r="M94" s="29" t="str">
        <f t="shared" si="15"/>
        <v/>
      </c>
      <c r="N94" s="33"/>
      <c r="O94" s="23" t="str">
        <f t="shared" si="13"/>
        <v/>
      </c>
      <c r="P94" s="23" t="str">
        <f t="shared" si="14"/>
        <v/>
      </c>
    </row>
    <row r="95" spans="3:16" ht="18" customHeight="1">
      <c r="C95" s="25"/>
      <c r="D95" s="26" t="str">
        <f t="shared" si="12"/>
        <v/>
      </c>
      <c r="E95" s="25"/>
      <c r="F95" s="25"/>
      <c r="G95" s="26" t="str">
        <f t="shared" si="11"/>
        <v/>
      </c>
      <c r="H95" s="25"/>
      <c r="I95" s="27"/>
      <c r="J95" s="1"/>
      <c r="K95" s="27"/>
      <c r="L95" s="28"/>
      <c r="M95" s="29" t="str">
        <f t="shared" si="15"/>
        <v/>
      </c>
      <c r="N95" s="33"/>
      <c r="O95" s="23" t="str">
        <f t="shared" si="13"/>
        <v/>
      </c>
      <c r="P95" s="23" t="str">
        <f t="shared" si="14"/>
        <v/>
      </c>
    </row>
    <row r="96" spans="3:16" ht="18" customHeight="1">
      <c r="C96" s="25"/>
      <c r="D96" s="26" t="str">
        <f t="shared" si="12"/>
        <v/>
      </c>
      <c r="E96" s="25"/>
      <c r="F96" s="25"/>
      <c r="G96" s="26" t="str">
        <f t="shared" si="11"/>
        <v/>
      </c>
      <c r="H96" s="25"/>
      <c r="I96" s="27"/>
      <c r="J96" s="1"/>
      <c r="K96" s="27"/>
      <c r="L96" s="28"/>
      <c r="M96" s="29" t="str">
        <f t="shared" si="15"/>
        <v/>
      </c>
      <c r="N96" s="33"/>
      <c r="O96" s="23" t="str">
        <f t="shared" si="13"/>
        <v/>
      </c>
      <c r="P96" s="23" t="str">
        <f t="shared" si="14"/>
        <v/>
      </c>
    </row>
    <row r="97" spans="3:16" ht="18" customHeight="1">
      <c r="C97" s="25"/>
      <c r="D97" s="26" t="str">
        <f t="shared" si="12"/>
        <v/>
      </c>
      <c r="E97" s="25"/>
      <c r="F97" s="25"/>
      <c r="G97" s="26" t="str">
        <f t="shared" si="11"/>
        <v/>
      </c>
      <c r="H97" s="25"/>
      <c r="I97" s="27"/>
      <c r="J97" s="1"/>
      <c r="K97" s="27"/>
      <c r="L97" s="28"/>
      <c r="M97" s="29" t="str">
        <f t="shared" si="15"/>
        <v/>
      </c>
      <c r="N97" s="33"/>
      <c r="O97" s="23" t="str">
        <f t="shared" si="13"/>
        <v/>
      </c>
      <c r="P97" s="23" t="str">
        <f t="shared" si="14"/>
        <v/>
      </c>
    </row>
    <row r="98" spans="3:16" ht="18" customHeight="1">
      <c r="C98" s="25"/>
      <c r="D98" s="26" t="str">
        <f t="shared" ref="D98:D129" si="16">IF(C98&gt;0,":","")</f>
        <v/>
      </c>
      <c r="E98" s="25"/>
      <c r="F98" s="25"/>
      <c r="G98" s="26" t="str">
        <f t="shared" si="11"/>
        <v/>
      </c>
      <c r="H98" s="25"/>
      <c r="I98" s="27"/>
      <c r="J98" s="1"/>
      <c r="K98" s="27"/>
      <c r="L98" s="28"/>
      <c r="M98" s="29" t="str">
        <f t="shared" si="15"/>
        <v/>
      </c>
      <c r="N98" s="33"/>
      <c r="O98" s="23" t="str">
        <f t="shared" si="13"/>
        <v/>
      </c>
      <c r="P98" s="23" t="str">
        <f t="shared" si="14"/>
        <v/>
      </c>
    </row>
    <row r="99" spans="3:16" ht="18" customHeight="1">
      <c r="C99" s="25"/>
      <c r="D99" s="26" t="str">
        <f t="shared" si="16"/>
        <v/>
      </c>
      <c r="E99" s="25"/>
      <c r="F99" s="25"/>
      <c r="G99" s="26" t="str">
        <f t="shared" si="11"/>
        <v/>
      </c>
      <c r="H99" s="25"/>
      <c r="I99" s="27"/>
      <c r="J99" s="1"/>
      <c r="K99" s="27"/>
      <c r="L99" s="28"/>
      <c r="M99" s="29" t="str">
        <f t="shared" si="15"/>
        <v/>
      </c>
      <c r="N99" s="33"/>
      <c r="O99" s="23" t="str">
        <f t="shared" si="13"/>
        <v/>
      </c>
      <c r="P99" s="23" t="str">
        <f t="shared" si="14"/>
        <v/>
      </c>
    </row>
    <row r="100" spans="3:16" ht="18" customHeight="1">
      <c r="C100" s="25"/>
      <c r="D100" s="26" t="str">
        <f t="shared" si="16"/>
        <v/>
      </c>
      <c r="E100" s="25"/>
      <c r="F100" s="25"/>
      <c r="G100" s="26" t="str">
        <f t="shared" si="11"/>
        <v/>
      </c>
      <c r="H100" s="25"/>
      <c r="I100" s="27"/>
      <c r="J100" s="1"/>
      <c r="K100" s="27"/>
      <c r="L100" s="28"/>
      <c r="M100" s="29" t="str">
        <f t="shared" si="15"/>
        <v/>
      </c>
      <c r="N100" s="33"/>
      <c r="O100" s="23" t="str">
        <f t="shared" si="13"/>
        <v/>
      </c>
      <c r="P100" s="23" t="str">
        <f t="shared" si="14"/>
        <v/>
      </c>
    </row>
    <row r="101" spans="3:16" ht="19.399999999999999" customHeight="1">
      <c r="H101" s="25"/>
    </row>
  </sheetData>
  <mergeCells count="1">
    <mergeCell ref="F1:H1"/>
  </mergeCells>
  <conditionalFormatting sqref="E2:E8 E27 E29:E100">
    <cfRule type="expression" dxfId="81" priority="14" stopIfTrue="1">
      <formula>IF(ISBLANK(F2),FALSE(),$F2&lt;$H2)</formula>
    </cfRule>
  </conditionalFormatting>
  <conditionalFormatting sqref="E2:E8 E27 E29:E100">
    <cfRule type="expression" dxfId="80" priority="15" stopIfTrue="1">
      <formula>IF(ISBLANK(F2),FALSE(),$F2=$H2)</formula>
    </cfRule>
  </conditionalFormatting>
  <conditionalFormatting sqref="E28">
    <cfRule type="expression" dxfId="79" priority="23" stopIfTrue="1">
      <formula>IF(ISBLANK(F28),FALSE(),$F28&lt;$H28)</formula>
    </cfRule>
  </conditionalFormatting>
  <conditionalFormatting sqref="E28">
    <cfRule type="expression" dxfId="78" priority="24" stopIfTrue="1">
      <formula>IF(ISBLANK(F28),FALSE(),$F28=$H28)</formula>
    </cfRule>
  </conditionalFormatting>
  <conditionalFormatting sqref="E9:E26">
    <cfRule type="expression" dxfId="77" priority="21" stopIfTrue="1">
      <formula>IF(ISBLANK(F9),FALSE(),$F9&lt;$H9)</formula>
    </cfRule>
  </conditionalFormatting>
  <conditionalFormatting sqref="E9:E26">
    <cfRule type="expression" dxfId="76" priority="22" stopIfTrue="1">
      <formula>IF(ISBLANK(F9),FALSE(),$F9=$H9)</formula>
    </cfRule>
  </conditionalFormatting>
  <conditionalFormatting sqref="C2:C8 C27 C29:C100">
    <cfRule type="expression" dxfId="75" priority="18" stopIfTrue="1">
      <formula>IF(ISBLANK(H2),FALSE(),$F2=$H2)</formula>
    </cfRule>
  </conditionalFormatting>
  <conditionalFormatting sqref="C2:C8 C27 C29:C100">
    <cfRule type="expression" dxfId="74" priority="17" stopIfTrue="1">
      <formula>IF(ISBLANK(H2),FALSE(),$F2&gt;$H2)</formula>
    </cfRule>
  </conditionalFormatting>
  <conditionalFormatting sqref="C28">
    <cfRule type="expression" dxfId="73" priority="26" stopIfTrue="1">
      <formula>IF(ISBLANK(H28),FALSE(),$F28=$H28)</formula>
    </cfRule>
  </conditionalFormatting>
  <conditionalFormatting sqref="C28">
    <cfRule type="expression" dxfId="72" priority="25" stopIfTrue="1">
      <formula>IF(ISBLANK(H28),FALSE(),$F28&gt;$H28)</formula>
    </cfRule>
  </conditionalFormatting>
  <conditionalFormatting sqref="C9:C26">
    <cfRule type="expression" dxfId="71" priority="20" stopIfTrue="1">
      <formula>IF(ISBLANK(H9),FALSE(),$F9=$H9)</formula>
    </cfRule>
  </conditionalFormatting>
  <conditionalFormatting sqref="C9:C26">
    <cfRule type="expression" dxfId="70" priority="19" stopIfTrue="1">
      <formula>IF(ISBLANK(H9),FALSE(),$F9&gt;$H9)</formula>
    </cfRule>
  </conditionalFormatting>
  <conditionalFormatting sqref="L2:L52 L56:L100">
    <cfRule type="expression" dxfId="69" priority="16" stopIfTrue="1">
      <formula>IF(ISNUMBER(L2),IF(IF(F2&gt;H2,1,"")=L2,TRUE(),IF(IF(F2&lt;H2,2,"")=L2,TRUE(),IF(IF(F2=H2,0,"")=L2,TRUE(),FALSE()))),"")</formula>
    </cfRule>
  </conditionalFormatting>
  <dataValidations count="4">
    <dataValidation type="decimal" allowBlank="1" showErrorMessage="1" sqref="I2:I100 K2:K100">
      <formula1>0.01</formula1>
      <formula2>10000</formula2>
    </dataValidation>
    <dataValidation type="custom" allowBlank="1" showErrorMessage="1" sqref="F2:F100">
      <formula1>O2</formula1>
    </dataValidation>
    <dataValidation type="custom" allowBlank="1" showErrorMessage="1" sqref="H2:H101">
      <formula1>P2</formula1>
    </dataValidation>
    <dataValidation type="list" allowBlank="1" showErrorMessage="1" sqref="L2:L52 L56:L100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0" fitToWidth="0" fitToHeight="0" pageOrder="overThenDown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IW101"/>
  <sheetViews>
    <sheetView showGridLines="0" workbookViewId="0"/>
  </sheetViews>
  <sheetFormatPr baseColWidth="10" defaultColWidth="11.54296875" defaultRowHeight="19.399999999999999" customHeight="1"/>
  <cols>
    <col min="1" max="1" width="18.6328125" style="1" customWidth="1"/>
    <col min="2" max="2" width="18.6328125" style="24" customWidth="1"/>
    <col min="3" max="3" width="18.6328125" style="34" customWidth="1"/>
    <col min="4" max="4" width="0.54296875" style="35" customWidth="1"/>
    <col min="5" max="5" width="18.6328125" style="34" customWidth="1"/>
    <col min="6" max="6" width="6.54296875" style="14" customWidth="1"/>
    <col min="7" max="7" width="0.54296875" style="35" customWidth="1"/>
    <col min="8" max="8" width="6.54296875" style="14" customWidth="1"/>
    <col min="9" max="9" width="7.453125" style="34" customWidth="1"/>
    <col min="10" max="10" width="7.90625" style="34" hidden="1" customWidth="1"/>
    <col min="11" max="11" width="7.453125" style="34" customWidth="1"/>
    <col min="12" max="12" width="6.08984375" style="14" customWidth="1"/>
    <col min="13" max="13" width="10.90625" style="29" customWidth="1"/>
    <col min="14" max="14" width="9.54296875" style="36" customWidth="1"/>
    <col min="15" max="15" width="11.81640625" style="1" hidden="1" customWidth="1"/>
    <col min="16" max="16" width="11.54296875" style="1" hidden="1" customWidth="1"/>
    <col min="17" max="17" width="11.54296875" style="1" customWidth="1"/>
    <col min="18" max="16384" width="11.54296875" style="1"/>
  </cols>
  <sheetData>
    <row r="1" spans="1:257" ht="19.399999999999999" customHeight="1">
      <c r="A1" s="16" t="s">
        <v>11</v>
      </c>
      <c r="B1" s="17" t="s">
        <v>12</v>
      </c>
      <c r="C1" s="18" t="s">
        <v>13</v>
      </c>
      <c r="D1" s="17"/>
      <c r="E1" s="18" t="s">
        <v>14</v>
      </c>
      <c r="F1" s="37" t="s">
        <v>15</v>
      </c>
      <c r="G1" s="37"/>
      <c r="H1" s="37"/>
      <c r="I1" s="20">
        <v>1</v>
      </c>
      <c r="J1" s="18">
        <v>2</v>
      </c>
      <c r="K1" s="20">
        <v>2</v>
      </c>
      <c r="L1" s="17" t="s">
        <v>16</v>
      </c>
      <c r="M1" s="19" t="s">
        <v>17</v>
      </c>
      <c r="N1" s="21" t="s">
        <v>4</v>
      </c>
      <c r="O1" s="22" t="s">
        <v>18</v>
      </c>
      <c r="P1" s="22" t="s">
        <v>19</v>
      </c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  <c r="IW1" s="22"/>
    </row>
    <row r="2" spans="1:257" ht="18" customHeight="1">
      <c r="A2" s="23"/>
      <c r="B2" s="24" t="s">
        <v>20</v>
      </c>
      <c r="C2" s="25" t="s">
        <v>21</v>
      </c>
      <c r="D2" s="26" t="str">
        <f t="shared" ref="D2:D33" si="0">IF(C2&gt;0,":","")</f>
        <v>:</v>
      </c>
      <c r="E2" s="25" t="s">
        <v>22</v>
      </c>
      <c r="F2" s="25">
        <v>95</v>
      </c>
      <c r="G2" s="26" t="str">
        <f t="shared" ref="G2:G33" si="1">IF(ISNUMBER(F2),":","")</f>
        <v>:</v>
      </c>
      <c r="H2" s="25">
        <v>120</v>
      </c>
      <c r="I2" s="27">
        <v>2.6</v>
      </c>
      <c r="J2" s="1"/>
      <c r="K2" s="27">
        <v>1.45</v>
      </c>
      <c r="L2" s="28">
        <v>2</v>
      </c>
      <c r="M2" s="31">
        <f t="shared" ref="M2:M11" si="2">IF(ISNUMBER(L2),IF(IF(F2&gt;H2,1,"")=L2,I2,IF(IF(F2&lt;H2,2,"")=L2,K2,IF(IF(F2=H2,0,"")=L2,J2,0))),"")</f>
        <v>1.45</v>
      </c>
      <c r="N2" s="30"/>
      <c r="O2" s="23" t="b">
        <f t="shared" ref="O2:O33" si="3">IF(ISBLANK(F2),"",IF(ISNUMBER(F2),IF(AND(F2&gt;=0,F2&lt;250),IF($F2&lt;&gt;$H2,IF(F2=0,TRUE(),IF(MOD(F2,1)=0,TRUE(),FALSE())),FALSE()),FALSE()),FALSE()))</f>
        <v>1</v>
      </c>
      <c r="P2" s="23" t="b">
        <f t="shared" ref="P2:P33" si="4">IF(ISBLANK(H2),"",IF(ISNUMBER(H2),IF(AND(H2&gt;=0,H2&lt;250),IF($F2&lt;&gt;$H2,IF(H2=0,TRUE(),IF(MOD(H2,1)=0,TRUE(),FALSE())),FALSE()),FALSE()),FALSE()))</f>
        <v>1</v>
      </c>
      <c r="Q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  <c r="IQ2" s="23"/>
      <c r="IR2" s="23"/>
      <c r="IS2" s="23"/>
      <c r="IT2" s="23"/>
      <c r="IU2" s="23"/>
      <c r="IV2" s="23"/>
      <c r="IW2" s="23"/>
    </row>
    <row r="3" spans="1:257" ht="18" customHeight="1">
      <c r="C3" s="25" t="s">
        <v>23</v>
      </c>
      <c r="D3" s="26" t="str">
        <f t="shared" si="0"/>
        <v>:</v>
      </c>
      <c r="E3" s="25" t="s">
        <v>24</v>
      </c>
      <c r="F3" s="25">
        <v>109</v>
      </c>
      <c r="G3" s="26" t="str">
        <f t="shared" si="1"/>
        <v>:</v>
      </c>
      <c r="H3" s="25">
        <v>90</v>
      </c>
      <c r="I3" s="27">
        <v>1.97</v>
      </c>
      <c r="J3" s="1"/>
      <c r="K3" s="27">
        <v>1.8</v>
      </c>
      <c r="L3" s="28">
        <v>2</v>
      </c>
      <c r="M3" s="29">
        <f t="shared" si="2"/>
        <v>0</v>
      </c>
      <c r="N3" s="30"/>
      <c r="O3" s="23" t="b">
        <f t="shared" si="3"/>
        <v>1</v>
      </c>
      <c r="P3" s="23" t="b">
        <f t="shared" si="4"/>
        <v>1</v>
      </c>
    </row>
    <row r="4" spans="1:257" ht="18" customHeight="1">
      <c r="B4" s="24" t="s">
        <v>25</v>
      </c>
      <c r="C4" s="25" t="s">
        <v>26</v>
      </c>
      <c r="D4" s="26" t="str">
        <f t="shared" si="0"/>
        <v>:</v>
      </c>
      <c r="E4" s="25" t="s">
        <v>27</v>
      </c>
      <c r="F4" s="25">
        <v>116</v>
      </c>
      <c r="G4" s="26" t="str">
        <f t="shared" si="1"/>
        <v>:</v>
      </c>
      <c r="H4" s="25">
        <v>121</v>
      </c>
      <c r="I4" s="27">
        <v>3.3</v>
      </c>
      <c r="J4" s="1"/>
      <c r="K4" s="27">
        <v>1.32</v>
      </c>
      <c r="L4" s="28">
        <v>1</v>
      </c>
      <c r="M4" s="29">
        <f t="shared" si="2"/>
        <v>0</v>
      </c>
      <c r="N4" s="30"/>
      <c r="O4" s="23" t="b">
        <f t="shared" si="3"/>
        <v>1</v>
      </c>
      <c r="P4" s="23" t="b">
        <f t="shared" si="4"/>
        <v>1</v>
      </c>
    </row>
    <row r="5" spans="1:257" ht="18" customHeight="1">
      <c r="C5" s="25" t="s">
        <v>28</v>
      </c>
      <c r="D5" s="26" t="str">
        <f t="shared" si="0"/>
        <v>:</v>
      </c>
      <c r="E5" s="25" t="s">
        <v>29</v>
      </c>
      <c r="F5" s="25">
        <v>120</v>
      </c>
      <c r="G5" s="26" t="str">
        <f t="shared" si="1"/>
        <v>:</v>
      </c>
      <c r="H5" s="25">
        <v>106</v>
      </c>
      <c r="I5" s="27">
        <v>2.5499999999999998</v>
      </c>
      <c r="J5" s="1"/>
      <c r="K5" s="27">
        <v>1.5</v>
      </c>
      <c r="L5" s="28">
        <v>1</v>
      </c>
      <c r="M5" s="31">
        <f t="shared" si="2"/>
        <v>2.5499999999999998</v>
      </c>
      <c r="N5" s="30">
        <f>SUM(M2:M5)</f>
        <v>4</v>
      </c>
      <c r="O5" s="23" t="b">
        <f t="shared" si="3"/>
        <v>1</v>
      </c>
      <c r="P5" s="23" t="b">
        <f t="shared" si="4"/>
        <v>1</v>
      </c>
    </row>
    <row r="6" spans="1:257" ht="18" customHeight="1">
      <c r="C6" s="25"/>
      <c r="D6" s="26" t="str">
        <f t="shared" si="0"/>
        <v/>
      </c>
      <c r="E6" s="25"/>
      <c r="F6" s="25"/>
      <c r="G6" s="26" t="str">
        <f t="shared" si="1"/>
        <v/>
      </c>
      <c r="H6" s="25"/>
      <c r="I6" s="27"/>
      <c r="J6" s="1"/>
      <c r="K6" s="27"/>
      <c r="L6" s="28"/>
      <c r="M6" s="29" t="str">
        <f t="shared" si="2"/>
        <v/>
      </c>
      <c r="N6" s="30"/>
      <c r="O6" s="23" t="str">
        <f t="shared" si="3"/>
        <v/>
      </c>
      <c r="P6" s="23" t="str">
        <f t="shared" si="4"/>
        <v/>
      </c>
    </row>
    <row r="7" spans="1:257" ht="18" customHeight="1">
      <c r="B7" s="24" t="s">
        <v>20</v>
      </c>
      <c r="C7" s="25" t="s">
        <v>23</v>
      </c>
      <c r="D7" s="26" t="str">
        <f t="shared" si="0"/>
        <v>:</v>
      </c>
      <c r="E7" s="25" t="s">
        <v>21</v>
      </c>
      <c r="F7" s="25">
        <v>123</v>
      </c>
      <c r="G7" s="26" t="str">
        <f t="shared" si="1"/>
        <v>:</v>
      </c>
      <c r="H7" s="25">
        <v>114</v>
      </c>
      <c r="I7" s="27">
        <v>1.83</v>
      </c>
      <c r="J7" s="1"/>
      <c r="K7" s="27">
        <v>1.93</v>
      </c>
      <c r="L7" s="28"/>
      <c r="M7" s="29" t="str">
        <f t="shared" si="2"/>
        <v/>
      </c>
      <c r="N7" s="30"/>
      <c r="O7" s="23" t="b">
        <f t="shared" si="3"/>
        <v>1</v>
      </c>
      <c r="P7" s="23" t="b">
        <f t="shared" si="4"/>
        <v>1</v>
      </c>
    </row>
    <row r="8" spans="1:257" ht="18" customHeight="1">
      <c r="B8" s="24" t="s">
        <v>25</v>
      </c>
      <c r="C8" s="25" t="s">
        <v>28</v>
      </c>
      <c r="D8" s="26" t="str">
        <f t="shared" si="0"/>
        <v>:</v>
      </c>
      <c r="E8" s="25" t="s">
        <v>26</v>
      </c>
      <c r="F8" s="25">
        <v>106</v>
      </c>
      <c r="G8" s="26" t="str">
        <f t="shared" si="1"/>
        <v>:</v>
      </c>
      <c r="H8" s="25">
        <v>120</v>
      </c>
      <c r="I8" s="27">
        <v>2.9</v>
      </c>
      <c r="J8" s="1"/>
      <c r="K8" s="27">
        <v>1.4</v>
      </c>
      <c r="L8" s="28"/>
      <c r="M8" s="29" t="str">
        <f t="shared" si="2"/>
        <v/>
      </c>
      <c r="N8" s="32">
        <f>SUM(M7:M8)</f>
        <v>0</v>
      </c>
      <c r="O8" s="23" t="b">
        <f t="shared" si="3"/>
        <v>1</v>
      </c>
      <c r="P8" s="23" t="b">
        <f t="shared" si="4"/>
        <v>1</v>
      </c>
    </row>
    <row r="9" spans="1:257" ht="18" customHeight="1">
      <c r="C9" s="25"/>
      <c r="D9" s="26" t="str">
        <f t="shared" si="0"/>
        <v/>
      </c>
      <c r="E9" s="25"/>
      <c r="F9" s="25"/>
      <c r="G9" s="26" t="str">
        <f t="shared" si="1"/>
        <v/>
      </c>
      <c r="H9" s="25"/>
      <c r="I9" s="27"/>
      <c r="J9" s="1"/>
      <c r="K9" s="27"/>
      <c r="L9" s="28"/>
      <c r="M9" s="29" t="str">
        <f t="shared" si="2"/>
        <v/>
      </c>
      <c r="N9" s="30"/>
      <c r="O9" s="23" t="str">
        <f t="shared" si="3"/>
        <v/>
      </c>
      <c r="P9" s="23" t="str">
        <f t="shared" si="4"/>
        <v/>
      </c>
    </row>
    <row r="10" spans="1:257" ht="18" customHeight="1">
      <c r="B10" s="24" t="s">
        <v>30</v>
      </c>
      <c r="C10" s="25" t="s">
        <v>31</v>
      </c>
      <c r="D10" s="26" t="str">
        <f t="shared" si="0"/>
        <v>:</v>
      </c>
      <c r="E10" s="25" t="s">
        <v>32</v>
      </c>
      <c r="F10" s="25">
        <v>98</v>
      </c>
      <c r="G10" s="26" t="str">
        <f t="shared" si="1"/>
        <v>:</v>
      </c>
      <c r="H10" s="25">
        <v>117</v>
      </c>
      <c r="I10" s="27">
        <v>2.6</v>
      </c>
      <c r="J10" s="1"/>
      <c r="K10" s="27">
        <v>1.47</v>
      </c>
      <c r="L10" s="28"/>
      <c r="M10" s="29" t="str">
        <f t="shared" si="2"/>
        <v/>
      </c>
      <c r="N10" s="30"/>
      <c r="O10" s="23" t="b">
        <f t="shared" si="3"/>
        <v>1</v>
      </c>
      <c r="P10" s="23" t="b">
        <f t="shared" si="4"/>
        <v>1</v>
      </c>
    </row>
    <row r="11" spans="1:257" ht="18" customHeight="1">
      <c r="B11" s="24" t="s">
        <v>33</v>
      </c>
      <c r="C11" s="25" t="s">
        <v>34</v>
      </c>
      <c r="D11" s="26" t="str">
        <f t="shared" si="0"/>
        <v>:</v>
      </c>
      <c r="E11" s="25" t="s">
        <v>35</v>
      </c>
      <c r="F11" s="25">
        <v>110</v>
      </c>
      <c r="G11" s="26" t="str">
        <f t="shared" si="1"/>
        <v>:</v>
      </c>
      <c r="H11" s="25">
        <v>112</v>
      </c>
      <c r="I11" s="27">
        <v>2.2000000000000002</v>
      </c>
      <c r="J11" s="1"/>
      <c r="K11" s="27">
        <v>1.63</v>
      </c>
      <c r="L11" s="28"/>
      <c r="M11" s="29" t="str">
        <f t="shared" si="2"/>
        <v/>
      </c>
      <c r="N11" s="30"/>
      <c r="O11" s="23" t="b">
        <f t="shared" si="3"/>
        <v>1</v>
      </c>
      <c r="P11" s="23" t="b">
        <f t="shared" si="4"/>
        <v>1</v>
      </c>
    </row>
    <row r="12" spans="1:257" ht="18" customHeight="1">
      <c r="B12" s="24" t="s">
        <v>36</v>
      </c>
      <c r="C12" s="25" t="s">
        <v>37</v>
      </c>
      <c r="D12" s="26" t="str">
        <f t="shared" si="0"/>
        <v>:</v>
      </c>
      <c r="E12" s="25" t="s">
        <v>38</v>
      </c>
      <c r="F12" s="25">
        <v>112</v>
      </c>
      <c r="G12" s="26" t="str">
        <f t="shared" si="1"/>
        <v>:</v>
      </c>
      <c r="H12" s="25">
        <v>123</v>
      </c>
      <c r="I12" s="27">
        <v>3.3</v>
      </c>
      <c r="J12" s="1"/>
      <c r="K12" s="27">
        <v>1.32</v>
      </c>
      <c r="L12" s="28"/>
      <c r="M12" s="29" t="str">
        <f>IF(ISNUMBER(L12),IF(IF(F12&gt;H12,1,"")=L12,I12,IF(IF(F12&lt;H12,2,"")=L12,K12,IF(IF(F12=H12,0,"")=L12,#REF!,0))),"")</f>
        <v/>
      </c>
      <c r="N12" s="30"/>
      <c r="O12" s="23" t="b">
        <f t="shared" si="3"/>
        <v>1</v>
      </c>
      <c r="P12" s="23" t="b">
        <f t="shared" si="4"/>
        <v>1</v>
      </c>
    </row>
    <row r="13" spans="1:257" ht="18" customHeight="1">
      <c r="C13" s="25" t="s">
        <v>39</v>
      </c>
      <c r="D13" s="26" t="str">
        <f t="shared" si="0"/>
        <v>:</v>
      </c>
      <c r="E13" s="25" t="s">
        <v>40</v>
      </c>
      <c r="F13" s="25">
        <v>117</v>
      </c>
      <c r="G13" s="26" t="str">
        <f t="shared" si="1"/>
        <v>:</v>
      </c>
      <c r="H13" s="25">
        <v>95</v>
      </c>
      <c r="I13" s="27">
        <v>2.5</v>
      </c>
      <c r="J13" s="1"/>
      <c r="K13" s="27">
        <v>1.52</v>
      </c>
      <c r="L13" s="28"/>
      <c r="M13" s="29" t="str">
        <f t="shared" ref="M13:M44" si="5">IF(ISNUMBER(L13),IF(IF(F13&gt;H13,1,"")=L13,I13,IF(IF(F13&lt;H13,2,"")=L13,K13,IF(IF(F13=H13,0,"")=L13,J13,0))),"")</f>
        <v/>
      </c>
      <c r="N13" s="30"/>
      <c r="O13" s="23" t="b">
        <f t="shared" si="3"/>
        <v>1</v>
      </c>
      <c r="P13" s="23" t="b">
        <f t="shared" si="4"/>
        <v>1</v>
      </c>
    </row>
    <row r="14" spans="1:257" ht="18" customHeight="1">
      <c r="C14" s="25" t="s">
        <v>22</v>
      </c>
      <c r="D14" s="26" t="str">
        <f t="shared" si="0"/>
        <v>:</v>
      </c>
      <c r="E14" s="25" t="s">
        <v>41</v>
      </c>
      <c r="F14" s="25">
        <v>86</v>
      </c>
      <c r="G14" s="26" t="str">
        <f t="shared" si="1"/>
        <v>:</v>
      </c>
      <c r="H14" s="25">
        <v>103</v>
      </c>
      <c r="I14" s="27">
        <v>7.8</v>
      </c>
      <c r="J14" s="1"/>
      <c r="K14" s="27">
        <v>1.07</v>
      </c>
      <c r="L14" s="28"/>
      <c r="M14" s="29" t="str">
        <f t="shared" si="5"/>
        <v/>
      </c>
      <c r="N14" s="30"/>
      <c r="O14" s="23" t="b">
        <f t="shared" si="3"/>
        <v>1</v>
      </c>
      <c r="P14" s="23" t="b">
        <f t="shared" si="4"/>
        <v>1</v>
      </c>
    </row>
    <row r="15" spans="1:257" ht="18" customHeight="1">
      <c r="C15" s="25" t="s">
        <v>27</v>
      </c>
      <c r="D15" s="26" t="str">
        <f t="shared" si="0"/>
        <v>:</v>
      </c>
      <c r="E15" s="25" t="s">
        <v>42</v>
      </c>
      <c r="F15" s="25">
        <v>95</v>
      </c>
      <c r="G15" s="26" t="str">
        <f t="shared" si="1"/>
        <v>:</v>
      </c>
      <c r="H15" s="25">
        <v>85</v>
      </c>
      <c r="I15" s="27">
        <v>1.93</v>
      </c>
      <c r="J15" s="1"/>
      <c r="K15" s="27">
        <v>1.83</v>
      </c>
      <c r="L15" s="28"/>
      <c r="M15" s="29" t="str">
        <f t="shared" si="5"/>
        <v/>
      </c>
      <c r="N15" s="33"/>
      <c r="O15" s="23" t="b">
        <f t="shared" si="3"/>
        <v>1</v>
      </c>
      <c r="P15" s="23" t="b">
        <f t="shared" si="4"/>
        <v>1</v>
      </c>
    </row>
    <row r="16" spans="1:257" ht="18" customHeight="1">
      <c r="C16" s="25" t="s">
        <v>26</v>
      </c>
      <c r="D16" s="26" t="str">
        <f t="shared" si="0"/>
        <v>:</v>
      </c>
      <c r="E16" s="25" t="s">
        <v>43</v>
      </c>
      <c r="F16" s="25">
        <v>80</v>
      </c>
      <c r="G16" s="26" t="str">
        <f t="shared" si="1"/>
        <v>:</v>
      </c>
      <c r="H16" s="25">
        <v>131</v>
      </c>
      <c r="I16" s="27">
        <v>5.5</v>
      </c>
      <c r="J16" s="1"/>
      <c r="K16" s="27">
        <v>1.1399999999999999</v>
      </c>
      <c r="L16" s="28">
        <v>2</v>
      </c>
      <c r="M16" s="31">
        <f t="shared" si="5"/>
        <v>1.1399999999999999</v>
      </c>
      <c r="N16" s="30"/>
      <c r="O16" s="23" t="b">
        <f t="shared" si="3"/>
        <v>1</v>
      </c>
      <c r="P16" s="23" t="b">
        <f t="shared" si="4"/>
        <v>1</v>
      </c>
    </row>
    <row r="17" spans="2:16" ht="18" customHeight="1">
      <c r="C17" s="25" t="s">
        <v>23</v>
      </c>
      <c r="D17" s="26" t="str">
        <f t="shared" si="0"/>
        <v>:</v>
      </c>
      <c r="E17" s="25" t="s">
        <v>44</v>
      </c>
      <c r="F17" s="25">
        <v>100</v>
      </c>
      <c r="G17" s="26" t="str">
        <f t="shared" si="1"/>
        <v>:</v>
      </c>
      <c r="H17" s="25">
        <v>121</v>
      </c>
      <c r="I17" s="27">
        <v>6.5</v>
      </c>
      <c r="J17" s="1"/>
      <c r="K17" s="27">
        <v>1.1000000000000001</v>
      </c>
      <c r="L17" s="28">
        <v>2</v>
      </c>
      <c r="M17" s="31">
        <f t="shared" si="5"/>
        <v>1.1000000000000001</v>
      </c>
      <c r="N17" s="30">
        <f>SUM(M10:M17)</f>
        <v>2.2400000000000002</v>
      </c>
      <c r="O17" s="23" t="b">
        <f t="shared" si="3"/>
        <v>1</v>
      </c>
      <c r="P17" s="23" t="b">
        <f t="shared" si="4"/>
        <v>1</v>
      </c>
    </row>
    <row r="18" spans="2:16" ht="18" customHeight="1">
      <c r="C18" s="25"/>
      <c r="D18" s="26" t="str">
        <f t="shared" si="0"/>
        <v/>
      </c>
      <c r="E18" s="25"/>
      <c r="F18" s="25"/>
      <c r="G18" s="26" t="str">
        <f t="shared" si="1"/>
        <v/>
      </c>
      <c r="H18" s="25"/>
      <c r="I18" s="27"/>
      <c r="J18" s="1"/>
      <c r="K18" s="27"/>
      <c r="L18" s="28"/>
      <c r="M18" s="29" t="str">
        <f t="shared" si="5"/>
        <v/>
      </c>
      <c r="N18" s="30"/>
      <c r="O18" s="23" t="str">
        <f t="shared" si="3"/>
        <v/>
      </c>
      <c r="P18" s="23" t="str">
        <f t="shared" si="4"/>
        <v/>
      </c>
    </row>
    <row r="19" spans="2:16" ht="18" customHeight="1">
      <c r="B19" s="24" t="s">
        <v>30</v>
      </c>
      <c r="C19" s="25" t="s">
        <v>37</v>
      </c>
      <c r="D19" s="26" t="str">
        <f t="shared" si="0"/>
        <v>:</v>
      </c>
      <c r="E19" s="25" t="s">
        <v>38</v>
      </c>
      <c r="F19" s="25">
        <v>100</v>
      </c>
      <c r="G19" s="26" t="str">
        <f t="shared" si="1"/>
        <v>:</v>
      </c>
      <c r="H19" s="25">
        <v>94</v>
      </c>
      <c r="I19" s="27">
        <v>3</v>
      </c>
      <c r="J19" s="1"/>
      <c r="K19" s="27">
        <v>1.37</v>
      </c>
      <c r="L19" s="28"/>
      <c r="M19" s="29" t="str">
        <f t="shared" si="5"/>
        <v/>
      </c>
      <c r="N19" s="30"/>
      <c r="O19" s="23" t="b">
        <f t="shared" si="3"/>
        <v>1</v>
      </c>
      <c r="P19" s="23" t="b">
        <f t="shared" si="4"/>
        <v>1</v>
      </c>
    </row>
    <row r="20" spans="2:16" ht="18" customHeight="1">
      <c r="B20" s="24" t="s">
        <v>33</v>
      </c>
      <c r="C20" s="25" t="s">
        <v>34</v>
      </c>
      <c r="D20" s="26" t="str">
        <f t="shared" si="0"/>
        <v>:</v>
      </c>
      <c r="E20" s="25" t="s">
        <v>35</v>
      </c>
      <c r="F20" s="25">
        <v>105</v>
      </c>
      <c r="G20" s="26" t="str">
        <f t="shared" si="1"/>
        <v>:</v>
      </c>
      <c r="H20" s="25">
        <v>102</v>
      </c>
      <c r="I20" s="27">
        <v>1.83</v>
      </c>
      <c r="J20" s="1"/>
      <c r="K20" s="27">
        <v>1.93</v>
      </c>
      <c r="L20" s="28"/>
      <c r="M20" s="29" t="str">
        <f t="shared" si="5"/>
        <v/>
      </c>
      <c r="N20" s="30"/>
      <c r="O20" s="23" t="b">
        <f t="shared" si="3"/>
        <v>1</v>
      </c>
      <c r="P20" s="23" t="b">
        <f t="shared" si="4"/>
        <v>1</v>
      </c>
    </row>
    <row r="21" spans="2:16" ht="18" customHeight="1">
      <c r="B21" s="24" t="s">
        <v>45</v>
      </c>
      <c r="C21" s="25" t="s">
        <v>31</v>
      </c>
      <c r="D21" s="26" t="str">
        <f t="shared" si="0"/>
        <v>:</v>
      </c>
      <c r="E21" s="25" t="s">
        <v>32</v>
      </c>
      <c r="F21" s="25">
        <v>115</v>
      </c>
      <c r="G21" s="26" t="str">
        <f t="shared" si="1"/>
        <v>:</v>
      </c>
      <c r="H21" s="25">
        <v>123</v>
      </c>
      <c r="I21" s="27">
        <v>2.6</v>
      </c>
      <c r="J21" s="1"/>
      <c r="K21" s="27">
        <v>1.47</v>
      </c>
      <c r="L21" s="28"/>
      <c r="M21" s="29" t="str">
        <f t="shared" si="5"/>
        <v/>
      </c>
      <c r="N21" s="30"/>
      <c r="O21" s="23" t="b">
        <f t="shared" si="3"/>
        <v>1</v>
      </c>
      <c r="P21" s="23" t="b">
        <f t="shared" si="4"/>
        <v>1</v>
      </c>
    </row>
    <row r="22" spans="2:16" ht="18" customHeight="1">
      <c r="C22" s="25" t="s">
        <v>26</v>
      </c>
      <c r="D22" s="26" t="str">
        <f t="shared" si="0"/>
        <v>:</v>
      </c>
      <c r="E22" s="25" t="s">
        <v>43</v>
      </c>
      <c r="F22" s="25">
        <v>99</v>
      </c>
      <c r="G22" s="26" t="str">
        <f t="shared" si="1"/>
        <v>:</v>
      </c>
      <c r="H22" s="25">
        <v>118</v>
      </c>
      <c r="I22" s="27">
        <v>8.5</v>
      </c>
      <c r="J22" s="1"/>
      <c r="K22" s="27">
        <v>1.06</v>
      </c>
      <c r="L22" s="28"/>
      <c r="M22" s="29" t="str">
        <f t="shared" si="5"/>
        <v/>
      </c>
      <c r="N22" s="33"/>
      <c r="O22" s="23" t="b">
        <f t="shared" si="3"/>
        <v>1</v>
      </c>
      <c r="P22" s="23" t="b">
        <f t="shared" si="4"/>
        <v>1</v>
      </c>
    </row>
    <row r="23" spans="2:16" ht="18" customHeight="1">
      <c r="C23" s="25" t="s">
        <v>39</v>
      </c>
      <c r="D23" s="26" t="str">
        <f t="shared" si="0"/>
        <v>:</v>
      </c>
      <c r="E23" s="25" t="s">
        <v>40</v>
      </c>
      <c r="F23" s="25">
        <v>85</v>
      </c>
      <c r="G23" s="26" t="str">
        <f t="shared" si="1"/>
        <v>:</v>
      </c>
      <c r="H23" s="25">
        <v>94</v>
      </c>
      <c r="I23" s="27">
        <v>3.1</v>
      </c>
      <c r="J23" s="1"/>
      <c r="K23" s="27">
        <v>1.35</v>
      </c>
      <c r="L23" s="28"/>
      <c r="M23" s="29" t="str">
        <f t="shared" si="5"/>
        <v/>
      </c>
      <c r="N23" s="30"/>
      <c r="O23" s="23" t="b">
        <f t="shared" si="3"/>
        <v>1</v>
      </c>
      <c r="P23" s="23" t="b">
        <f t="shared" si="4"/>
        <v>1</v>
      </c>
    </row>
    <row r="24" spans="2:16" ht="18" customHeight="1">
      <c r="C24" s="25" t="s">
        <v>22</v>
      </c>
      <c r="D24" s="26" t="str">
        <f t="shared" si="0"/>
        <v>:</v>
      </c>
      <c r="E24" s="25" t="s">
        <v>41</v>
      </c>
      <c r="F24" s="25">
        <v>100</v>
      </c>
      <c r="G24" s="26" t="str">
        <f t="shared" si="1"/>
        <v>:</v>
      </c>
      <c r="H24" s="25">
        <v>109</v>
      </c>
      <c r="I24" s="27">
        <v>6.2</v>
      </c>
      <c r="J24" s="1"/>
      <c r="K24" s="27">
        <v>1.1100000000000001</v>
      </c>
      <c r="L24" s="28"/>
      <c r="M24" s="29" t="str">
        <f t="shared" si="5"/>
        <v/>
      </c>
      <c r="N24" s="30"/>
      <c r="O24" s="23" t="b">
        <f t="shared" si="3"/>
        <v>1</v>
      </c>
      <c r="P24" s="23" t="b">
        <f t="shared" si="4"/>
        <v>1</v>
      </c>
    </row>
    <row r="25" spans="2:16" ht="18" customHeight="1">
      <c r="C25" s="25" t="s">
        <v>23</v>
      </c>
      <c r="D25" s="26" t="str">
        <f t="shared" si="0"/>
        <v>:</v>
      </c>
      <c r="E25" s="25" t="s">
        <v>44</v>
      </c>
      <c r="F25" s="25">
        <v>112</v>
      </c>
      <c r="G25" s="26" t="str">
        <f t="shared" si="1"/>
        <v>:</v>
      </c>
      <c r="H25" s="25">
        <v>121</v>
      </c>
      <c r="I25" s="27">
        <v>5.5</v>
      </c>
      <c r="J25" s="1"/>
      <c r="K25" s="27">
        <v>1.1399999999999999</v>
      </c>
      <c r="L25" s="28"/>
      <c r="M25" s="29" t="str">
        <f t="shared" si="5"/>
        <v/>
      </c>
      <c r="N25" s="30"/>
      <c r="O25" s="23" t="b">
        <f t="shared" si="3"/>
        <v>1</v>
      </c>
      <c r="P25" s="23" t="b">
        <f t="shared" si="4"/>
        <v>1</v>
      </c>
    </row>
    <row r="26" spans="2:16" ht="18" customHeight="1">
      <c r="C26" s="25" t="s">
        <v>27</v>
      </c>
      <c r="D26" s="26" t="str">
        <f t="shared" si="0"/>
        <v>:</v>
      </c>
      <c r="E26" s="25" t="s">
        <v>42</v>
      </c>
      <c r="F26" s="25">
        <v>94</v>
      </c>
      <c r="G26" s="26" t="str">
        <f t="shared" si="1"/>
        <v>:</v>
      </c>
      <c r="H26" s="25">
        <v>109</v>
      </c>
      <c r="I26" s="27">
        <v>2.1</v>
      </c>
      <c r="J26" s="1"/>
      <c r="K26" s="27">
        <v>1.72</v>
      </c>
      <c r="L26" s="28"/>
      <c r="M26" s="29" t="str">
        <f t="shared" si="5"/>
        <v/>
      </c>
      <c r="N26" s="30">
        <f>SUM(M19:M26)</f>
        <v>0</v>
      </c>
      <c r="O26" s="23" t="b">
        <f t="shared" si="3"/>
        <v>1</v>
      </c>
      <c r="P26" s="23" t="b">
        <f t="shared" si="4"/>
        <v>1</v>
      </c>
    </row>
    <row r="27" spans="2:16" ht="18" customHeight="1">
      <c r="C27" s="25"/>
      <c r="D27" s="26" t="str">
        <f t="shared" si="0"/>
        <v/>
      </c>
      <c r="E27" s="25"/>
      <c r="F27" s="25"/>
      <c r="G27" s="26" t="str">
        <f t="shared" si="1"/>
        <v/>
      </c>
      <c r="H27" s="25"/>
      <c r="I27" s="27"/>
      <c r="J27" s="1"/>
      <c r="K27" s="27"/>
      <c r="L27" s="28"/>
      <c r="M27" s="29" t="str">
        <f t="shared" si="5"/>
        <v/>
      </c>
      <c r="N27" s="33"/>
      <c r="O27" s="23" t="str">
        <f t="shared" si="3"/>
        <v/>
      </c>
      <c r="P27" s="23" t="str">
        <f t="shared" si="4"/>
        <v/>
      </c>
    </row>
    <row r="28" spans="2:16" ht="18" customHeight="1">
      <c r="B28" s="24" t="s">
        <v>30</v>
      </c>
      <c r="C28" s="25" t="s">
        <v>38</v>
      </c>
      <c r="D28" s="26" t="str">
        <f t="shared" si="0"/>
        <v>:</v>
      </c>
      <c r="E28" s="25" t="s">
        <v>37</v>
      </c>
      <c r="F28" s="25">
        <v>118</v>
      </c>
      <c r="G28" s="26" t="str">
        <f t="shared" si="1"/>
        <v>:</v>
      </c>
      <c r="H28" s="25">
        <v>116</v>
      </c>
      <c r="I28" s="27">
        <v>1.83</v>
      </c>
      <c r="J28" s="1"/>
      <c r="K28" s="27">
        <v>1.93</v>
      </c>
      <c r="L28" s="28"/>
      <c r="M28" s="29" t="str">
        <f t="shared" si="5"/>
        <v/>
      </c>
      <c r="N28" s="33"/>
      <c r="O28" s="23" t="b">
        <f t="shared" si="3"/>
        <v>1</v>
      </c>
      <c r="P28" s="23" t="b">
        <f t="shared" si="4"/>
        <v>1</v>
      </c>
    </row>
    <row r="29" spans="2:16" ht="18" customHeight="1">
      <c r="B29" s="24" t="s">
        <v>33</v>
      </c>
      <c r="C29" s="25" t="s">
        <v>43</v>
      </c>
      <c r="D29" s="26" t="str">
        <f t="shared" si="0"/>
        <v>:</v>
      </c>
      <c r="E29" s="25" t="s">
        <v>26</v>
      </c>
      <c r="F29" s="25">
        <v>114</v>
      </c>
      <c r="G29" s="26" t="str">
        <f t="shared" si="1"/>
        <v>:</v>
      </c>
      <c r="H29" s="25">
        <v>108</v>
      </c>
      <c r="I29" s="27">
        <v>1.2</v>
      </c>
      <c r="J29" s="1"/>
      <c r="K29" s="27">
        <v>4.4000000000000004</v>
      </c>
      <c r="L29" s="28"/>
      <c r="M29" s="29" t="str">
        <f t="shared" si="5"/>
        <v/>
      </c>
      <c r="N29" s="32"/>
      <c r="O29" s="23" t="b">
        <f t="shared" si="3"/>
        <v>1</v>
      </c>
      <c r="P29" s="23" t="b">
        <f t="shared" si="4"/>
        <v>1</v>
      </c>
    </row>
    <row r="30" spans="2:16" ht="18" customHeight="1">
      <c r="B30" s="24" t="s">
        <v>46</v>
      </c>
      <c r="C30" s="25" t="s">
        <v>35</v>
      </c>
      <c r="D30" s="26" t="str">
        <f t="shared" si="0"/>
        <v>:</v>
      </c>
      <c r="E30" s="25" t="s">
        <v>34</v>
      </c>
      <c r="F30" s="25">
        <v>83</v>
      </c>
      <c r="G30" s="26" t="str">
        <f t="shared" si="1"/>
        <v>:</v>
      </c>
      <c r="H30" s="25">
        <v>117</v>
      </c>
      <c r="I30" s="27">
        <v>2.8</v>
      </c>
      <c r="J30" s="1"/>
      <c r="K30" s="27">
        <v>1.42</v>
      </c>
      <c r="L30" s="28"/>
      <c r="M30" s="29" t="str">
        <f t="shared" si="5"/>
        <v/>
      </c>
      <c r="N30" s="33"/>
      <c r="O30" s="23" t="b">
        <f t="shared" si="3"/>
        <v>1</v>
      </c>
      <c r="P30" s="23" t="b">
        <f t="shared" si="4"/>
        <v>1</v>
      </c>
    </row>
    <row r="31" spans="2:16" ht="18" customHeight="1">
      <c r="C31" s="25" t="s">
        <v>41</v>
      </c>
      <c r="D31" s="26" t="str">
        <f t="shared" si="0"/>
        <v>:</v>
      </c>
      <c r="E31" s="25" t="s">
        <v>22</v>
      </c>
      <c r="F31" s="25">
        <v>93</v>
      </c>
      <c r="G31" s="26" t="str">
        <f t="shared" si="1"/>
        <v>:</v>
      </c>
      <c r="H31" s="25">
        <v>95</v>
      </c>
      <c r="I31" s="27">
        <v>1.4</v>
      </c>
      <c r="J31" s="1"/>
      <c r="K31" s="27">
        <v>2.9</v>
      </c>
      <c r="L31" s="28"/>
      <c r="M31" s="29" t="str">
        <f t="shared" si="5"/>
        <v/>
      </c>
      <c r="N31" s="33"/>
      <c r="O31" s="23" t="b">
        <f t="shared" si="3"/>
        <v>1</v>
      </c>
      <c r="P31" s="23" t="b">
        <f t="shared" si="4"/>
        <v>1</v>
      </c>
    </row>
    <row r="32" spans="2:16" ht="18" customHeight="1">
      <c r="C32" s="25" t="s">
        <v>32</v>
      </c>
      <c r="D32" s="26" t="str">
        <f t="shared" si="0"/>
        <v>:</v>
      </c>
      <c r="E32" s="25" t="s">
        <v>31</v>
      </c>
      <c r="F32" s="25">
        <v>101</v>
      </c>
      <c r="G32" s="26" t="str">
        <f t="shared" si="1"/>
        <v>:</v>
      </c>
      <c r="H32" s="25">
        <v>117</v>
      </c>
      <c r="I32" s="27">
        <v>2.8</v>
      </c>
      <c r="J32" s="1"/>
      <c r="K32" s="27">
        <v>1.42</v>
      </c>
      <c r="L32" s="28"/>
      <c r="M32" s="29" t="str">
        <f t="shared" si="5"/>
        <v/>
      </c>
      <c r="N32" s="32"/>
      <c r="O32" s="23" t="b">
        <f t="shared" si="3"/>
        <v>1</v>
      </c>
      <c r="P32" s="23" t="b">
        <f t="shared" si="4"/>
        <v>1</v>
      </c>
    </row>
    <row r="33" spans="2:16" ht="18" customHeight="1">
      <c r="C33" s="25" t="s">
        <v>40</v>
      </c>
      <c r="D33" s="26" t="str">
        <f t="shared" si="0"/>
        <v>:</v>
      </c>
      <c r="E33" s="25" t="s">
        <v>39</v>
      </c>
      <c r="F33" s="25">
        <v>104</v>
      </c>
      <c r="G33" s="26" t="str">
        <f t="shared" si="1"/>
        <v>:</v>
      </c>
      <c r="H33" s="25">
        <v>116</v>
      </c>
      <c r="I33" s="27">
        <v>2.25</v>
      </c>
      <c r="J33" s="1"/>
      <c r="K33" s="27">
        <v>1.62</v>
      </c>
      <c r="L33" s="28"/>
      <c r="M33" s="29" t="str">
        <f t="shared" si="5"/>
        <v/>
      </c>
      <c r="N33" s="33"/>
      <c r="O33" s="23" t="b">
        <f t="shared" si="3"/>
        <v>1</v>
      </c>
      <c r="P33" s="23" t="b">
        <f t="shared" si="4"/>
        <v>1</v>
      </c>
    </row>
    <row r="34" spans="2:16" ht="18" customHeight="1">
      <c r="C34" s="25" t="s">
        <v>44</v>
      </c>
      <c r="D34" s="26" t="str">
        <f t="shared" ref="D34:D65" si="6">IF(C34&gt;0,":","")</f>
        <v>:</v>
      </c>
      <c r="E34" s="25" t="s">
        <v>23</v>
      </c>
      <c r="F34" s="25">
        <v>124</v>
      </c>
      <c r="G34" s="26" t="str">
        <f t="shared" ref="G34:G65" si="7">IF(ISNUMBER(F34),":","")</f>
        <v>:</v>
      </c>
      <c r="H34" s="25">
        <v>87</v>
      </c>
      <c r="I34" s="27">
        <v>1.4</v>
      </c>
      <c r="J34" s="1"/>
      <c r="K34" s="27">
        <v>2.9</v>
      </c>
      <c r="L34" s="28"/>
      <c r="M34" s="29" t="str">
        <f t="shared" si="5"/>
        <v/>
      </c>
      <c r="N34" s="33"/>
      <c r="O34" s="23" t="b">
        <f t="shared" ref="O34:O65" si="8">IF(ISBLANK(F34),"",IF(ISNUMBER(F34),IF(AND(F34&gt;=0,F34&lt;250),IF($F34&lt;&gt;$H34,IF(F34=0,TRUE(),IF(MOD(F34,1)=0,TRUE(),FALSE())),FALSE()),FALSE()),FALSE()))</f>
        <v>1</v>
      </c>
      <c r="P34" s="23" t="b">
        <f t="shared" ref="P34:P65" si="9">IF(ISBLANK(H34),"",IF(ISNUMBER(H34),IF(AND(H34&gt;=0,H34&lt;250),IF($F34&lt;&gt;$H34,IF(H34=0,TRUE(),IF(MOD(H34,1)=0,TRUE(),FALSE())),FALSE()),FALSE()),FALSE()))</f>
        <v>1</v>
      </c>
    </row>
    <row r="35" spans="2:16" ht="18" customHeight="1">
      <c r="C35" s="25" t="s">
        <v>42</v>
      </c>
      <c r="D35" s="26" t="str">
        <f t="shared" si="6"/>
        <v>:</v>
      </c>
      <c r="E35" s="25" t="s">
        <v>27</v>
      </c>
      <c r="F35" s="25">
        <v>93</v>
      </c>
      <c r="G35" s="26" t="str">
        <f t="shared" si="7"/>
        <v>:</v>
      </c>
      <c r="H35" s="25">
        <v>104</v>
      </c>
      <c r="I35" s="27">
        <v>2.25</v>
      </c>
      <c r="J35" s="1"/>
      <c r="K35" s="27">
        <v>1.62</v>
      </c>
      <c r="L35" s="28"/>
      <c r="M35" s="29" t="str">
        <f t="shared" si="5"/>
        <v/>
      </c>
      <c r="N35" s="33"/>
      <c r="O35" s="23" t="b">
        <f t="shared" si="8"/>
        <v>1</v>
      </c>
      <c r="P35" s="23" t="b">
        <f t="shared" si="9"/>
        <v>1</v>
      </c>
    </row>
    <row r="36" spans="2:16" ht="18" customHeight="1">
      <c r="C36" s="25"/>
      <c r="D36" s="26" t="str">
        <f t="shared" si="6"/>
        <v/>
      </c>
      <c r="E36" s="25"/>
      <c r="F36" s="25"/>
      <c r="G36" s="26" t="str">
        <f t="shared" si="7"/>
        <v/>
      </c>
      <c r="H36" s="25"/>
      <c r="I36" s="27"/>
      <c r="J36" s="1"/>
      <c r="K36" s="27"/>
      <c r="L36" s="28"/>
      <c r="M36" s="29" t="str">
        <f t="shared" si="5"/>
        <v/>
      </c>
      <c r="N36" s="33"/>
      <c r="O36" s="23" t="str">
        <f t="shared" si="8"/>
        <v/>
      </c>
      <c r="P36" s="23" t="str">
        <f t="shared" si="9"/>
        <v/>
      </c>
    </row>
    <row r="37" spans="2:16" ht="18" customHeight="1">
      <c r="B37" s="24" t="s">
        <v>30</v>
      </c>
      <c r="C37" s="25" t="s">
        <v>43</v>
      </c>
      <c r="D37" s="26" t="str">
        <f t="shared" si="6"/>
        <v>:</v>
      </c>
      <c r="E37" s="25" t="s">
        <v>26</v>
      </c>
      <c r="F37" s="25">
        <v>117</v>
      </c>
      <c r="G37" s="26" t="str">
        <f t="shared" si="7"/>
        <v>:</v>
      </c>
      <c r="H37" s="25">
        <v>115</v>
      </c>
      <c r="I37" s="27">
        <v>1.1000000000000001</v>
      </c>
      <c r="J37" s="1"/>
      <c r="K37" s="27">
        <v>6.7</v>
      </c>
      <c r="L37" s="28"/>
      <c r="M37" s="29" t="str">
        <f t="shared" si="5"/>
        <v/>
      </c>
      <c r="N37" s="33"/>
      <c r="O37" s="23" t="b">
        <f t="shared" si="8"/>
        <v>1</v>
      </c>
      <c r="P37" s="23" t="b">
        <f t="shared" si="9"/>
        <v>1</v>
      </c>
    </row>
    <row r="38" spans="2:16" ht="18" customHeight="1">
      <c r="B38" s="24" t="s">
        <v>33</v>
      </c>
      <c r="C38" s="25" t="s">
        <v>35</v>
      </c>
      <c r="D38" s="26" t="str">
        <f t="shared" si="6"/>
        <v>:</v>
      </c>
      <c r="E38" s="25" t="s">
        <v>34</v>
      </c>
      <c r="F38" s="25">
        <v>101</v>
      </c>
      <c r="G38" s="26" t="str">
        <f t="shared" si="7"/>
        <v>:</v>
      </c>
      <c r="H38" s="25">
        <v>99</v>
      </c>
      <c r="I38" s="27">
        <v>2.8</v>
      </c>
      <c r="J38" s="1"/>
      <c r="K38" s="27">
        <v>1.42</v>
      </c>
      <c r="L38" s="28"/>
      <c r="M38" s="29" t="str">
        <f t="shared" si="5"/>
        <v/>
      </c>
      <c r="N38" s="33"/>
      <c r="O38" s="23" t="b">
        <f t="shared" si="8"/>
        <v>1</v>
      </c>
      <c r="P38" s="23" t="b">
        <f t="shared" si="9"/>
        <v>1</v>
      </c>
    </row>
    <row r="39" spans="2:16" ht="18" customHeight="1">
      <c r="B39" s="24" t="s">
        <v>47</v>
      </c>
      <c r="C39" s="25" t="s">
        <v>38</v>
      </c>
      <c r="D39" s="26" t="str">
        <f t="shared" si="6"/>
        <v>:</v>
      </c>
      <c r="E39" s="25" t="s">
        <v>37</v>
      </c>
      <c r="F39" s="25">
        <v>94</v>
      </c>
      <c r="G39" s="26" t="str">
        <f t="shared" si="7"/>
        <v>:</v>
      </c>
      <c r="H39" s="25">
        <v>93</v>
      </c>
      <c r="I39" s="27">
        <v>1.9</v>
      </c>
      <c r="J39" s="1"/>
      <c r="K39" s="27">
        <v>1.87</v>
      </c>
      <c r="L39" s="28"/>
      <c r="M39" s="29" t="str">
        <f t="shared" si="5"/>
        <v/>
      </c>
      <c r="N39" s="33"/>
      <c r="O39" s="23" t="b">
        <f t="shared" si="8"/>
        <v>1</v>
      </c>
      <c r="P39" s="23" t="b">
        <f t="shared" si="9"/>
        <v>1</v>
      </c>
    </row>
    <row r="40" spans="2:16" ht="18" customHeight="1">
      <c r="C40" s="25" t="s">
        <v>40</v>
      </c>
      <c r="D40" s="26" t="str">
        <f t="shared" si="6"/>
        <v>:</v>
      </c>
      <c r="E40" s="25" t="s">
        <v>39</v>
      </c>
      <c r="F40" s="25">
        <v>113</v>
      </c>
      <c r="G40" s="26" t="str">
        <f t="shared" si="7"/>
        <v>:</v>
      </c>
      <c r="H40" s="25">
        <v>116</v>
      </c>
      <c r="I40" s="27">
        <v>2.2999999999999998</v>
      </c>
      <c r="J40" s="1"/>
      <c r="K40" s="27">
        <v>1.6</v>
      </c>
      <c r="L40" s="28"/>
      <c r="M40" s="29" t="str">
        <f t="shared" si="5"/>
        <v/>
      </c>
      <c r="N40" s="33"/>
      <c r="O40" s="23" t="b">
        <f t="shared" si="8"/>
        <v>1</v>
      </c>
      <c r="P40" s="23" t="b">
        <f t="shared" si="9"/>
        <v>1</v>
      </c>
    </row>
    <row r="41" spans="2:16" ht="18" customHeight="1">
      <c r="C41" s="25" t="s">
        <v>41</v>
      </c>
      <c r="D41" s="26" t="str">
        <f t="shared" si="6"/>
        <v>:</v>
      </c>
      <c r="E41" s="25" t="s">
        <v>22</v>
      </c>
      <c r="F41" s="25">
        <v>107</v>
      </c>
      <c r="G41" s="26" t="str">
        <f t="shared" si="7"/>
        <v>:</v>
      </c>
      <c r="H41" s="25">
        <v>98</v>
      </c>
      <c r="I41" s="27">
        <v>1.32</v>
      </c>
      <c r="J41" s="1"/>
      <c r="K41" s="27">
        <v>3.3</v>
      </c>
      <c r="L41" s="28"/>
      <c r="M41" s="29" t="str">
        <f t="shared" si="5"/>
        <v/>
      </c>
      <c r="N41" s="33"/>
      <c r="O41" s="23" t="b">
        <f t="shared" si="8"/>
        <v>1</v>
      </c>
      <c r="P41" s="23" t="b">
        <f t="shared" si="9"/>
        <v>1</v>
      </c>
    </row>
    <row r="42" spans="2:16" ht="18" customHeight="1">
      <c r="C42" s="25" t="s">
        <v>32</v>
      </c>
      <c r="D42" s="26" t="str">
        <f t="shared" si="6"/>
        <v>:</v>
      </c>
      <c r="E42" s="25" t="s">
        <v>31</v>
      </c>
      <c r="F42" s="25">
        <v>129</v>
      </c>
      <c r="G42" s="26" t="str">
        <f t="shared" si="7"/>
        <v>:</v>
      </c>
      <c r="H42" s="25">
        <v>103</v>
      </c>
      <c r="I42" s="27">
        <v>2.7</v>
      </c>
      <c r="J42" s="1"/>
      <c r="K42" s="27">
        <v>1.45</v>
      </c>
      <c r="L42" s="28"/>
      <c r="M42" s="29" t="str">
        <f t="shared" si="5"/>
        <v/>
      </c>
      <c r="N42" s="33"/>
      <c r="O42" s="23" t="b">
        <f t="shared" si="8"/>
        <v>1</v>
      </c>
      <c r="P42" s="23" t="b">
        <f t="shared" si="9"/>
        <v>1</v>
      </c>
    </row>
    <row r="43" spans="2:16" ht="18" customHeight="1">
      <c r="C43" s="25" t="s">
        <v>42</v>
      </c>
      <c r="D43" s="26" t="str">
        <f t="shared" si="6"/>
        <v>:</v>
      </c>
      <c r="E43" s="25" t="s">
        <v>27</v>
      </c>
      <c r="F43" s="25">
        <v>106</v>
      </c>
      <c r="G43" s="26" t="str">
        <f t="shared" si="7"/>
        <v>:</v>
      </c>
      <c r="H43" s="25">
        <v>109</v>
      </c>
      <c r="I43" s="27">
        <v>2.4</v>
      </c>
      <c r="J43" s="1"/>
      <c r="K43" s="27">
        <v>1.55</v>
      </c>
      <c r="L43" s="28"/>
      <c r="M43" s="29" t="str">
        <f t="shared" si="5"/>
        <v/>
      </c>
      <c r="N43" s="33"/>
      <c r="O43" s="23" t="b">
        <f t="shared" si="8"/>
        <v>1</v>
      </c>
      <c r="P43" s="23" t="b">
        <f t="shared" si="9"/>
        <v>1</v>
      </c>
    </row>
    <row r="44" spans="2:16" ht="18" customHeight="1">
      <c r="C44" s="25" t="s">
        <v>44</v>
      </c>
      <c r="D44" s="26" t="str">
        <f t="shared" si="6"/>
        <v>:</v>
      </c>
      <c r="E44" s="25" t="s">
        <v>23</v>
      </c>
      <c r="F44" s="25">
        <v>138</v>
      </c>
      <c r="G44" s="26" t="str">
        <f t="shared" si="7"/>
        <v>:</v>
      </c>
      <c r="H44" s="25">
        <v>83</v>
      </c>
      <c r="I44" s="27">
        <v>1.22</v>
      </c>
      <c r="J44" s="1"/>
      <c r="K44" s="27">
        <v>4.0999999999999996</v>
      </c>
      <c r="L44" s="28"/>
      <c r="M44" s="29" t="str">
        <f t="shared" si="5"/>
        <v/>
      </c>
      <c r="N44" s="32">
        <f>SUM(M37:M44)</f>
        <v>0</v>
      </c>
      <c r="O44" s="23" t="b">
        <f t="shared" si="8"/>
        <v>1</v>
      </c>
      <c r="P44" s="23" t="b">
        <f t="shared" si="9"/>
        <v>1</v>
      </c>
    </row>
    <row r="45" spans="2:16" ht="18" customHeight="1">
      <c r="C45" s="25"/>
      <c r="D45" s="26" t="str">
        <f t="shared" si="6"/>
        <v/>
      </c>
      <c r="E45" s="25"/>
      <c r="F45" s="25"/>
      <c r="G45" s="26" t="str">
        <f t="shared" si="7"/>
        <v/>
      </c>
      <c r="H45" s="25"/>
      <c r="I45" s="27"/>
      <c r="J45" s="1"/>
      <c r="K45" s="27"/>
      <c r="L45" s="28"/>
      <c r="M45" s="29" t="str">
        <f t="shared" ref="M45:M76" si="10">IF(ISNUMBER(L45),IF(IF(F45&gt;H45,1,"")=L45,I45,IF(IF(F45&lt;H45,2,"")=L45,K45,IF(IF(F45=H45,0,"")=L45,J45,0))),"")</f>
        <v/>
      </c>
      <c r="N45" s="33"/>
      <c r="O45" s="23" t="str">
        <f t="shared" si="8"/>
        <v/>
      </c>
      <c r="P45" s="23" t="str">
        <f t="shared" si="9"/>
        <v/>
      </c>
    </row>
    <row r="46" spans="2:16" ht="18" customHeight="1">
      <c r="B46" s="24" t="s">
        <v>30</v>
      </c>
      <c r="C46" s="25" t="s">
        <v>31</v>
      </c>
      <c r="D46" s="26" t="str">
        <f t="shared" si="6"/>
        <v>:</v>
      </c>
      <c r="E46" s="25" t="s">
        <v>32</v>
      </c>
      <c r="F46" s="25">
        <v>118</v>
      </c>
      <c r="G46" s="26" t="str">
        <f t="shared" si="7"/>
        <v>:</v>
      </c>
      <c r="H46" s="25">
        <v>119</v>
      </c>
      <c r="I46" s="27">
        <v>3.3</v>
      </c>
      <c r="J46" s="1"/>
      <c r="K46" s="27">
        <v>1.32</v>
      </c>
      <c r="L46" s="28"/>
      <c r="M46" s="29" t="str">
        <f t="shared" si="10"/>
        <v/>
      </c>
      <c r="N46" s="33"/>
      <c r="O46" s="23" t="b">
        <f t="shared" si="8"/>
        <v>1</v>
      </c>
      <c r="P46" s="23" t="b">
        <f t="shared" si="9"/>
        <v>1</v>
      </c>
    </row>
    <row r="47" spans="2:16" ht="18" customHeight="1">
      <c r="B47" s="24" t="s">
        <v>33</v>
      </c>
      <c r="C47" s="25" t="s">
        <v>37</v>
      </c>
      <c r="D47" s="26" t="str">
        <f t="shared" si="6"/>
        <v>:</v>
      </c>
      <c r="E47" s="25" t="s">
        <v>38</v>
      </c>
      <c r="F47" s="25">
        <v>106</v>
      </c>
      <c r="G47" s="26" t="str">
        <f t="shared" si="7"/>
        <v>:</v>
      </c>
      <c r="H47" s="25">
        <v>103</v>
      </c>
      <c r="I47" s="27">
        <v>2.8</v>
      </c>
      <c r="J47" s="1"/>
      <c r="K47" s="27">
        <v>1.42</v>
      </c>
      <c r="L47" s="28"/>
      <c r="M47" s="29" t="str">
        <f t="shared" si="10"/>
        <v/>
      </c>
      <c r="N47" s="33"/>
      <c r="O47" s="23" t="b">
        <f t="shared" si="8"/>
        <v>1</v>
      </c>
      <c r="P47" s="23" t="b">
        <f t="shared" si="9"/>
        <v>1</v>
      </c>
    </row>
    <row r="48" spans="2:16" ht="18" customHeight="1">
      <c r="B48" s="24" t="s">
        <v>48</v>
      </c>
      <c r="C48" s="25" t="s">
        <v>22</v>
      </c>
      <c r="D48" s="26" t="str">
        <f t="shared" si="6"/>
        <v>:</v>
      </c>
      <c r="E48" s="25" t="s">
        <v>41</v>
      </c>
      <c r="F48" s="25">
        <v>89</v>
      </c>
      <c r="G48" s="26" t="str">
        <f t="shared" si="7"/>
        <v>:</v>
      </c>
      <c r="H48" s="25">
        <v>120</v>
      </c>
      <c r="I48" s="27">
        <v>6</v>
      </c>
      <c r="J48" s="1"/>
      <c r="K48" s="27">
        <v>1.1200000000000001</v>
      </c>
      <c r="L48" s="28"/>
      <c r="M48" s="29" t="str">
        <f t="shared" si="10"/>
        <v/>
      </c>
      <c r="N48" s="33"/>
      <c r="O48" s="23" t="b">
        <f t="shared" si="8"/>
        <v>1</v>
      </c>
      <c r="P48" s="23" t="b">
        <f t="shared" si="9"/>
        <v>1</v>
      </c>
    </row>
    <row r="49" spans="2:16" ht="18" customHeight="1">
      <c r="C49" s="25" t="s">
        <v>34</v>
      </c>
      <c r="D49" s="26" t="str">
        <f t="shared" si="6"/>
        <v>:</v>
      </c>
      <c r="E49" s="25" t="s">
        <v>35</v>
      </c>
      <c r="F49" s="25">
        <v>115</v>
      </c>
      <c r="G49" s="26" t="str">
        <f t="shared" si="7"/>
        <v>:</v>
      </c>
      <c r="H49" s="25">
        <v>131</v>
      </c>
      <c r="I49" s="27">
        <v>1.77</v>
      </c>
      <c r="J49" s="1"/>
      <c r="K49" s="27">
        <v>2</v>
      </c>
      <c r="L49" s="28"/>
      <c r="M49" s="29" t="str">
        <f t="shared" si="10"/>
        <v/>
      </c>
      <c r="N49" s="33"/>
      <c r="O49" s="23" t="b">
        <f t="shared" si="8"/>
        <v>1</v>
      </c>
      <c r="P49" s="23" t="b">
        <f t="shared" si="9"/>
        <v>1</v>
      </c>
    </row>
    <row r="50" spans="2:16" ht="18" customHeight="1">
      <c r="C50" s="25" t="s">
        <v>39</v>
      </c>
      <c r="D50" s="26" t="str">
        <f t="shared" si="6"/>
        <v>:</v>
      </c>
      <c r="E50" s="25" t="s">
        <v>40</v>
      </c>
      <c r="F50" s="25">
        <v>103</v>
      </c>
      <c r="G50" s="26" t="str">
        <f t="shared" si="7"/>
        <v>:</v>
      </c>
      <c r="H50" s="25">
        <v>96</v>
      </c>
      <c r="I50" s="27">
        <v>3</v>
      </c>
      <c r="J50" s="1"/>
      <c r="K50" s="27">
        <v>1.37</v>
      </c>
      <c r="L50" s="28"/>
      <c r="M50" s="29" t="str">
        <f t="shared" si="10"/>
        <v/>
      </c>
      <c r="N50" s="33"/>
      <c r="O50" s="23" t="b">
        <f t="shared" si="8"/>
        <v>1</v>
      </c>
      <c r="P50" s="23" t="b">
        <f t="shared" si="9"/>
        <v>1</v>
      </c>
    </row>
    <row r="51" spans="2:16" ht="18" customHeight="1">
      <c r="C51" s="25" t="s">
        <v>27</v>
      </c>
      <c r="D51" s="26" t="str">
        <f t="shared" si="6"/>
        <v>:</v>
      </c>
      <c r="E51" s="25" t="s">
        <v>42</v>
      </c>
      <c r="F51" s="25">
        <v>116</v>
      </c>
      <c r="G51" s="26" t="str">
        <f t="shared" si="7"/>
        <v>:</v>
      </c>
      <c r="H51" s="25">
        <v>131</v>
      </c>
      <c r="I51" s="27">
        <v>2.2999999999999998</v>
      </c>
      <c r="J51" s="1"/>
      <c r="K51" s="27">
        <v>1.6</v>
      </c>
      <c r="L51" s="28"/>
      <c r="M51" s="29" t="str">
        <f t="shared" si="10"/>
        <v/>
      </c>
      <c r="N51" s="32">
        <f>SUM(M46:M51)</f>
        <v>0</v>
      </c>
      <c r="O51" s="23" t="b">
        <f t="shared" si="8"/>
        <v>1</v>
      </c>
      <c r="P51" s="23" t="b">
        <f t="shared" si="9"/>
        <v>1</v>
      </c>
    </row>
    <row r="52" spans="2:16" ht="18" customHeight="1">
      <c r="C52" s="25"/>
      <c r="D52" s="26" t="str">
        <f t="shared" si="6"/>
        <v/>
      </c>
      <c r="E52" s="25"/>
      <c r="F52" s="25"/>
      <c r="G52" s="26" t="str">
        <f t="shared" si="7"/>
        <v/>
      </c>
      <c r="H52" s="25"/>
      <c r="I52" s="27"/>
      <c r="J52" s="1"/>
      <c r="K52" s="27"/>
      <c r="L52" s="28"/>
      <c r="M52" s="29" t="str">
        <f t="shared" si="10"/>
        <v/>
      </c>
      <c r="N52" s="33"/>
      <c r="O52" s="23" t="str">
        <f t="shared" si="8"/>
        <v/>
      </c>
      <c r="P52" s="23" t="str">
        <f t="shared" si="9"/>
        <v/>
      </c>
    </row>
    <row r="53" spans="2:16" ht="18" customHeight="1">
      <c r="B53" s="24" t="s">
        <v>30</v>
      </c>
      <c r="C53" s="25" t="s">
        <v>38</v>
      </c>
      <c r="D53" s="26" t="str">
        <f t="shared" si="6"/>
        <v>:</v>
      </c>
      <c r="E53" s="25" t="s">
        <v>37</v>
      </c>
      <c r="F53" s="25">
        <v>116</v>
      </c>
      <c r="G53" s="26" t="str">
        <f t="shared" si="7"/>
        <v>:</v>
      </c>
      <c r="H53" s="25">
        <v>113</v>
      </c>
      <c r="I53" s="27">
        <v>1.93</v>
      </c>
      <c r="J53" s="1"/>
      <c r="K53" s="27">
        <v>1.83</v>
      </c>
      <c r="L53" s="28"/>
      <c r="M53" s="29" t="str">
        <f t="shared" si="10"/>
        <v/>
      </c>
      <c r="N53" s="33"/>
      <c r="O53" s="23" t="b">
        <f t="shared" si="8"/>
        <v>1</v>
      </c>
      <c r="P53" s="23" t="b">
        <f t="shared" si="9"/>
        <v>1</v>
      </c>
    </row>
    <row r="54" spans="2:16" ht="18" customHeight="1">
      <c r="B54" s="24" t="s">
        <v>33</v>
      </c>
      <c r="C54" s="25" t="s">
        <v>35</v>
      </c>
      <c r="D54" s="26" t="str">
        <f t="shared" si="6"/>
        <v>:</v>
      </c>
      <c r="E54" s="25" t="s">
        <v>34</v>
      </c>
      <c r="F54" s="25">
        <v>105</v>
      </c>
      <c r="G54" s="26" t="str">
        <f t="shared" si="7"/>
        <v>:</v>
      </c>
      <c r="H54" s="25">
        <v>111</v>
      </c>
      <c r="I54" s="27">
        <v>3</v>
      </c>
      <c r="J54" s="1"/>
      <c r="K54" s="27">
        <v>1.37</v>
      </c>
      <c r="L54" s="28"/>
      <c r="M54" s="29" t="str">
        <f t="shared" si="10"/>
        <v/>
      </c>
      <c r="N54" s="33"/>
      <c r="O54" s="23" t="b">
        <f t="shared" si="8"/>
        <v>1</v>
      </c>
      <c r="P54" s="23" t="b">
        <f t="shared" si="9"/>
        <v>1</v>
      </c>
    </row>
    <row r="55" spans="2:16" ht="18" customHeight="1">
      <c r="B55" s="24" t="s">
        <v>49</v>
      </c>
      <c r="C55" s="25" t="s">
        <v>42</v>
      </c>
      <c r="D55" s="26" t="str">
        <f t="shared" si="6"/>
        <v>:</v>
      </c>
      <c r="E55" s="25" t="s">
        <v>27</v>
      </c>
      <c r="F55" s="25">
        <v>115</v>
      </c>
      <c r="G55" s="26" t="str">
        <f t="shared" si="7"/>
        <v>:</v>
      </c>
      <c r="H55" s="25">
        <v>107</v>
      </c>
      <c r="I55" s="27">
        <v>2.6</v>
      </c>
      <c r="J55" s="1"/>
      <c r="K55" s="27">
        <v>1.47</v>
      </c>
      <c r="L55" s="28"/>
      <c r="M55" s="29" t="str">
        <f t="shared" si="10"/>
        <v/>
      </c>
      <c r="N55" s="33"/>
      <c r="O55" s="23" t="b">
        <f t="shared" si="8"/>
        <v>1</v>
      </c>
      <c r="P55" s="23" t="b">
        <f t="shared" si="9"/>
        <v>1</v>
      </c>
    </row>
    <row r="56" spans="2:16" ht="18" customHeight="1">
      <c r="C56" s="25"/>
      <c r="D56" s="26" t="str">
        <f t="shared" si="6"/>
        <v/>
      </c>
      <c r="E56" s="25"/>
      <c r="F56" s="25"/>
      <c r="G56" s="26" t="str">
        <f t="shared" si="7"/>
        <v/>
      </c>
      <c r="H56" s="25"/>
      <c r="I56" s="27"/>
      <c r="J56" s="1"/>
      <c r="K56" s="27"/>
      <c r="L56" s="28"/>
      <c r="M56" s="29" t="str">
        <f t="shared" si="10"/>
        <v/>
      </c>
      <c r="N56" s="33"/>
      <c r="O56" s="23" t="str">
        <f t="shared" si="8"/>
        <v/>
      </c>
      <c r="P56" s="23" t="str">
        <f t="shared" si="9"/>
        <v/>
      </c>
    </row>
    <row r="57" spans="2:16" ht="18" customHeight="1">
      <c r="B57" s="24" t="s">
        <v>30</v>
      </c>
      <c r="C57" s="25" t="s">
        <v>34</v>
      </c>
      <c r="D57" s="26" t="str">
        <f t="shared" si="6"/>
        <v>:</v>
      </c>
      <c r="E57" s="25" t="s">
        <v>35</v>
      </c>
      <c r="F57" s="25">
        <v>101</v>
      </c>
      <c r="G57" s="26"/>
      <c r="H57" s="25">
        <v>120</v>
      </c>
      <c r="I57" s="27">
        <v>2</v>
      </c>
      <c r="J57" s="1"/>
      <c r="K57" s="27">
        <v>1.77</v>
      </c>
      <c r="L57" s="28"/>
      <c r="M57" s="29" t="str">
        <f t="shared" si="10"/>
        <v/>
      </c>
      <c r="N57" s="33"/>
      <c r="O57" s="23" t="b">
        <f t="shared" si="8"/>
        <v>1</v>
      </c>
      <c r="P57" s="23" t="b">
        <f t="shared" si="9"/>
        <v>1</v>
      </c>
    </row>
    <row r="58" spans="2:16" ht="18" customHeight="1">
      <c r="B58" s="24" t="s">
        <v>33</v>
      </c>
      <c r="C58" s="25" t="s">
        <v>27</v>
      </c>
      <c r="D58" s="26" t="str">
        <f t="shared" si="6"/>
        <v>:</v>
      </c>
      <c r="E58" s="25" t="s">
        <v>42</v>
      </c>
      <c r="F58" s="25">
        <v>103</v>
      </c>
      <c r="G58" s="26"/>
      <c r="H58" s="25">
        <v>89</v>
      </c>
      <c r="I58" s="27">
        <v>2</v>
      </c>
      <c r="J58" s="1"/>
      <c r="K58" s="27"/>
      <c r="L58" s="28"/>
      <c r="M58" s="29" t="str">
        <f t="shared" si="10"/>
        <v/>
      </c>
      <c r="N58" s="32">
        <f>SUM(M57:M58)</f>
        <v>0</v>
      </c>
      <c r="O58" s="23" t="b">
        <f t="shared" si="8"/>
        <v>1</v>
      </c>
      <c r="P58" s="23" t="b">
        <f t="shared" si="9"/>
        <v>1</v>
      </c>
    </row>
    <row r="59" spans="2:16" ht="18" customHeight="1">
      <c r="B59" s="24" t="s">
        <v>50</v>
      </c>
      <c r="C59" s="25"/>
      <c r="D59" s="26" t="str">
        <f t="shared" si="6"/>
        <v/>
      </c>
      <c r="E59" s="25"/>
      <c r="F59" s="25"/>
      <c r="G59" s="26"/>
      <c r="H59" s="25"/>
      <c r="I59" s="27"/>
      <c r="J59" s="1"/>
      <c r="K59" s="27"/>
      <c r="L59" s="28"/>
      <c r="M59" s="29" t="str">
        <f t="shared" si="10"/>
        <v/>
      </c>
      <c r="N59" s="33"/>
      <c r="O59" s="23" t="str">
        <f t="shared" si="8"/>
        <v/>
      </c>
      <c r="P59" s="23" t="str">
        <f t="shared" si="9"/>
        <v/>
      </c>
    </row>
    <row r="60" spans="2:16" ht="18" customHeight="1">
      <c r="C60" s="25"/>
      <c r="D60" s="26" t="str">
        <f t="shared" si="6"/>
        <v/>
      </c>
      <c r="E60" s="25"/>
      <c r="F60" s="25"/>
      <c r="G60" s="26"/>
      <c r="H60" s="25"/>
      <c r="I60" s="27"/>
      <c r="J60" s="1"/>
      <c r="K60" s="27"/>
      <c r="L60" s="28"/>
      <c r="M60" s="29" t="str">
        <f t="shared" si="10"/>
        <v/>
      </c>
      <c r="N60" s="33"/>
      <c r="O60" s="23" t="str">
        <f t="shared" si="8"/>
        <v/>
      </c>
      <c r="P60" s="23" t="str">
        <f t="shared" si="9"/>
        <v/>
      </c>
    </row>
    <row r="61" spans="2:16" ht="18" customHeight="1">
      <c r="B61" s="24" t="s">
        <v>30</v>
      </c>
      <c r="C61" s="25" t="s">
        <v>32</v>
      </c>
      <c r="D61" s="26" t="str">
        <f t="shared" si="6"/>
        <v>:</v>
      </c>
      <c r="E61" s="25" t="s">
        <v>44</v>
      </c>
      <c r="F61" s="25">
        <v>121</v>
      </c>
      <c r="G61" s="26"/>
      <c r="H61" s="25">
        <v>112</v>
      </c>
      <c r="I61" s="27">
        <v>3.8</v>
      </c>
      <c r="J61" s="1"/>
      <c r="K61" s="27">
        <v>1.25</v>
      </c>
      <c r="L61" s="28"/>
      <c r="M61" s="29" t="str">
        <f t="shared" si="10"/>
        <v/>
      </c>
      <c r="N61" s="33"/>
      <c r="O61" s="23" t="b">
        <f t="shared" si="8"/>
        <v>1</v>
      </c>
      <c r="P61" s="23" t="b">
        <f t="shared" si="9"/>
        <v>1</v>
      </c>
    </row>
    <row r="62" spans="2:16" ht="18" customHeight="1">
      <c r="B62" s="24" t="s">
        <v>51</v>
      </c>
      <c r="C62" s="25" t="s">
        <v>38</v>
      </c>
      <c r="D62" s="26" t="str">
        <f t="shared" si="6"/>
        <v>:</v>
      </c>
      <c r="E62" s="25" t="s">
        <v>41</v>
      </c>
      <c r="F62" s="25">
        <v>108</v>
      </c>
      <c r="G62" s="26"/>
      <c r="H62" s="25">
        <v>105</v>
      </c>
      <c r="I62" s="27">
        <v>4.0999999999999996</v>
      </c>
      <c r="J62" s="1"/>
      <c r="K62" s="27">
        <v>1.22</v>
      </c>
      <c r="L62" s="28"/>
      <c r="M62" s="29" t="str">
        <f t="shared" si="10"/>
        <v/>
      </c>
      <c r="N62" s="33"/>
      <c r="O62" s="23" t="b">
        <f t="shared" si="8"/>
        <v>1</v>
      </c>
      <c r="P62" s="23" t="b">
        <f t="shared" si="9"/>
        <v>1</v>
      </c>
    </row>
    <row r="63" spans="2:16" ht="18" customHeight="1">
      <c r="B63" s="24" t="s">
        <v>36</v>
      </c>
      <c r="C63" s="25" t="s">
        <v>35</v>
      </c>
      <c r="D63" s="26" t="str">
        <f t="shared" si="6"/>
        <v>:</v>
      </c>
      <c r="E63" s="25" t="s">
        <v>43</v>
      </c>
      <c r="F63" s="25">
        <v>121</v>
      </c>
      <c r="G63" s="26"/>
      <c r="H63" s="25">
        <v>119</v>
      </c>
      <c r="I63" s="27">
        <v>4.0999999999999996</v>
      </c>
      <c r="J63" s="1"/>
      <c r="K63" s="27">
        <v>1.22</v>
      </c>
      <c r="L63" s="28"/>
      <c r="M63" s="29" t="str">
        <f t="shared" si="10"/>
        <v/>
      </c>
      <c r="N63" s="33"/>
      <c r="O63" s="23" t="b">
        <f t="shared" si="8"/>
        <v>1</v>
      </c>
      <c r="P63" s="23" t="b">
        <f t="shared" si="9"/>
        <v>1</v>
      </c>
    </row>
    <row r="64" spans="2:16" ht="18" customHeight="1">
      <c r="C64" s="25" t="s">
        <v>27</v>
      </c>
      <c r="D64" s="26" t="str">
        <f t="shared" si="6"/>
        <v>:</v>
      </c>
      <c r="E64" s="25" t="s">
        <v>39</v>
      </c>
      <c r="F64" s="25">
        <v>99</v>
      </c>
      <c r="G64" s="26" t="str">
        <f t="shared" ref="G64:G100" si="11">IF(ISNUMBER(F64),":","")</f>
        <v>:</v>
      </c>
      <c r="H64" s="25">
        <v>88</v>
      </c>
      <c r="I64" s="27">
        <v>3.2</v>
      </c>
      <c r="J64" s="1"/>
      <c r="K64" s="27">
        <v>1.33</v>
      </c>
      <c r="L64" s="28"/>
      <c r="M64" s="29" t="str">
        <f t="shared" si="10"/>
        <v/>
      </c>
      <c r="N64" s="33"/>
      <c r="O64" s="23" t="b">
        <f t="shared" si="8"/>
        <v>1</v>
      </c>
      <c r="P64" s="23" t="b">
        <f t="shared" si="9"/>
        <v>1</v>
      </c>
    </row>
    <row r="65" spans="2:16" ht="18" customHeight="1">
      <c r="C65" s="25"/>
      <c r="D65" s="26" t="str">
        <f t="shared" si="6"/>
        <v/>
      </c>
      <c r="E65" s="25"/>
      <c r="F65" s="25"/>
      <c r="G65" s="26" t="str">
        <f t="shared" si="11"/>
        <v/>
      </c>
      <c r="H65" s="25"/>
      <c r="I65" s="27"/>
      <c r="J65" s="1"/>
      <c r="K65" s="27"/>
      <c r="L65" s="28"/>
      <c r="M65" s="29" t="str">
        <f t="shared" si="10"/>
        <v/>
      </c>
      <c r="N65" s="33"/>
      <c r="O65" s="23" t="str">
        <f t="shared" si="8"/>
        <v/>
      </c>
      <c r="P65" s="23" t="str">
        <f t="shared" si="9"/>
        <v/>
      </c>
    </row>
    <row r="66" spans="2:16" ht="18" customHeight="1">
      <c r="B66" s="24" t="s">
        <v>30</v>
      </c>
      <c r="C66" s="25" t="s">
        <v>32</v>
      </c>
      <c r="D66" s="26" t="str">
        <f t="shared" ref="D66:D97" si="12">IF(C66&gt;0,":","")</f>
        <v>:</v>
      </c>
      <c r="E66" s="25" t="s">
        <v>44</v>
      </c>
      <c r="F66" s="25">
        <v>120</v>
      </c>
      <c r="G66" s="26" t="str">
        <f t="shared" si="11"/>
        <v>:</v>
      </c>
      <c r="H66" s="25">
        <v>119</v>
      </c>
      <c r="I66" s="27">
        <v>4.4000000000000004</v>
      </c>
      <c r="J66" s="1"/>
      <c r="K66" s="27">
        <v>1.2</v>
      </c>
      <c r="L66" s="28"/>
      <c r="M66" s="29" t="str">
        <f t="shared" si="10"/>
        <v/>
      </c>
      <c r="N66" s="33"/>
      <c r="O66" s="23" t="b">
        <f t="shared" ref="O66:O100" si="13">IF(ISBLANK(F66),"",IF(ISNUMBER(F66),IF(AND(F66&gt;=0,F66&lt;250),IF($F66&lt;&gt;$H66,IF(F66=0,TRUE(),IF(MOD(F66,1)=0,TRUE(),FALSE())),FALSE()),FALSE()),FALSE()))</f>
        <v>1</v>
      </c>
      <c r="P66" s="23" t="b">
        <f t="shared" ref="P66:P100" si="14">IF(ISBLANK(H66),"",IF(ISNUMBER(H66),IF(AND(H66&gt;=0,H66&lt;250),IF($F66&lt;&gt;$H66,IF(H66=0,TRUE(),IF(MOD(H66,1)=0,TRUE(),FALSE())),FALSE()),FALSE()),FALSE()))</f>
        <v>1</v>
      </c>
    </row>
    <row r="67" spans="2:16" ht="18" customHeight="1">
      <c r="B67" s="24" t="s">
        <v>51</v>
      </c>
      <c r="C67" s="25" t="s">
        <v>38</v>
      </c>
      <c r="D67" s="26" t="str">
        <f t="shared" si="12"/>
        <v>:</v>
      </c>
      <c r="E67" s="25" t="s">
        <v>41</v>
      </c>
      <c r="F67" s="25">
        <v>91</v>
      </c>
      <c r="G67" s="26" t="str">
        <f t="shared" si="11"/>
        <v>:</v>
      </c>
      <c r="H67" s="25">
        <v>90</v>
      </c>
      <c r="I67" s="27">
        <v>4.5999999999999996</v>
      </c>
      <c r="J67" s="1"/>
      <c r="K67" s="27">
        <v>1.18</v>
      </c>
      <c r="L67" s="28"/>
      <c r="M67" s="29" t="str">
        <f t="shared" si="10"/>
        <v/>
      </c>
      <c r="N67" s="33"/>
      <c r="O67" s="23" t="b">
        <f t="shared" si="13"/>
        <v>1</v>
      </c>
      <c r="P67" s="23" t="b">
        <f t="shared" si="14"/>
        <v>1</v>
      </c>
    </row>
    <row r="68" spans="2:16" ht="18" customHeight="1">
      <c r="B68" s="24" t="s">
        <v>45</v>
      </c>
      <c r="C68" s="25" t="s">
        <v>35</v>
      </c>
      <c r="D68" s="26" t="str">
        <f t="shared" si="12"/>
        <v>:</v>
      </c>
      <c r="E68" s="25" t="s">
        <v>43</v>
      </c>
      <c r="F68" s="25">
        <v>106</v>
      </c>
      <c r="G68" s="26" t="str">
        <f t="shared" si="11"/>
        <v>:</v>
      </c>
      <c r="H68" s="25">
        <v>149</v>
      </c>
      <c r="I68" s="27">
        <v>4.5999999999999996</v>
      </c>
      <c r="J68" s="1"/>
      <c r="K68" s="27">
        <v>1.18</v>
      </c>
      <c r="L68" s="28"/>
      <c r="M68" s="29" t="str">
        <f t="shared" si="10"/>
        <v/>
      </c>
      <c r="N68" s="33"/>
      <c r="O68" s="23" t="b">
        <f t="shared" si="13"/>
        <v>1</v>
      </c>
      <c r="P68" s="23" t="b">
        <f t="shared" si="14"/>
        <v>1</v>
      </c>
    </row>
    <row r="69" spans="2:16" ht="18" customHeight="1">
      <c r="C69" s="25" t="s">
        <v>27</v>
      </c>
      <c r="D69" s="26" t="str">
        <f t="shared" si="12"/>
        <v>:</v>
      </c>
      <c r="E69" s="25" t="s">
        <v>39</v>
      </c>
      <c r="F69" s="25">
        <v>93</v>
      </c>
      <c r="G69" s="26" t="str">
        <f t="shared" si="11"/>
        <v>:</v>
      </c>
      <c r="H69" s="25">
        <v>117</v>
      </c>
      <c r="I69" s="27">
        <v>4.5999999999999996</v>
      </c>
      <c r="J69" s="1"/>
      <c r="K69" s="27">
        <v>1.18</v>
      </c>
      <c r="L69" s="28"/>
      <c r="M69" s="29" t="str">
        <f t="shared" si="10"/>
        <v/>
      </c>
      <c r="N69" s="32">
        <f>SUM(M66:M69)</f>
        <v>0</v>
      </c>
      <c r="O69" s="23" t="b">
        <f t="shared" si="13"/>
        <v>1</v>
      </c>
      <c r="P69" s="23" t="b">
        <f t="shared" si="14"/>
        <v>1</v>
      </c>
    </row>
    <row r="70" spans="2:16" ht="18" customHeight="1">
      <c r="C70" s="25"/>
      <c r="D70" s="26" t="str">
        <f t="shared" si="12"/>
        <v/>
      </c>
      <c r="E70" s="25"/>
      <c r="F70" s="25"/>
      <c r="G70" s="26" t="str">
        <f t="shared" si="11"/>
        <v/>
      </c>
      <c r="H70" s="25"/>
      <c r="I70" s="27"/>
      <c r="J70" s="1"/>
      <c r="K70" s="27"/>
      <c r="L70" s="28"/>
      <c r="M70" s="29" t="str">
        <f t="shared" si="10"/>
        <v/>
      </c>
      <c r="N70" s="33"/>
      <c r="O70" s="23" t="str">
        <f t="shared" si="13"/>
        <v/>
      </c>
      <c r="P70" s="23" t="str">
        <f t="shared" si="14"/>
        <v/>
      </c>
    </row>
    <row r="71" spans="2:16" ht="18" customHeight="1">
      <c r="B71" s="24" t="s">
        <v>30</v>
      </c>
      <c r="C71" s="25" t="s">
        <v>44</v>
      </c>
      <c r="D71" s="26" t="str">
        <f t="shared" si="12"/>
        <v>:</v>
      </c>
      <c r="E71" s="25" t="s">
        <v>32</v>
      </c>
      <c r="F71" s="25">
        <v>126</v>
      </c>
      <c r="G71" s="26" t="str">
        <f t="shared" si="11"/>
        <v>:</v>
      </c>
      <c r="H71" s="25">
        <v>104</v>
      </c>
      <c r="I71" s="27">
        <v>1.37</v>
      </c>
      <c r="J71" s="1"/>
      <c r="K71" s="27">
        <v>2.35</v>
      </c>
      <c r="L71" s="28"/>
      <c r="M71" s="29" t="str">
        <f t="shared" si="10"/>
        <v/>
      </c>
      <c r="N71" s="33"/>
      <c r="O71" s="23" t="b">
        <f t="shared" si="13"/>
        <v>1</v>
      </c>
      <c r="P71" s="23" t="b">
        <f t="shared" si="14"/>
        <v>1</v>
      </c>
    </row>
    <row r="72" spans="2:16" ht="18" customHeight="1">
      <c r="B72" s="24" t="s">
        <v>51</v>
      </c>
      <c r="C72" s="25" t="s">
        <v>43</v>
      </c>
      <c r="D72" s="26" t="str">
        <f t="shared" si="12"/>
        <v>:</v>
      </c>
      <c r="E72" s="25" t="s">
        <v>35</v>
      </c>
      <c r="F72" s="25">
        <v>104</v>
      </c>
      <c r="G72" s="26" t="str">
        <f t="shared" si="11"/>
        <v>:</v>
      </c>
      <c r="H72" s="25">
        <v>113</v>
      </c>
      <c r="I72" s="27">
        <v>1.42</v>
      </c>
      <c r="J72" s="1"/>
      <c r="K72" s="27">
        <v>2.8</v>
      </c>
      <c r="L72" s="28"/>
      <c r="M72" s="29" t="str">
        <f t="shared" si="10"/>
        <v/>
      </c>
      <c r="N72" s="33"/>
      <c r="O72" s="23" t="b">
        <f t="shared" si="13"/>
        <v>1</v>
      </c>
      <c r="P72" s="23" t="b">
        <f t="shared" si="14"/>
        <v>1</v>
      </c>
    </row>
    <row r="73" spans="2:16" ht="18" customHeight="1">
      <c r="B73" s="24" t="s">
        <v>46</v>
      </c>
      <c r="C73" s="25" t="s">
        <v>41</v>
      </c>
      <c r="D73" s="26" t="str">
        <f t="shared" si="12"/>
        <v>:</v>
      </c>
      <c r="E73" s="25" t="s">
        <v>38</v>
      </c>
      <c r="F73" s="25">
        <v>115</v>
      </c>
      <c r="G73" s="26" t="str">
        <f t="shared" si="11"/>
        <v>:</v>
      </c>
      <c r="H73" s="25">
        <v>93</v>
      </c>
      <c r="I73" s="27">
        <v>1.4</v>
      </c>
      <c r="J73" s="1"/>
      <c r="K73" s="27">
        <v>2.9</v>
      </c>
      <c r="L73" s="28"/>
      <c r="M73" s="29" t="str">
        <f t="shared" si="10"/>
        <v/>
      </c>
      <c r="N73" s="33"/>
      <c r="O73" s="23" t="b">
        <f t="shared" si="13"/>
        <v>1</v>
      </c>
      <c r="P73" s="23" t="b">
        <f t="shared" si="14"/>
        <v>1</v>
      </c>
    </row>
    <row r="74" spans="2:16" ht="18" customHeight="1">
      <c r="C74" s="25" t="s">
        <v>39</v>
      </c>
      <c r="D74" s="26" t="str">
        <f t="shared" si="12"/>
        <v>:</v>
      </c>
      <c r="E74" s="25" t="s">
        <v>27</v>
      </c>
      <c r="F74" s="25">
        <v>102</v>
      </c>
      <c r="G74" s="26" t="str">
        <f t="shared" si="11"/>
        <v>:</v>
      </c>
      <c r="H74" s="25">
        <v>97</v>
      </c>
      <c r="I74" s="27">
        <v>1.47</v>
      </c>
      <c r="J74" s="1"/>
      <c r="K74" s="27">
        <v>2.65</v>
      </c>
      <c r="L74" s="28"/>
      <c r="M74" s="29" t="str">
        <f t="shared" si="10"/>
        <v/>
      </c>
      <c r="N74" s="33"/>
      <c r="O74" s="23" t="b">
        <f t="shared" si="13"/>
        <v>1</v>
      </c>
      <c r="P74" s="23" t="b">
        <f t="shared" si="14"/>
        <v>1</v>
      </c>
    </row>
    <row r="75" spans="2:16" ht="18" customHeight="1">
      <c r="C75" s="25"/>
      <c r="D75" s="26" t="str">
        <f t="shared" si="12"/>
        <v/>
      </c>
      <c r="E75" s="25"/>
      <c r="F75" s="25"/>
      <c r="G75" s="26" t="str">
        <f t="shared" si="11"/>
        <v/>
      </c>
      <c r="H75" s="25"/>
      <c r="I75" s="27"/>
      <c r="J75" s="1"/>
      <c r="K75" s="27"/>
      <c r="L75" s="28"/>
      <c r="M75" s="29" t="str">
        <f t="shared" si="10"/>
        <v/>
      </c>
      <c r="N75" s="33"/>
      <c r="O75" s="23" t="str">
        <f t="shared" si="13"/>
        <v/>
      </c>
      <c r="P75" s="23" t="str">
        <f t="shared" si="14"/>
        <v/>
      </c>
    </row>
    <row r="76" spans="2:16" ht="18" customHeight="1">
      <c r="B76" s="24" t="s">
        <v>30</v>
      </c>
      <c r="C76" s="25" t="s">
        <v>44</v>
      </c>
      <c r="D76" s="26" t="str">
        <f t="shared" si="12"/>
        <v>:</v>
      </c>
      <c r="E76" s="25" t="s">
        <v>32</v>
      </c>
      <c r="F76" s="25">
        <v>109</v>
      </c>
      <c r="G76" s="26" t="str">
        <f t="shared" si="11"/>
        <v>:</v>
      </c>
      <c r="H76" s="25">
        <v>129</v>
      </c>
      <c r="I76" s="27">
        <v>1.4</v>
      </c>
      <c r="J76" s="1"/>
      <c r="K76" s="27">
        <v>2.9</v>
      </c>
      <c r="L76" s="28"/>
      <c r="M76" s="29" t="str">
        <f t="shared" si="10"/>
        <v/>
      </c>
      <c r="N76" s="33"/>
      <c r="O76" s="23" t="b">
        <f t="shared" si="13"/>
        <v>1</v>
      </c>
      <c r="P76" s="23" t="b">
        <f t="shared" si="14"/>
        <v>1</v>
      </c>
    </row>
    <row r="77" spans="2:16" ht="18" customHeight="1">
      <c r="B77" s="24" t="s">
        <v>51</v>
      </c>
      <c r="C77" s="25" t="s">
        <v>41</v>
      </c>
      <c r="D77" s="26" t="str">
        <f t="shared" si="12"/>
        <v>:</v>
      </c>
      <c r="E77" s="25" t="s">
        <v>38</v>
      </c>
      <c r="F77" s="25">
        <v>113</v>
      </c>
      <c r="G77" s="26" t="str">
        <f t="shared" si="11"/>
        <v>:</v>
      </c>
      <c r="H77" s="25">
        <v>121</v>
      </c>
      <c r="I77" s="27">
        <v>1.35</v>
      </c>
      <c r="J77" s="1"/>
      <c r="K77" s="27">
        <v>3.1</v>
      </c>
      <c r="L77" s="28"/>
      <c r="M77" s="29" t="str">
        <f t="shared" ref="M77:M108" si="15">IF(ISNUMBER(L77),IF(IF(F77&gt;H77,1,"")=L77,I77,IF(IF(F77&lt;H77,2,"")=L77,K77,IF(IF(F77=H77,0,"")=L77,J77,0))),"")</f>
        <v/>
      </c>
      <c r="N77" s="33"/>
      <c r="O77" s="23" t="b">
        <f t="shared" si="13"/>
        <v>1</v>
      </c>
      <c r="P77" s="23" t="b">
        <f t="shared" si="14"/>
        <v>1</v>
      </c>
    </row>
    <row r="78" spans="2:16" ht="18" customHeight="1">
      <c r="B78" s="24" t="s">
        <v>47</v>
      </c>
      <c r="C78" s="25" t="s">
        <v>39</v>
      </c>
      <c r="D78" s="26" t="str">
        <f t="shared" si="12"/>
        <v>:</v>
      </c>
      <c r="E78" s="25" t="s">
        <v>27</v>
      </c>
      <c r="F78" s="25">
        <v>117</v>
      </c>
      <c r="G78" s="26" t="str">
        <f t="shared" si="11"/>
        <v>:</v>
      </c>
      <c r="H78" s="25">
        <v>110</v>
      </c>
      <c r="I78" s="27">
        <v>1.47</v>
      </c>
      <c r="J78" s="1"/>
      <c r="K78" s="27">
        <v>2.6</v>
      </c>
      <c r="L78" s="28"/>
      <c r="M78" s="29" t="str">
        <f t="shared" si="15"/>
        <v/>
      </c>
      <c r="N78" s="33"/>
      <c r="O78" s="23" t="b">
        <f t="shared" si="13"/>
        <v>1</v>
      </c>
      <c r="P78" s="23" t="b">
        <f t="shared" si="14"/>
        <v>1</v>
      </c>
    </row>
    <row r="79" spans="2:16" ht="18" customHeight="1">
      <c r="C79" s="25" t="s">
        <v>43</v>
      </c>
      <c r="D79" s="26" t="str">
        <f t="shared" si="12"/>
        <v>:</v>
      </c>
      <c r="E79" s="25" t="s">
        <v>35</v>
      </c>
      <c r="F79" s="25">
        <v>92</v>
      </c>
      <c r="G79" s="26" t="str">
        <f t="shared" si="11"/>
        <v>:</v>
      </c>
      <c r="H79" s="25">
        <v>87</v>
      </c>
      <c r="I79" s="27">
        <v>1.37</v>
      </c>
      <c r="J79" s="1"/>
      <c r="K79" s="27">
        <v>3</v>
      </c>
      <c r="L79" s="28"/>
      <c r="M79" s="29" t="str">
        <f t="shared" si="15"/>
        <v/>
      </c>
      <c r="N79" s="33"/>
      <c r="O79" s="23" t="b">
        <f t="shared" si="13"/>
        <v>1</v>
      </c>
      <c r="P79" s="23" t="b">
        <f t="shared" si="14"/>
        <v>1</v>
      </c>
    </row>
    <row r="80" spans="2:16" ht="18" customHeight="1">
      <c r="C80" s="25"/>
      <c r="D80" s="26" t="str">
        <f t="shared" si="12"/>
        <v/>
      </c>
      <c r="E80" s="25"/>
      <c r="F80" s="25"/>
      <c r="G80" s="26" t="str">
        <f t="shared" si="11"/>
        <v/>
      </c>
      <c r="H80" s="25"/>
      <c r="I80" s="27"/>
      <c r="J80" s="1"/>
      <c r="K80" s="27"/>
      <c r="L80" s="28"/>
      <c r="M80" s="29" t="str">
        <f t="shared" si="15"/>
        <v/>
      </c>
      <c r="N80" s="33"/>
      <c r="O80" s="23" t="str">
        <f t="shared" si="13"/>
        <v/>
      </c>
      <c r="P80" s="23" t="str">
        <f t="shared" si="14"/>
        <v/>
      </c>
    </row>
    <row r="81" spans="3:16" ht="18" customHeight="1">
      <c r="C81" s="25"/>
      <c r="D81" s="26" t="str">
        <f t="shared" si="12"/>
        <v/>
      </c>
      <c r="E81" s="25"/>
      <c r="F81" s="25"/>
      <c r="G81" s="26" t="str">
        <f t="shared" si="11"/>
        <v/>
      </c>
      <c r="H81" s="25"/>
      <c r="I81" s="27"/>
      <c r="J81" s="1"/>
      <c r="K81" s="27"/>
      <c r="L81" s="28"/>
      <c r="M81" s="29" t="str">
        <f t="shared" si="15"/>
        <v/>
      </c>
      <c r="N81" s="33"/>
      <c r="O81" s="23" t="str">
        <f t="shared" si="13"/>
        <v/>
      </c>
      <c r="P81" s="23" t="str">
        <f t="shared" si="14"/>
        <v/>
      </c>
    </row>
    <row r="82" spans="3:16" ht="18" customHeight="1">
      <c r="C82" s="25"/>
      <c r="D82" s="26" t="str">
        <f t="shared" si="12"/>
        <v/>
      </c>
      <c r="E82" s="25"/>
      <c r="F82" s="25"/>
      <c r="G82" s="26" t="str">
        <f t="shared" si="11"/>
        <v/>
      </c>
      <c r="H82" s="25"/>
      <c r="I82" s="27"/>
      <c r="J82" s="1"/>
      <c r="K82" s="27"/>
      <c r="L82" s="28"/>
      <c r="M82" s="29" t="str">
        <f t="shared" si="15"/>
        <v/>
      </c>
      <c r="N82" s="33"/>
      <c r="O82" s="23" t="str">
        <f t="shared" si="13"/>
        <v/>
      </c>
      <c r="P82" s="23" t="str">
        <f t="shared" si="14"/>
        <v/>
      </c>
    </row>
    <row r="83" spans="3:16" ht="18" customHeight="1">
      <c r="C83" s="25"/>
      <c r="D83" s="26" t="str">
        <f t="shared" si="12"/>
        <v/>
      </c>
      <c r="E83" s="25"/>
      <c r="F83" s="25"/>
      <c r="G83" s="26" t="str">
        <f t="shared" si="11"/>
        <v/>
      </c>
      <c r="H83" s="25"/>
      <c r="I83" s="27"/>
      <c r="J83" s="1"/>
      <c r="K83" s="27"/>
      <c r="L83" s="28"/>
      <c r="M83" s="29" t="str">
        <f t="shared" si="15"/>
        <v/>
      </c>
      <c r="N83" s="33"/>
      <c r="O83" s="23" t="str">
        <f t="shared" si="13"/>
        <v/>
      </c>
      <c r="P83" s="23" t="str">
        <f t="shared" si="14"/>
        <v/>
      </c>
    </row>
    <row r="84" spans="3:16" ht="18" customHeight="1">
      <c r="C84" s="25"/>
      <c r="D84" s="26" t="str">
        <f t="shared" si="12"/>
        <v/>
      </c>
      <c r="E84" s="25"/>
      <c r="F84" s="25"/>
      <c r="G84" s="26" t="str">
        <f t="shared" si="11"/>
        <v/>
      </c>
      <c r="H84" s="25"/>
      <c r="I84" s="27"/>
      <c r="J84" s="1"/>
      <c r="K84" s="27"/>
      <c r="L84" s="28"/>
      <c r="M84" s="29" t="str">
        <f t="shared" si="15"/>
        <v/>
      </c>
      <c r="N84" s="33"/>
      <c r="O84" s="23" t="str">
        <f t="shared" si="13"/>
        <v/>
      </c>
      <c r="P84" s="23" t="str">
        <f t="shared" si="14"/>
        <v/>
      </c>
    </row>
    <row r="85" spans="3:16" ht="18" customHeight="1">
      <c r="C85" s="25"/>
      <c r="D85" s="26" t="str">
        <f t="shared" si="12"/>
        <v/>
      </c>
      <c r="E85" s="25"/>
      <c r="F85" s="25"/>
      <c r="G85" s="26" t="str">
        <f t="shared" si="11"/>
        <v/>
      </c>
      <c r="H85" s="25"/>
      <c r="I85" s="27"/>
      <c r="J85" s="1"/>
      <c r="K85" s="27"/>
      <c r="L85" s="28"/>
      <c r="M85" s="29" t="str">
        <f t="shared" si="15"/>
        <v/>
      </c>
      <c r="N85" s="33"/>
      <c r="O85" s="23" t="str">
        <f t="shared" si="13"/>
        <v/>
      </c>
      <c r="P85" s="23" t="str">
        <f t="shared" si="14"/>
        <v/>
      </c>
    </row>
    <row r="86" spans="3:16" ht="18" customHeight="1">
      <c r="C86" s="25"/>
      <c r="D86" s="26" t="str">
        <f t="shared" si="12"/>
        <v/>
      </c>
      <c r="E86" s="25"/>
      <c r="F86" s="25"/>
      <c r="G86" s="26" t="str">
        <f t="shared" si="11"/>
        <v/>
      </c>
      <c r="H86" s="25"/>
      <c r="I86" s="27"/>
      <c r="J86" s="1"/>
      <c r="K86" s="27"/>
      <c r="L86" s="28"/>
      <c r="M86" s="29" t="str">
        <f t="shared" si="15"/>
        <v/>
      </c>
      <c r="N86" s="33"/>
      <c r="O86" s="23" t="str">
        <f t="shared" si="13"/>
        <v/>
      </c>
      <c r="P86" s="23" t="str">
        <f t="shared" si="14"/>
        <v/>
      </c>
    </row>
    <row r="87" spans="3:16" ht="18" customHeight="1">
      <c r="C87" s="25"/>
      <c r="D87" s="26" t="str">
        <f t="shared" si="12"/>
        <v/>
      </c>
      <c r="E87" s="25"/>
      <c r="F87" s="25"/>
      <c r="G87" s="26" t="str">
        <f t="shared" si="11"/>
        <v/>
      </c>
      <c r="H87" s="25"/>
      <c r="I87" s="27"/>
      <c r="J87" s="1"/>
      <c r="K87" s="27"/>
      <c r="L87" s="28"/>
      <c r="M87" s="29" t="str">
        <f t="shared" si="15"/>
        <v/>
      </c>
      <c r="N87" s="33"/>
      <c r="O87" s="23" t="str">
        <f t="shared" si="13"/>
        <v/>
      </c>
      <c r="P87" s="23" t="str">
        <f t="shared" si="14"/>
        <v/>
      </c>
    </row>
    <row r="88" spans="3:16" ht="18" customHeight="1">
      <c r="C88" s="25"/>
      <c r="D88" s="26" t="str">
        <f t="shared" si="12"/>
        <v/>
      </c>
      <c r="E88" s="25"/>
      <c r="F88" s="25"/>
      <c r="G88" s="26" t="str">
        <f t="shared" si="11"/>
        <v/>
      </c>
      <c r="H88" s="25"/>
      <c r="I88" s="27"/>
      <c r="J88" s="1"/>
      <c r="K88" s="27"/>
      <c r="L88" s="28"/>
      <c r="M88" s="29" t="str">
        <f t="shared" si="15"/>
        <v/>
      </c>
      <c r="N88" s="33"/>
      <c r="O88" s="23" t="str">
        <f t="shared" si="13"/>
        <v/>
      </c>
      <c r="P88" s="23" t="str">
        <f t="shared" si="14"/>
        <v/>
      </c>
    </row>
    <row r="89" spans="3:16" ht="18" customHeight="1">
      <c r="C89" s="25"/>
      <c r="D89" s="26" t="str">
        <f t="shared" si="12"/>
        <v/>
      </c>
      <c r="E89" s="25"/>
      <c r="F89" s="25"/>
      <c r="G89" s="26" t="str">
        <f t="shared" si="11"/>
        <v/>
      </c>
      <c r="H89" s="25"/>
      <c r="I89" s="27"/>
      <c r="J89" s="1"/>
      <c r="K89" s="27"/>
      <c r="L89" s="28"/>
      <c r="M89" s="29" t="str">
        <f t="shared" si="15"/>
        <v/>
      </c>
      <c r="N89" s="33"/>
      <c r="O89" s="23" t="str">
        <f t="shared" si="13"/>
        <v/>
      </c>
      <c r="P89" s="23" t="str">
        <f t="shared" si="14"/>
        <v/>
      </c>
    </row>
    <row r="90" spans="3:16" ht="18" customHeight="1">
      <c r="C90" s="25"/>
      <c r="D90" s="26" t="str">
        <f t="shared" si="12"/>
        <v/>
      </c>
      <c r="E90" s="25"/>
      <c r="F90" s="25"/>
      <c r="G90" s="26" t="str">
        <f t="shared" si="11"/>
        <v/>
      </c>
      <c r="H90" s="25"/>
      <c r="I90" s="27"/>
      <c r="J90" s="1"/>
      <c r="K90" s="27"/>
      <c r="L90" s="28"/>
      <c r="M90" s="29" t="str">
        <f t="shared" si="15"/>
        <v/>
      </c>
      <c r="N90" s="33"/>
      <c r="O90" s="23" t="str">
        <f t="shared" si="13"/>
        <v/>
      </c>
      <c r="P90" s="23" t="str">
        <f t="shared" si="14"/>
        <v/>
      </c>
    </row>
    <row r="91" spans="3:16" ht="18" customHeight="1">
      <c r="C91" s="25"/>
      <c r="D91" s="26" t="str">
        <f t="shared" si="12"/>
        <v/>
      </c>
      <c r="E91" s="25"/>
      <c r="F91" s="25"/>
      <c r="G91" s="26" t="str">
        <f t="shared" si="11"/>
        <v/>
      </c>
      <c r="H91" s="25"/>
      <c r="I91" s="27"/>
      <c r="J91" s="1"/>
      <c r="K91" s="27"/>
      <c r="L91" s="28"/>
      <c r="M91" s="29" t="str">
        <f t="shared" si="15"/>
        <v/>
      </c>
      <c r="N91" s="33"/>
      <c r="O91" s="23" t="str">
        <f t="shared" si="13"/>
        <v/>
      </c>
      <c r="P91" s="23" t="str">
        <f t="shared" si="14"/>
        <v/>
      </c>
    </row>
    <row r="92" spans="3:16" ht="18" customHeight="1">
      <c r="C92" s="25"/>
      <c r="D92" s="26" t="str">
        <f t="shared" si="12"/>
        <v/>
      </c>
      <c r="E92" s="25"/>
      <c r="F92" s="25"/>
      <c r="G92" s="26" t="str">
        <f t="shared" si="11"/>
        <v/>
      </c>
      <c r="H92" s="25"/>
      <c r="I92" s="27"/>
      <c r="J92" s="1"/>
      <c r="K92" s="27"/>
      <c r="L92" s="28"/>
      <c r="M92" s="29" t="str">
        <f t="shared" si="15"/>
        <v/>
      </c>
      <c r="N92" s="33"/>
      <c r="O92" s="23" t="str">
        <f t="shared" si="13"/>
        <v/>
      </c>
      <c r="P92" s="23" t="str">
        <f t="shared" si="14"/>
        <v/>
      </c>
    </row>
    <row r="93" spans="3:16" ht="18" customHeight="1">
      <c r="C93" s="25"/>
      <c r="D93" s="26" t="str">
        <f t="shared" si="12"/>
        <v/>
      </c>
      <c r="E93" s="25"/>
      <c r="F93" s="25"/>
      <c r="G93" s="26" t="str">
        <f t="shared" si="11"/>
        <v/>
      </c>
      <c r="H93" s="25"/>
      <c r="I93" s="27"/>
      <c r="J93" s="1"/>
      <c r="K93" s="27"/>
      <c r="L93" s="28"/>
      <c r="M93" s="29" t="str">
        <f t="shared" si="15"/>
        <v/>
      </c>
      <c r="N93" s="33"/>
      <c r="O93" s="23" t="str">
        <f t="shared" si="13"/>
        <v/>
      </c>
      <c r="P93" s="23" t="str">
        <f t="shared" si="14"/>
        <v/>
      </c>
    </row>
    <row r="94" spans="3:16" ht="18" customHeight="1">
      <c r="C94" s="25"/>
      <c r="D94" s="26" t="str">
        <f t="shared" si="12"/>
        <v/>
      </c>
      <c r="E94" s="25"/>
      <c r="F94" s="25"/>
      <c r="G94" s="26" t="str">
        <f t="shared" si="11"/>
        <v/>
      </c>
      <c r="H94" s="25"/>
      <c r="I94" s="27"/>
      <c r="J94" s="1"/>
      <c r="K94" s="27"/>
      <c r="L94" s="28"/>
      <c r="M94" s="29" t="str">
        <f t="shared" si="15"/>
        <v/>
      </c>
      <c r="N94" s="33"/>
      <c r="O94" s="23" t="str">
        <f t="shared" si="13"/>
        <v/>
      </c>
      <c r="P94" s="23" t="str">
        <f t="shared" si="14"/>
        <v/>
      </c>
    </row>
    <row r="95" spans="3:16" ht="18" customHeight="1">
      <c r="C95" s="25"/>
      <c r="D95" s="26" t="str">
        <f t="shared" si="12"/>
        <v/>
      </c>
      <c r="E95" s="25"/>
      <c r="F95" s="25"/>
      <c r="G95" s="26" t="str">
        <f t="shared" si="11"/>
        <v/>
      </c>
      <c r="H95" s="25"/>
      <c r="I95" s="27"/>
      <c r="J95" s="1"/>
      <c r="K95" s="27"/>
      <c r="L95" s="28"/>
      <c r="M95" s="29" t="str">
        <f t="shared" si="15"/>
        <v/>
      </c>
      <c r="N95" s="33"/>
      <c r="O95" s="23" t="str">
        <f t="shared" si="13"/>
        <v/>
      </c>
      <c r="P95" s="23" t="str">
        <f t="shared" si="14"/>
        <v/>
      </c>
    </row>
    <row r="96" spans="3:16" ht="18" customHeight="1">
      <c r="C96" s="25"/>
      <c r="D96" s="26" t="str">
        <f t="shared" si="12"/>
        <v/>
      </c>
      <c r="E96" s="25"/>
      <c r="F96" s="25"/>
      <c r="G96" s="26" t="str">
        <f t="shared" si="11"/>
        <v/>
      </c>
      <c r="H96" s="25"/>
      <c r="I96" s="27"/>
      <c r="J96" s="1"/>
      <c r="K96" s="27"/>
      <c r="L96" s="28"/>
      <c r="M96" s="29" t="str">
        <f t="shared" si="15"/>
        <v/>
      </c>
      <c r="N96" s="33"/>
      <c r="O96" s="23" t="str">
        <f t="shared" si="13"/>
        <v/>
      </c>
      <c r="P96" s="23" t="str">
        <f t="shared" si="14"/>
        <v/>
      </c>
    </row>
    <row r="97" spans="3:16" ht="18" customHeight="1">
      <c r="C97" s="25"/>
      <c r="D97" s="26" t="str">
        <f t="shared" si="12"/>
        <v/>
      </c>
      <c r="E97" s="25"/>
      <c r="F97" s="25"/>
      <c r="G97" s="26" t="str">
        <f t="shared" si="11"/>
        <v/>
      </c>
      <c r="H97" s="25"/>
      <c r="I97" s="27"/>
      <c r="J97" s="1"/>
      <c r="K97" s="27"/>
      <c r="L97" s="28"/>
      <c r="M97" s="29" t="str">
        <f t="shared" si="15"/>
        <v/>
      </c>
      <c r="N97" s="33"/>
      <c r="O97" s="23" t="str">
        <f t="shared" si="13"/>
        <v/>
      </c>
      <c r="P97" s="23" t="str">
        <f t="shared" si="14"/>
        <v/>
      </c>
    </row>
    <row r="98" spans="3:16" ht="18" customHeight="1">
      <c r="C98" s="25"/>
      <c r="D98" s="26" t="str">
        <f t="shared" ref="D98:D129" si="16">IF(C98&gt;0,":","")</f>
        <v/>
      </c>
      <c r="E98" s="25"/>
      <c r="F98" s="25"/>
      <c r="G98" s="26" t="str">
        <f t="shared" si="11"/>
        <v/>
      </c>
      <c r="H98" s="25"/>
      <c r="I98" s="27"/>
      <c r="J98" s="1"/>
      <c r="K98" s="27"/>
      <c r="L98" s="28"/>
      <c r="M98" s="29" t="str">
        <f t="shared" si="15"/>
        <v/>
      </c>
      <c r="N98" s="33"/>
      <c r="O98" s="23" t="str">
        <f t="shared" si="13"/>
        <v/>
      </c>
      <c r="P98" s="23" t="str">
        <f t="shared" si="14"/>
        <v/>
      </c>
    </row>
    <row r="99" spans="3:16" ht="18" customHeight="1">
      <c r="C99" s="25"/>
      <c r="D99" s="26" t="str">
        <f t="shared" si="16"/>
        <v/>
      </c>
      <c r="E99" s="25"/>
      <c r="F99" s="25"/>
      <c r="G99" s="26" t="str">
        <f t="shared" si="11"/>
        <v/>
      </c>
      <c r="H99" s="25"/>
      <c r="I99" s="27"/>
      <c r="J99" s="1"/>
      <c r="K99" s="27"/>
      <c r="L99" s="28"/>
      <c r="M99" s="29" t="str">
        <f t="shared" si="15"/>
        <v/>
      </c>
      <c r="N99" s="33"/>
      <c r="O99" s="23" t="str">
        <f t="shared" si="13"/>
        <v/>
      </c>
      <c r="P99" s="23" t="str">
        <f t="shared" si="14"/>
        <v/>
      </c>
    </row>
    <row r="100" spans="3:16" ht="18" customHeight="1">
      <c r="C100" s="25"/>
      <c r="D100" s="26" t="str">
        <f t="shared" si="16"/>
        <v/>
      </c>
      <c r="E100" s="25"/>
      <c r="F100" s="25"/>
      <c r="G100" s="26" t="str">
        <f t="shared" si="11"/>
        <v/>
      </c>
      <c r="H100" s="25"/>
      <c r="I100" s="27"/>
      <c r="J100" s="1"/>
      <c r="K100" s="27"/>
      <c r="L100" s="28"/>
      <c r="M100" s="29" t="str">
        <f t="shared" si="15"/>
        <v/>
      </c>
      <c r="N100" s="33"/>
      <c r="O100" s="23" t="str">
        <f t="shared" si="13"/>
        <v/>
      </c>
      <c r="P100" s="23" t="str">
        <f t="shared" si="14"/>
        <v/>
      </c>
    </row>
    <row r="101" spans="3:16" ht="19.399999999999999" customHeight="1">
      <c r="H101" s="25"/>
    </row>
  </sheetData>
  <mergeCells count="1">
    <mergeCell ref="F1:H1"/>
  </mergeCells>
  <conditionalFormatting sqref="E2:E8 E27 E29:E100">
    <cfRule type="expression" dxfId="68" priority="29" stopIfTrue="1">
      <formula>IF(ISBLANK(F2),FALSE(),$F2&lt;$H2)</formula>
    </cfRule>
  </conditionalFormatting>
  <conditionalFormatting sqref="E2:E8 E27 E29:E100">
    <cfRule type="expression" dxfId="67" priority="30" stopIfTrue="1">
      <formula>IF(ISBLANK(F2),FALSE(),$F2=$H2)</formula>
    </cfRule>
  </conditionalFormatting>
  <conditionalFormatting sqref="E28">
    <cfRule type="expression" dxfId="66" priority="35" stopIfTrue="1">
      <formula>IF(ISBLANK(F28),FALSE(),$F28&lt;$H28)</formula>
    </cfRule>
  </conditionalFormatting>
  <conditionalFormatting sqref="E28">
    <cfRule type="expression" dxfId="65" priority="36" stopIfTrue="1">
      <formula>IF(ISBLANK(F28),FALSE(),$F28=$H28)</formula>
    </cfRule>
  </conditionalFormatting>
  <conditionalFormatting sqref="E9:E26">
    <cfRule type="expression" dxfId="64" priority="33" stopIfTrue="1">
      <formula>IF(ISBLANK(F9),FALSE(),$F9&lt;$H9)</formula>
    </cfRule>
  </conditionalFormatting>
  <conditionalFormatting sqref="E9:E26">
    <cfRule type="expression" dxfId="63" priority="34" stopIfTrue="1">
      <formula>IF(ISBLANK(F9),FALSE(),$F9=$H9)</formula>
    </cfRule>
  </conditionalFormatting>
  <conditionalFormatting sqref="C2:C8 C27 C29:C100">
    <cfRule type="expression" dxfId="62" priority="28" stopIfTrue="1">
      <formula>IF(ISBLANK(H2),FALSE(),$F2=$H2)</formula>
    </cfRule>
  </conditionalFormatting>
  <conditionalFormatting sqref="C2:C8 C27 C29:C100">
    <cfRule type="expression" dxfId="61" priority="27" stopIfTrue="1">
      <formula>IF(ISBLANK(H2),FALSE(),$F2&gt;$H2)</formula>
    </cfRule>
  </conditionalFormatting>
  <conditionalFormatting sqref="C28">
    <cfRule type="expression" dxfId="60" priority="38" stopIfTrue="1">
      <formula>IF(ISBLANK(H28),FALSE(),$F28=$H28)</formula>
    </cfRule>
  </conditionalFormatting>
  <conditionalFormatting sqref="C28">
    <cfRule type="expression" dxfId="59" priority="37" stopIfTrue="1">
      <formula>IF(ISBLANK(H28),FALSE(),$F28&gt;$H28)</formula>
    </cfRule>
  </conditionalFormatting>
  <conditionalFormatting sqref="C9:C26">
    <cfRule type="expression" dxfId="58" priority="32" stopIfTrue="1">
      <formula>IF(ISBLANK(H9),FALSE(),$F9=$H9)</formula>
    </cfRule>
  </conditionalFormatting>
  <conditionalFormatting sqref="C9:C26">
    <cfRule type="expression" dxfId="57" priority="31" stopIfTrue="1">
      <formula>IF(ISBLANK(H9),FALSE(),$F9&gt;$H9)</formula>
    </cfRule>
  </conditionalFormatting>
  <conditionalFormatting sqref="L2:L100">
    <cfRule type="expression" dxfId="56" priority="39" stopIfTrue="1">
      <formula>IF(ISNUMBER(L2),IF(IF(F2&gt;H2,1,"")=L2,TRUE(),IF(IF(F2&lt;H2,2,"")=L2,TRUE(),IF(IF(F2=H2,0,"")=L2,TRUE(),FALSE()))),"")</formula>
    </cfRule>
  </conditionalFormatting>
  <dataValidations count="4">
    <dataValidation type="custom" allowBlank="1" showErrorMessage="1" sqref="H2:H101">
      <formula1>P2</formula1>
    </dataValidation>
    <dataValidation type="list" allowBlank="1" showErrorMessage="1" sqref="L2:L100">
      <formula1>$I$1:$J$1</formula1>
    </dataValidation>
    <dataValidation type="decimal" allowBlank="1" showErrorMessage="1" sqref="I2:I100 K2:K100">
      <formula1>0.01</formula1>
      <formula2>10000</formula2>
    </dataValidation>
    <dataValidation type="custom" allowBlank="1" showErrorMessage="1" sqref="F2:F100">
      <formula1>O2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0" fitToWidth="0" fitToHeight="0" pageOrder="overThenDown" orientation="portrait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IW101"/>
  <sheetViews>
    <sheetView showGridLines="0" workbookViewId="0"/>
  </sheetViews>
  <sheetFormatPr baseColWidth="10" defaultColWidth="11.54296875" defaultRowHeight="19.399999999999999" customHeight="1"/>
  <cols>
    <col min="1" max="1" width="18.6328125" style="1" customWidth="1"/>
    <col min="2" max="2" width="18.6328125" style="24" customWidth="1"/>
    <col min="3" max="3" width="18.6328125" style="34" customWidth="1"/>
    <col min="4" max="4" width="0.54296875" style="35" customWidth="1"/>
    <col min="5" max="5" width="18.6328125" style="34" customWidth="1"/>
    <col min="6" max="6" width="6.54296875" style="14" customWidth="1"/>
    <col min="7" max="7" width="0.54296875" style="35" customWidth="1"/>
    <col min="8" max="8" width="6.54296875" style="14" customWidth="1"/>
    <col min="9" max="9" width="7.453125" style="34" customWidth="1"/>
    <col min="10" max="10" width="7.90625" style="34" hidden="1" customWidth="1"/>
    <col min="11" max="11" width="7.453125" style="34" customWidth="1"/>
    <col min="12" max="12" width="6.08984375" style="14" customWidth="1"/>
    <col min="13" max="13" width="10.90625" style="29" customWidth="1"/>
    <col min="14" max="14" width="9.54296875" style="36" customWidth="1"/>
    <col min="15" max="15" width="11.81640625" style="1" hidden="1" customWidth="1"/>
    <col min="16" max="16" width="11.54296875" style="1" hidden="1" customWidth="1"/>
    <col min="17" max="17" width="11.54296875" style="1" customWidth="1"/>
    <col min="18" max="16384" width="11.54296875" style="1"/>
  </cols>
  <sheetData>
    <row r="1" spans="1:257" ht="19.399999999999999" customHeight="1">
      <c r="A1" s="16" t="s">
        <v>7</v>
      </c>
      <c r="B1" s="17" t="s">
        <v>12</v>
      </c>
      <c r="C1" s="18" t="s">
        <v>13</v>
      </c>
      <c r="D1" s="17"/>
      <c r="E1" s="18" t="s">
        <v>14</v>
      </c>
      <c r="F1" s="37" t="s">
        <v>15</v>
      </c>
      <c r="G1" s="37"/>
      <c r="H1" s="37"/>
      <c r="I1" s="20">
        <v>1</v>
      </c>
      <c r="J1" s="18">
        <v>2</v>
      </c>
      <c r="K1" s="20">
        <v>2</v>
      </c>
      <c r="L1" s="17" t="s">
        <v>16</v>
      </c>
      <c r="M1" s="19" t="s">
        <v>17</v>
      </c>
      <c r="N1" s="21" t="s">
        <v>4</v>
      </c>
      <c r="O1" s="22" t="s">
        <v>18</v>
      </c>
      <c r="P1" s="22" t="s">
        <v>19</v>
      </c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  <c r="IW1" s="22"/>
    </row>
    <row r="2" spans="1:257" ht="18" customHeight="1">
      <c r="A2" s="23"/>
      <c r="B2" s="24" t="s">
        <v>20</v>
      </c>
      <c r="C2" s="25" t="s">
        <v>21</v>
      </c>
      <c r="D2" s="26" t="str">
        <f t="shared" ref="D2:D33" si="0">IF(C2&gt;0,":","")</f>
        <v>:</v>
      </c>
      <c r="E2" s="25" t="s">
        <v>22</v>
      </c>
      <c r="F2" s="25">
        <v>95</v>
      </c>
      <c r="G2" s="26" t="str">
        <f t="shared" ref="G2:G33" si="1">IF(ISNUMBER(F2),":","")</f>
        <v>:</v>
      </c>
      <c r="H2" s="25">
        <v>120</v>
      </c>
      <c r="I2" s="27">
        <v>2.6</v>
      </c>
      <c r="J2" s="1"/>
      <c r="K2" s="27">
        <v>1.45</v>
      </c>
      <c r="L2" s="28">
        <v>2</v>
      </c>
      <c r="M2" s="31">
        <f t="shared" ref="M2:M11" si="2">IF(ISNUMBER(L2),IF(IF(F2&gt;H2,1,"")=L2,I2,IF(IF(F2&lt;H2,2,"")=L2,K2,IF(IF(F2=H2,0,"")=L2,J2,0))),"")</f>
        <v>1.45</v>
      </c>
      <c r="N2" s="30"/>
      <c r="O2" s="23" t="b">
        <f t="shared" ref="O2:O33" si="3">IF(ISBLANK(F2),"",IF(ISNUMBER(F2),IF(AND(F2&gt;=0,F2&lt;250),IF($F2&lt;&gt;$H2,IF(F2=0,TRUE(),IF(MOD(F2,1)=0,TRUE(),FALSE())),FALSE()),FALSE()),FALSE()))</f>
        <v>1</v>
      </c>
      <c r="P2" s="23" t="b">
        <f t="shared" ref="P2:P33" si="4">IF(ISBLANK(H2),"",IF(ISNUMBER(H2),IF(AND(H2&gt;=0,H2&lt;250),IF($F2&lt;&gt;$H2,IF(H2=0,TRUE(),IF(MOD(H2,1)=0,TRUE(),FALSE())),FALSE()),FALSE()),FALSE()))</f>
        <v>1</v>
      </c>
      <c r="Q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  <c r="IQ2" s="23"/>
      <c r="IR2" s="23"/>
      <c r="IS2" s="23"/>
      <c r="IT2" s="23"/>
      <c r="IU2" s="23"/>
      <c r="IV2" s="23"/>
      <c r="IW2" s="23"/>
    </row>
    <row r="3" spans="1:257" ht="18" customHeight="1">
      <c r="C3" s="25" t="s">
        <v>23</v>
      </c>
      <c r="D3" s="26" t="str">
        <f t="shared" si="0"/>
        <v>:</v>
      </c>
      <c r="E3" s="25" t="s">
        <v>24</v>
      </c>
      <c r="F3" s="25">
        <v>109</v>
      </c>
      <c r="G3" s="26" t="str">
        <f t="shared" si="1"/>
        <v>:</v>
      </c>
      <c r="H3" s="25">
        <v>90</v>
      </c>
      <c r="I3" s="27">
        <v>1.97</v>
      </c>
      <c r="J3" s="1"/>
      <c r="K3" s="27">
        <v>1.8</v>
      </c>
      <c r="L3" s="28">
        <v>2</v>
      </c>
      <c r="M3" s="29">
        <f t="shared" si="2"/>
        <v>0</v>
      </c>
      <c r="N3" s="30"/>
      <c r="O3" s="23" t="b">
        <f t="shared" si="3"/>
        <v>1</v>
      </c>
      <c r="P3" s="23" t="b">
        <f t="shared" si="4"/>
        <v>1</v>
      </c>
    </row>
    <row r="4" spans="1:257" ht="18" customHeight="1">
      <c r="B4" s="24" t="s">
        <v>25</v>
      </c>
      <c r="C4" s="25" t="s">
        <v>26</v>
      </c>
      <c r="D4" s="26" t="str">
        <f t="shared" si="0"/>
        <v>:</v>
      </c>
      <c r="E4" s="25" t="s">
        <v>27</v>
      </c>
      <c r="F4" s="25">
        <v>116</v>
      </c>
      <c r="G4" s="26" t="str">
        <f t="shared" si="1"/>
        <v>:</v>
      </c>
      <c r="H4" s="25">
        <v>121</v>
      </c>
      <c r="I4" s="27">
        <v>3.3</v>
      </c>
      <c r="J4" s="1"/>
      <c r="K4" s="27">
        <v>1.32</v>
      </c>
      <c r="L4" s="28">
        <v>2</v>
      </c>
      <c r="M4" s="31">
        <f t="shared" si="2"/>
        <v>1.32</v>
      </c>
      <c r="N4" s="30"/>
      <c r="O4" s="23" t="b">
        <f t="shared" si="3"/>
        <v>1</v>
      </c>
      <c r="P4" s="23" t="b">
        <f t="shared" si="4"/>
        <v>1</v>
      </c>
    </row>
    <row r="5" spans="1:257" ht="18" customHeight="1">
      <c r="C5" s="25" t="s">
        <v>28</v>
      </c>
      <c r="D5" s="26" t="str">
        <f t="shared" si="0"/>
        <v>:</v>
      </c>
      <c r="E5" s="25" t="s">
        <v>29</v>
      </c>
      <c r="F5" s="25">
        <v>120</v>
      </c>
      <c r="G5" s="26" t="str">
        <f t="shared" si="1"/>
        <v>:</v>
      </c>
      <c r="H5" s="25">
        <v>106</v>
      </c>
      <c r="I5" s="27">
        <v>2.5499999999999998</v>
      </c>
      <c r="J5" s="1"/>
      <c r="K5" s="27">
        <v>1.5</v>
      </c>
      <c r="L5" s="28">
        <v>1</v>
      </c>
      <c r="M5" s="31">
        <f t="shared" si="2"/>
        <v>2.5499999999999998</v>
      </c>
      <c r="N5" s="30">
        <f>SUM(M2:M5)</f>
        <v>5.32</v>
      </c>
      <c r="O5" s="23" t="b">
        <f t="shared" si="3"/>
        <v>1</v>
      </c>
      <c r="P5" s="23" t="b">
        <f t="shared" si="4"/>
        <v>1</v>
      </c>
    </row>
    <row r="6" spans="1:257" ht="18" customHeight="1">
      <c r="C6" s="25"/>
      <c r="D6" s="26" t="str">
        <f t="shared" si="0"/>
        <v/>
      </c>
      <c r="E6" s="25"/>
      <c r="F6" s="25"/>
      <c r="G6" s="26" t="str">
        <f t="shared" si="1"/>
        <v/>
      </c>
      <c r="H6" s="25"/>
      <c r="I6" s="27"/>
      <c r="J6" s="1"/>
      <c r="K6" s="27"/>
      <c r="L6" s="28"/>
      <c r="M6" s="29" t="str">
        <f t="shared" si="2"/>
        <v/>
      </c>
      <c r="N6" s="30"/>
      <c r="O6" s="23" t="str">
        <f t="shared" si="3"/>
        <v/>
      </c>
      <c r="P6" s="23" t="str">
        <f t="shared" si="4"/>
        <v/>
      </c>
    </row>
    <row r="7" spans="1:257" ht="18" customHeight="1">
      <c r="B7" s="24" t="s">
        <v>20</v>
      </c>
      <c r="C7" s="25" t="s">
        <v>23</v>
      </c>
      <c r="D7" s="26" t="str">
        <f t="shared" si="0"/>
        <v>:</v>
      </c>
      <c r="E7" s="25" t="s">
        <v>21</v>
      </c>
      <c r="F7" s="25">
        <v>123</v>
      </c>
      <c r="G7" s="26" t="str">
        <f t="shared" si="1"/>
        <v>:</v>
      </c>
      <c r="H7" s="25">
        <v>114</v>
      </c>
      <c r="I7" s="27">
        <v>1.83</v>
      </c>
      <c r="J7" s="1"/>
      <c r="K7" s="27">
        <v>1.93</v>
      </c>
      <c r="L7" s="28">
        <v>1</v>
      </c>
      <c r="M7" s="31">
        <f t="shared" si="2"/>
        <v>1.83</v>
      </c>
      <c r="N7" s="30"/>
      <c r="O7" s="23" t="b">
        <f t="shared" si="3"/>
        <v>1</v>
      </c>
      <c r="P7" s="23" t="b">
        <f t="shared" si="4"/>
        <v>1</v>
      </c>
    </row>
    <row r="8" spans="1:257" ht="18" customHeight="1">
      <c r="B8" s="24" t="s">
        <v>25</v>
      </c>
      <c r="C8" s="25" t="s">
        <v>28</v>
      </c>
      <c r="D8" s="26" t="str">
        <f t="shared" si="0"/>
        <v>:</v>
      </c>
      <c r="E8" s="25" t="s">
        <v>26</v>
      </c>
      <c r="F8" s="25">
        <v>106</v>
      </c>
      <c r="G8" s="26" t="str">
        <f t="shared" si="1"/>
        <v>:</v>
      </c>
      <c r="H8" s="25">
        <v>120</v>
      </c>
      <c r="I8" s="27">
        <v>2.9</v>
      </c>
      <c r="J8" s="1"/>
      <c r="K8" s="27">
        <v>1.4</v>
      </c>
      <c r="L8" s="28">
        <v>1</v>
      </c>
      <c r="M8" s="29">
        <f t="shared" si="2"/>
        <v>0</v>
      </c>
      <c r="N8" s="32">
        <f>SUM(M7:M8)</f>
        <v>1.83</v>
      </c>
      <c r="O8" s="23" t="b">
        <f t="shared" si="3"/>
        <v>1</v>
      </c>
      <c r="P8" s="23" t="b">
        <f t="shared" si="4"/>
        <v>1</v>
      </c>
    </row>
    <row r="9" spans="1:257" ht="18" customHeight="1">
      <c r="C9" s="25"/>
      <c r="D9" s="26" t="str">
        <f t="shared" si="0"/>
        <v/>
      </c>
      <c r="E9" s="25"/>
      <c r="F9" s="25"/>
      <c r="G9" s="26" t="str">
        <f t="shared" si="1"/>
        <v/>
      </c>
      <c r="H9" s="25"/>
      <c r="I9" s="27"/>
      <c r="J9" s="1"/>
      <c r="K9" s="27"/>
      <c r="L9" s="28"/>
      <c r="M9" s="29" t="str">
        <f t="shared" si="2"/>
        <v/>
      </c>
      <c r="N9" s="30"/>
      <c r="O9" s="23" t="str">
        <f t="shared" si="3"/>
        <v/>
      </c>
      <c r="P9" s="23" t="str">
        <f t="shared" si="4"/>
        <v/>
      </c>
    </row>
    <row r="10" spans="1:257" ht="18" customHeight="1">
      <c r="B10" s="24" t="s">
        <v>30</v>
      </c>
      <c r="C10" s="25" t="s">
        <v>31</v>
      </c>
      <c r="D10" s="26" t="str">
        <f t="shared" si="0"/>
        <v>:</v>
      </c>
      <c r="E10" s="25" t="s">
        <v>32</v>
      </c>
      <c r="F10" s="25">
        <v>98</v>
      </c>
      <c r="G10" s="26" t="str">
        <f t="shared" si="1"/>
        <v>:</v>
      </c>
      <c r="H10" s="25">
        <v>117</v>
      </c>
      <c r="I10" s="27">
        <v>2.6</v>
      </c>
      <c r="J10" s="1"/>
      <c r="K10" s="27">
        <v>1.47</v>
      </c>
      <c r="L10" s="28">
        <v>1</v>
      </c>
      <c r="M10" s="29">
        <f t="shared" si="2"/>
        <v>0</v>
      </c>
      <c r="N10" s="30"/>
      <c r="O10" s="23" t="b">
        <f t="shared" si="3"/>
        <v>1</v>
      </c>
      <c r="P10" s="23" t="b">
        <f t="shared" si="4"/>
        <v>1</v>
      </c>
    </row>
    <row r="11" spans="1:257" ht="18" customHeight="1">
      <c r="B11" s="24" t="s">
        <v>33</v>
      </c>
      <c r="C11" s="25" t="s">
        <v>34</v>
      </c>
      <c r="D11" s="26" t="str">
        <f t="shared" si="0"/>
        <v>:</v>
      </c>
      <c r="E11" s="25" t="s">
        <v>35</v>
      </c>
      <c r="F11" s="25">
        <v>110</v>
      </c>
      <c r="G11" s="26" t="str">
        <f t="shared" si="1"/>
        <v>:</v>
      </c>
      <c r="H11" s="25">
        <v>112</v>
      </c>
      <c r="I11" s="27">
        <v>2.2000000000000002</v>
      </c>
      <c r="J11" s="1"/>
      <c r="K11" s="27">
        <v>1.63</v>
      </c>
      <c r="L11" s="28">
        <v>2</v>
      </c>
      <c r="M11" s="31">
        <f t="shared" si="2"/>
        <v>1.63</v>
      </c>
      <c r="N11" s="30"/>
      <c r="O11" s="23" t="b">
        <f t="shared" si="3"/>
        <v>1</v>
      </c>
      <c r="P11" s="23" t="b">
        <f t="shared" si="4"/>
        <v>1</v>
      </c>
    </row>
    <row r="12" spans="1:257" ht="18" customHeight="1">
      <c r="B12" s="24" t="s">
        <v>36</v>
      </c>
      <c r="C12" s="25" t="s">
        <v>37</v>
      </c>
      <c r="D12" s="26" t="str">
        <f t="shared" si="0"/>
        <v>:</v>
      </c>
      <c r="E12" s="25" t="s">
        <v>38</v>
      </c>
      <c r="F12" s="25">
        <v>112</v>
      </c>
      <c r="G12" s="26" t="str">
        <f t="shared" si="1"/>
        <v>:</v>
      </c>
      <c r="H12" s="25">
        <v>123</v>
      </c>
      <c r="I12" s="27">
        <v>3.3</v>
      </c>
      <c r="J12" s="1"/>
      <c r="K12" s="27">
        <v>1.32</v>
      </c>
      <c r="L12" s="28">
        <v>2</v>
      </c>
      <c r="M12" s="31">
        <f>IF(ISNUMBER(L12),IF(IF(F12&gt;H12,1,"")=L12,I12,IF(IF(F12&lt;H12,2,"")=L12,K12,IF(IF(F12=H12,0,"")=L12,#REF!,0))),"")</f>
        <v>1.32</v>
      </c>
      <c r="N12" s="30"/>
      <c r="O12" s="23" t="b">
        <f t="shared" si="3"/>
        <v>1</v>
      </c>
      <c r="P12" s="23" t="b">
        <f t="shared" si="4"/>
        <v>1</v>
      </c>
    </row>
    <row r="13" spans="1:257" ht="18" customHeight="1">
      <c r="C13" s="25" t="s">
        <v>39</v>
      </c>
      <c r="D13" s="26" t="str">
        <f t="shared" si="0"/>
        <v>:</v>
      </c>
      <c r="E13" s="25" t="s">
        <v>40</v>
      </c>
      <c r="F13" s="25">
        <v>117</v>
      </c>
      <c r="G13" s="26" t="str">
        <f t="shared" si="1"/>
        <v>:</v>
      </c>
      <c r="H13" s="25">
        <v>95</v>
      </c>
      <c r="I13" s="27">
        <v>2.5</v>
      </c>
      <c r="J13" s="1"/>
      <c r="K13" s="27">
        <v>1.52</v>
      </c>
      <c r="L13" s="28">
        <v>1</v>
      </c>
      <c r="M13" s="31">
        <f t="shared" ref="M13:M44" si="5">IF(ISNUMBER(L13),IF(IF(F13&gt;H13,1,"")=L13,I13,IF(IF(F13&lt;H13,2,"")=L13,K13,IF(IF(F13=H13,0,"")=L13,J13,0))),"")</f>
        <v>2.5</v>
      </c>
      <c r="N13" s="30"/>
      <c r="O13" s="23" t="b">
        <f t="shared" si="3"/>
        <v>1</v>
      </c>
      <c r="P13" s="23" t="b">
        <f t="shared" si="4"/>
        <v>1</v>
      </c>
    </row>
    <row r="14" spans="1:257" ht="18" customHeight="1">
      <c r="C14" s="25" t="s">
        <v>22</v>
      </c>
      <c r="D14" s="26" t="str">
        <f t="shared" si="0"/>
        <v>:</v>
      </c>
      <c r="E14" s="25" t="s">
        <v>41</v>
      </c>
      <c r="F14" s="25">
        <v>86</v>
      </c>
      <c r="G14" s="26" t="str">
        <f t="shared" si="1"/>
        <v>:</v>
      </c>
      <c r="H14" s="25">
        <v>103</v>
      </c>
      <c r="I14" s="27">
        <v>7.8</v>
      </c>
      <c r="J14" s="1"/>
      <c r="K14" s="27">
        <v>1.07</v>
      </c>
      <c r="L14" s="28">
        <v>2</v>
      </c>
      <c r="M14" s="31">
        <f t="shared" si="5"/>
        <v>1.07</v>
      </c>
      <c r="N14" s="30"/>
      <c r="O14" s="23" t="b">
        <f t="shared" si="3"/>
        <v>1</v>
      </c>
      <c r="P14" s="23" t="b">
        <f t="shared" si="4"/>
        <v>1</v>
      </c>
    </row>
    <row r="15" spans="1:257" ht="18" customHeight="1">
      <c r="C15" s="25" t="s">
        <v>27</v>
      </c>
      <c r="D15" s="26" t="str">
        <f t="shared" si="0"/>
        <v>:</v>
      </c>
      <c r="E15" s="25" t="s">
        <v>42</v>
      </c>
      <c r="F15" s="25">
        <v>95</v>
      </c>
      <c r="G15" s="26" t="str">
        <f t="shared" si="1"/>
        <v>:</v>
      </c>
      <c r="H15" s="25">
        <v>85</v>
      </c>
      <c r="I15" s="27">
        <v>1.93</v>
      </c>
      <c r="J15" s="1"/>
      <c r="K15" s="27">
        <v>1.83</v>
      </c>
      <c r="L15" s="28">
        <v>1</v>
      </c>
      <c r="M15" s="31">
        <f t="shared" si="5"/>
        <v>1.93</v>
      </c>
      <c r="N15" s="33"/>
      <c r="O15" s="23" t="b">
        <f t="shared" si="3"/>
        <v>1</v>
      </c>
      <c r="P15" s="23" t="b">
        <f t="shared" si="4"/>
        <v>1</v>
      </c>
    </row>
    <row r="16" spans="1:257" ht="18" customHeight="1">
      <c r="C16" s="25" t="s">
        <v>26</v>
      </c>
      <c r="D16" s="26" t="str">
        <f t="shared" si="0"/>
        <v>:</v>
      </c>
      <c r="E16" s="25" t="s">
        <v>43</v>
      </c>
      <c r="F16" s="25">
        <v>80</v>
      </c>
      <c r="G16" s="26" t="str">
        <f t="shared" si="1"/>
        <v>:</v>
      </c>
      <c r="H16" s="25">
        <v>131</v>
      </c>
      <c r="I16" s="27">
        <v>5.5</v>
      </c>
      <c r="J16" s="1"/>
      <c r="K16" s="27">
        <v>1.1399999999999999</v>
      </c>
      <c r="L16" s="28">
        <v>2</v>
      </c>
      <c r="M16" s="31">
        <f t="shared" si="5"/>
        <v>1.1399999999999999</v>
      </c>
      <c r="N16" s="30"/>
      <c r="O16" s="23" t="b">
        <f t="shared" si="3"/>
        <v>1</v>
      </c>
      <c r="P16" s="23" t="b">
        <f t="shared" si="4"/>
        <v>1</v>
      </c>
    </row>
    <row r="17" spans="2:16" ht="18" customHeight="1">
      <c r="C17" s="25" t="s">
        <v>23</v>
      </c>
      <c r="D17" s="26" t="str">
        <f t="shared" si="0"/>
        <v>:</v>
      </c>
      <c r="E17" s="25" t="s">
        <v>44</v>
      </c>
      <c r="F17" s="25">
        <v>100</v>
      </c>
      <c r="G17" s="26" t="str">
        <f t="shared" si="1"/>
        <v>:</v>
      </c>
      <c r="H17" s="25">
        <v>121</v>
      </c>
      <c r="I17" s="27">
        <v>6.5</v>
      </c>
      <c r="J17" s="1"/>
      <c r="K17" s="27">
        <v>1.1000000000000001</v>
      </c>
      <c r="L17" s="28">
        <v>2</v>
      </c>
      <c r="M17" s="31">
        <f t="shared" si="5"/>
        <v>1.1000000000000001</v>
      </c>
      <c r="N17" s="30">
        <f>SUM(M10:M17)</f>
        <v>10.690000000000001</v>
      </c>
      <c r="O17" s="23" t="b">
        <f t="shared" si="3"/>
        <v>1</v>
      </c>
      <c r="P17" s="23" t="b">
        <f t="shared" si="4"/>
        <v>1</v>
      </c>
    </row>
    <row r="18" spans="2:16" ht="18" customHeight="1">
      <c r="C18" s="25"/>
      <c r="D18" s="26" t="str">
        <f t="shared" si="0"/>
        <v/>
      </c>
      <c r="E18" s="25"/>
      <c r="F18" s="25"/>
      <c r="G18" s="26" t="str">
        <f t="shared" si="1"/>
        <v/>
      </c>
      <c r="H18" s="25"/>
      <c r="I18" s="27"/>
      <c r="J18" s="1"/>
      <c r="K18" s="27"/>
      <c r="L18" s="28"/>
      <c r="M18" s="29" t="str">
        <f t="shared" si="5"/>
        <v/>
      </c>
      <c r="N18" s="30"/>
      <c r="O18" s="23" t="str">
        <f t="shared" si="3"/>
        <v/>
      </c>
      <c r="P18" s="23" t="str">
        <f t="shared" si="4"/>
        <v/>
      </c>
    </row>
    <row r="19" spans="2:16" ht="18" customHeight="1">
      <c r="B19" s="24" t="s">
        <v>30</v>
      </c>
      <c r="C19" s="25" t="s">
        <v>37</v>
      </c>
      <c r="D19" s="26" t="str">
        <f t="shared" si="0"/>
        <v>:</v>
      </c>
      <c r="E19" s="25" t="s">
        <v>38</v>
      </c>
      <c r="F19" s="25">
        <v>100</v>
      </c>
      <c r="G19" s="26" t="str">
        <f t="shared" si="1"/>
        <v>:</v>
      </c>
      <c r="H19" s="25">
        <v>94</v>
      </c>
      <c r="I19" s="27">
        <v>3</v>
      </c>
      <c r="J19" s="1"/>
      <c r="K19" s="27">
        <v>1.37</v>
      </c>
      <c r="L19" s="28">
        <v>2</v>
      </c>
      <c r="M19" s="29">
        <f t="shared" si="5"/>
        <v>0</v>
      </c>
      <c r="N19" s="30"/>
      <c r="O19" s="23" t="b">
        <f t="shared" si="3"/>
        <v>1</v>
      </c>
      <c r="P19" s="23" t="b">
        <f t="shared" si="4"/>
        <v>1</v>
      </c>
    </row>
    <row r="20" spans="2:16" ht="18" customHeight="1">
      <c r="B20" s="24" t="s">
        <v>33</v>
      </c>
      <c r="C20" s="25" t="s">
        <v>34</v>
      </c>
      <c r="D20" s="26" t="str">
        <f t="shared" si="0"/>
        <v>:</v>
      </c>
      <c r="E20" s="25" t="s">
        <v>35</v>
      </c>
      <c r="F20" s="25">
        <v>105</v>
      </c>
      <c r="G20" s="26" t="str">
        <f t="shared" si="1"/>
        <v>:</v>
      </c>
      <c r="H20" s="25">
        <v>102</v>
      </c>
      <c r="I20" s="27">
        <v>1.83</v>
      </c>
      <c r="J20" s="1"/>
      <c r="K20" s="27">
        <v>1.93</v>
      </c>
      <c r="L20" s="28">
        <v>2</v>
      </c>
      <c r="M20" s="29">
        <f t="shared" si="5"/>
        <v>0</v>
      </c>
      <c r="N20" s="30"/>
      <c r="O20" s="23" t="b">
        <f t="shared" si="3"/>
        <v>1</v>
      </c>
      <c r="P20" s="23" t="b">
        <f t="shared" si="4"/>
        <v>1</v>
      </c>
    </row>
    <row r="21" spans="2:16" ht="18" customHeight="1">
      <c r="B21" s="24" t="s">
        <v>45</v>
      </c>
      <c r="C21" s="25" t="s">
        <v>31</v>
      </c>
      <c r="D21" s="26" t="str">
        <f t="shared" si="0"/>
        <v>:</v>
      </c>
      <c r="E21" s="25" t="s">
        <v>32</v>
      </c>
      <c r="F21" s="25">
        <v>115</v>
      </c>
      <c r="G21" s="26" t="str">
        <f t="shared" si="1"/>
        <v>:</v>
      </c>
      <c r="H21" s="25">
        <v>123</v>
      </c>
      <c r="I21" s="27">
        <v>2.6</v>
      </c>
      <c r="J21" s="1"/>
      <c r="K21" s="27">
        <v>1.47</v>
      </c>
      <c r="L21" s="28">
        <v>2</v>
      </c>
      <c r="M21" s="31">
        <f t="shared" si="5"/>
        <v>1.47</v>
      </c>
      <c r="N21" s="30"/>
      <c r="O21" s="23" t="b">
        <f t="shared" si="3"/>
        <v>1</v>
      </c>
      <c r="P21" s="23" t="b">
        <f t="shared" si="4"/>
        <v>1</v>
      </c>
    </row>
    <row r="22" spans="2:16" ht="18" customHeight="1">
      <c r="C22" s="25" t="s">
        <v>26</v>
      </c>
      <c r="D22" s="26" t="str">
        <f t="shared" si="0"/>
        <v>:</v>
      </c>
      <c r="E22" s="25" t="s">
        <v>43</v>
      </c>
      <c r="F22" s="25">
        <v>99</v>
      </c>
      <c r="G22" s="26" t="str">
        <f t="shared" si="1"/>
        <v>:</v>
      </c>
      <c r="H22" s="25">
        <v>118</v>
      </c>
      <c r="I22" s="27">
        <v>8.5</v>
      </c>
      <c r="J22" s="1"/>
      <c r="K22" s="27">
        <v>1.06</v>
      </c>
      <c r="L22" s="28">
        <v>2</v>
      </c>
      <c r="M22" s="31">
        <f t="shared" si="5"/>
        <v>1.06</v>
      </c>
      <c r="N22" s="33"/>
      <c r="O22" s="23" t="b">
        <f t="shared" si="3"/>
        <v>1</v>
      </c>
      <c r="P22" s="23" t="b">
        <f t="shared" si="4"/>
        <v>1</v>
      </c>
    </row>
    <row r="23" spans="2:16" ht="18" customHeight="1">
      <c r="C23" s="25" t="s">
        <v>39</v>
      </c>
      <c r="D23" s="26" t="str">
        <f t="shared" si="0"/>
        <v>:</v>
      </c>
      <c r="E23" s="25" t="s">
        <v>40</v>
      </c>
      <c r="F23" s="25">
        <v>85</v>
      </c>
      <c r="G23" s="26" t="str">
        <f t="shared" si="1"/>
        <v>:</v>
      </c>
      <c r="H23" s="25">
        <v>94</v>
      </c>
      <c r="I23" s="27">
        <v>3.1</v>
      </c>
      <c r="J23" s="1"/>
      <c r="K23" s="27">
        <v>1.35</v>
      </c>
      <c r="L23" s="28">
        <v>2</v>
      </c>
      <c r="M23" s="31">
        <f t="shared" si="5"/>
        <v>1.35</v>
      </c>
      <c r="N23" s="30"/>
      <c r="O23" s="23" t="b">
        <f t="shared" si="3"/>
        <v>1</v>
      </c>
      <c r="P23" s="23" t="b">
        <f t="shared" si="4"/>
        <v>1</v>
      </c>
    </row>
    <row r="24" spans="2:16" ht="18" customHeight="1">
      <c r="C24" s="25" t="s">
        <v>22</v>
      </c>
      <c r="D24" s="26" t="str">
        <f t="shared" si="0"/>
        <v>:</v>
      </c>
      <c r="E24" s="25" t="s">
        <v>41</v>
      </c>
      <c r="F24" s="25">
        <v>100</v>
      </c>
      <c r="G24" s="26" t="str">
        <f t="shared" si="1"/>
        <v>:</v>
      </c>
      <c r="H24" s="25">
        <v>109</v>
      </c>
      <c r="I24" s="27">
        <v>6.2</v>
      </c>
      <c r="J24" s="1"/>
      <c r="K24" s="27">
        <v>1.1100000000000001</v>
      </c>
      <c r="L24" s="28">
        <v>2</v>
      </c>
      <c r="M24" s="31">
        <f t="shared" si="5"/>
        <v>1.1100000000000001</v>
      </c>
      <c r="N24" s="30"/>
      <c r="O24" s="23" t="b">
        <f t="shared" si="3"/>
        <v>1</v>
      </c>
      <c r="P24" s="23" t="b">
        <f t="shared" si="4"/>
        <v>1</v>
      </c>
    </row>
    <row r="25" spans="2:16" ht="18" customHeight="1">
      <c r="C25" s="25" t="s">
        <v>23</v>
      </c>
      <c r="D25" s="26" t="str">
        <f t="shared" si="0"/>
        <v>:</v>
      </c>
      <c r="E25" s="25" t="s">
        <v>44</v>
      </c>
      <c r="F25" s="25">
        <v>112</v>
      </c>
      <c r="G25" s="26" t="str">
        <f t="shared" si="1"/>
        <v>:</v>
      </c>
      <c r="H25" s="25">
        <v>121</v>
      </c>
      <c r="I25" s="27">
        <v>5.5</v>
      </c>
      <c r="J25" s="1"/>
      <c r="K25" s="27">
        <v>1.1399999999999999</v>
      </c>
      <c r="L25" s="28">
        <v>2</v>
      </c>
      <c r="M25" s="31">
        <f t="shared" si="5"/>
        <v>1.1399999999999999</v>
      </c>
      <c r="N25" s="30"/>
      <c r="O25" s="23" t="b">
        <f t="shared" si="3"/>
        <v>1</v>
      </c>
      <c r="P25" s="23" t="b">
        <f t="shared" si="4"/>
        <v>1</v>
      </c>
    </row>
    <row r="26" spans="2:16" ht="18" customHeight="1">
      <c r="C26" s="25" t="s">
        <v>27</v>
      </c>
      <c r="D26" s="26" t="str">
        <f t="shared" si="0"/>
        <v>:</v>
      </c>
      <c r="E26" s="25" t="s">
        <v>42</v>
      </c>
      <c r="F26" s="25">
        <v>94</v>
      </c>
      <c r="G26" s="26" t="str">
        <f t="shared" si="1"/>
        <v>:</v>
      </c>
      <c r="H26" s="25">
        <v>109</v>
      </c>
      <c r="I26" s="27">
        <v>2.1</v>
      </c>
      <c r="J26" s="1"/>
      <c r="K26" s="27">
        <v>1.72</v>
      </c>
      <c r="L26" s="28">
        <v>1</v>
      </c>
      <c r="M26" s="29">
        <f t="shared" si="5"/>
        <v>0</v>
      </c>
      <c r="N26" s="30">
        <f>SUM(M19:M26)</f>
        <v>6.13</v>
      </c>
      <c r="O26" s="23" t="b">
        <f t="shared" si="3"/>
        <v>1</v>
      </c>
      <c r="P26" s="23" t="b">
        <f t="shared" si="4"/>
        <v>1</v>
      </c>
    </row>
    <row r="27" spans="2:16" ht="18" customHeight="1">
      <c r="C27" s="25"/>
      <c r="D27" s="26" t="str">
        <f t="shared" si="0"/>
        <v/>
      </c>
      <c r="E27" s="25"/>
      <c r="F27" s="25"/>
      <c r="G27" s="26" t="str">
        <f t="shared" si="1"/>
        <v/>
      </c>
      <c r="H27" s="25"/>
      <c r="I27" s="27"/>
      <c r="J27" s="1"/>
      <c r="K27" s="27"/>
      <c r="L27" s="28"/>
      <c r="M27" s="29" t="str">
        <f t="shared" si="5"/>
        <v/>
      </c>
      <c r="N27" s="33"/>
      <c r="O27" s="23" t="str">
        <f t="shared" si="3"/>
        <v/>
      </c>
      <c r="P27" s="23" t="str">
        <f t="shared" si="4"/>
        <v/>
      </c>
    </row>
    <row r="28" spans="2:16" ht="18" customHeight="1">
      <c r="B28" s="24" t="s">
        <v>30</v>
      </c>
      <c r="C28" s="25" t="s">
        <v>38</v>
      </c>
      <c r="D28" s="26" t="str">
        <f t="shared" si="0"/>
        <v>:</v>
      </c>
      <c r="E28" s="25" t="s">
        <v>37</v>
      </c>
      <c r="F28" s="25">
        <v>118</v>
      </c>
      <c r="G28" s="26" t="str">
        <f t="shared" si="1"/>
        <v>:</v>
      </c>
      <c r="H28" s="25">
        <v>116</v>
      </c>
      <c r="I28" s="27">
        <v>1.83</v>
      </c>
      <c r="J28" s="1"/>
      <c r="K28" s="27">
        <v>1.93</v>
      </c>
      <c r="L28" s="28"/>
      <c r="M28" s="29" t="str">
        <f t="shared" si="5"/>
        <v/>
      </c>
      <c r="N28" s="33"/>
      <c r="O28" s="23" t="b">
        <f t="shared" si="3"/>
        <v>1</v>
      </c>
      <c r="P28" s="23" t="b">
        <f t="shared" si="4"/>
        <v>1</v>
      </c>
    </row>
    <row r="29" spans="2:16" ht="18" customHeight="1">
      <c r="B29" s="24" t="s">
        <v>33</v>
      </c>
      <c r="C29" s="25" t="s">
        <v>43</v>
      </c>
      <c r="D29" s="26" t="str">
        <f t="shared" si="0"/>
        <v>:</v>
      </c>
      <c r="E29" s="25" t="s">
        <v>26</v>
      </c>
      <c r="F29" s="25">
        <v>114</v>
      </c>
      <c r="G29" s="26" t="str">
        <f t="shared" si="1"/>
        <v>:</v>
      </c>
      <c r="H29" s="25">
        <v>108</v>
      </c>
      <c r="I29" s="27">
        <v>1.2</v>
      </c>
      <c r="J29" s="1"/>
      <c r="K29" s="27">
        <v>4.4000000000000004</v>
      </c>
      <c r="L29" s="28"/>
      <c r="M29" s="29" t="str">
        <f t="shared" si="5"/>
        <v/>
      </c>
      <c r="N29" s="32"/>
      <c r="O29" s="23" t="b">
        <f t="shared" si="3"/>
        <v>1</v>
      </c>
      <c r="P29" s="23" t="b">
        <f t="shared" si="4"/>
        <v>1</v>
      </c>
    </row>
    <row r="30" spans="2:16" ht="18" customHeight="1">
      <c r="B30" s="24" t="s">
        <v>46</v>
      </c>
      <c r="C30" s="25" t="s">
        <v>35</v>
      </c>
      <c r="D30" s="26" t="str">
        <f t="shared" si="0"/>
        <v>:</v>
      </c>
      <c r="E30" s="25" t="s">
        <v>34</v>
      </c>
      <c r="F30" s="25">
        <v>83</v>
      </c>
      <c r="G30" s="26" t="str">
        <f t="shared" si="1"/>
        <v>:</v>
      </c>
      <c r="H30" s="25">
        <v>117</v>
      </c>
      <c r="I30" s="27">
        <v>2.8</v>
      </c>
      <c r="J30" s="1"/>
      <c r="K30" s="27">
        <v>1.42</v>
      </c>
      <c r="L30" s="28"/>
      <c r="M30" s="29" t="str">
        <f t="shared" si="5"/>
        <v/>
      </c>
      <c r="N30" s="33"/>
      <c r="O30" s="23" t="b">
        <f t="shared" si="3"/>
        <v>1</v>
      </c>
      <c r="P30" s="23" t="b">
        <f t="shared" si="4"/>
        <v>1</v>
      </c>
    </row>
    <row r="31" spans="2:16" ht="18" customHeight="1">
      <c r="C31" s="25" t="s">
        <v>41</v>
      </c>
      <c r="D31" s="26" t="str">
        <f t="shared" si="0"/>
        <v>:</v>
      </c>
      <c r="E31" s="25" t="s">
        <v>22</v>
      </c>
      <c r="F31" s="25">
        <v>93</v>
      </c>
      <c r="G31" s="26" t="str">
        <f t="shared" si="1"/>
        <v>:</v>
      </c>
      <c r="H31" s="25">
        <v>95</v>
      </c>
      <c r="I31" s="27">
        <v>1.4</v>
      </c>
      <c r="J31" s="1"/>
      <c r="K31" s="27">
        <v>2.9</v>
      </c>
      <c r="L31" s="28">
        <v>2</v>
      </c>
      <c r="M31" s="31">
        <f t="shared" si="5"/>
        <v>2.9</v>
      </c>
      <c r="N31" s="33"/>
      <c r="O31" s="23" t="b">
        <f t="shared" si="3"/>
        <v>1</v>
      </c>
      <c r="P31" s="23" t="b">
        <f t="shared" si="4"/>
        <v>1</v>
      </c>
    </row>
    <row r="32" spans="2:16" ht="18" customHeight="1">
      <c r="C32" s="25" t="s">
        <v>32</v>
      </c>
      <c r="D32" s="26" t="str">
        <f t="shared" si="0"/>
        <v>:</v>
      </c>
      <c r="E32" s="25" t="s">
        <v>31</v>
      </c>
      <c r="F32" s="25">
        <v>101</v>
      </c>
      <c r="G32" s="26" t="str">
        <f t="shared" si="1"/>
        <v>:</v>
      </c>
      <c r="H32" s="25">
        <v>117</v>
      </c>
      <c r="I32" s="27">
        <v>2.8</v>
      </c>
      <c r="J32" s="1"/>
      <c r="K32" s="27">
        <v>1.42</v>
      </c>
      <c r="L32" s="28">
        <v>2</v>
      </c>
      <c r="M32" s="31">
        <f t="shared" si="5"/>
        <v>1.42</v>
      </c>
      <c r="N32" s="32"/>
      <c r="O32" s="23" t="b">
        <f t="shared" si="3"/>
        <v>1</v>
      </c>
      <c r="P32" s="23" t="b">
        <f t="shared" si="4"/>
        <v>1</v>
      </c>
    </row>
    <row r="33" spans="2:16" ht="18" customHeight="1">
      <c r="C33" s="25" t="s">
        <v>40</v>
      </c>
      <c r="D33" s="26" t="str">
        <f t="shared" si="0"/>
        <v>:</v>
      </c>
      <c r="E33" s="25" t="s">
        <v>39</v>
      </c>
      <c r="F33" s="25">
        <v>104</v>
      </c>
      <c r="G33" s="26" t="str">
        <f t="shared" si="1"/>
        <v>:</v>
      </c>
      <c r="H33" s="25">
        <v>116</v>
      </c>
      <c r="I33" s="27">
        <v>2.25</v>
      </c>
      <c r="J33" s="1"/>
      <c r="K33" s="27">
        <v>1.62</v>
      </c>
      <c r="L33" s="28">
        <v>1</v>
      </c>
      <c r="M33" s="29">
        <f t="shared" si="5"/>
        <v>0</v>
      </c>
      <c r="N33" s="33"/>
      <c r="O33" s="23" t="b">
        <f t="shared" si="3"/>
        <v>1</v>
      </c>
      <c r="P33" s="23" t="b">
        <f t="shared" si="4"/>
        <v>1</v>
      </c>
    </row>
    <row r="34" spans="2:16" ht="18" customHeight="1">
      <c r="C34" s="25" t="s">
        <v>44</v>
      </c>
      <c r="D34" s="26" t="str">
        <f t="shared" ref="D34:D65" si="6">IF(C34&gt;0,":","")</f>
        <v>:</v>
      </c>
      <c r="E34" s="25" t="s">
        <v>23</v>
      </c>
      <c r="F34" s="25">
        <v>124</v>
      </c>
      <c r="G34" s="26" t="str">
        <f t="shared" ref="G34:G65" si="7">IF(ISNUMBER(F34),":","")</f>
        <v>:</v>
      </c>
      <c r="H34" s="25">
        <v>87</v>
      </c>
      <c r="I34" s="27">
        <v>1.4</v>
      </c>
      <c r="J34" s="1"/>
      <c r="K34" s="27">
        <v>2.9</v>
      </c>
      <c r="L34" s="28">
        <v>1</v>
      </c>
      <c r="M34" s="31">
        <f t="shared" si="5"/>
        <v>1.4</v>
      </c>
      <c r="N34" s="33"/>
      <c r="O34" s="23" t="b">
        <f t="shared" ref="O34:O65" si="8">IF(ISBLANK(F34),"",IF(ISNUMBER(F34),IF(AND(F34&gt;=0,F34&lt;250),IF($F34&lt;&gt;$H34,IF(F34=0,TRUE(),IF(MOD(F34,1)=0,TRUE(),FALSE())),FALSE()),FALSE()),FALSE()))</f>
        <v>1</v>
      </c>
      <c r="P34" s="23" t="b">
        <f t="shared" ref="P34:P65" si="9">IF(ISBLANK(H34),"",IF(ISNUMBER(H34),IF(AND(H34&gt;=0,H34&lt;250),IF($F34&lt;&gt;$H34,IF(H34=0,TRUE(),IF(MOD(H34,1)=0,TRUE(),FALSE())),FALSE()),FALSE()),FALSE()))</f>
        <v>1</v>
      </c>
    </row>
    <row r="35" spans="2:16" ht="18" customHeight="1">
      <c r="C35" s="25" t="s">
        <v>42</v>
      </c>
      <c r="D35" s="26" t="str">
        <f t="shared" si="6"/>
        <v>:</v>
      </c>
      <c r="E35" s="25" t="s">
        <v>27</v>
      </c>
      <c r="F35" s="25">
        <v>93</v>
      </c>
      <c r="G35" s="26" t="str">
        <f t="shared" si="7"/>
        <v>:</v>
      </c>
      <c r="H35" s="25">
        <v>104</v>
      </c>
      <c r="I35" s="27">
        <v>2.25</v>
      </c>
      <c r="J35" s="1"/>
      <c r="K35" s="27">
        <v>1.62</v>
      </c>
      <c r="L35" s="28">
        <v>1</v>
      </c>
      <c r="M35" s="29">
        <f t="shared" si="5"/>
        <v>0</v>
      </c>
      <c r="N35" s="32">
        <f>SUM(M28:M35)</f>
        <v>5.7200000000000006</v>
      </c>
      <c r="O35" s="23" t="b">
        <f t="shared" si="8"/>
        <v>1</v>
      </c>
      <c r="P35" s="23" t="b">
        <f t="shared" si="9"/>
        <v>1</v>
      </c>
    </row>
    <row r="36" spans="2:16" ht="18" customHeight="1">
      <c r="C36" s="25"/>
      <c r="D36" s="26" t="str">
        <f t="shared" si="6"/>
        <v/>
      </c>
      <c r="E36" s="25"/>
      <c r="F36" s="25"/>
      <c r="G36" s="26" t="str">
        <f t="shared" si="7"/>
        <v/>
      </c>
      <c r="H36" s="25"/>
      <c r="I36" s="27"/>
      <c r="J36" s="1"/>
      <c r="K36" s="27"/>
      <c r="L36" s="28"/>
      <c r="M36" s="29" t="str">
        <f t="shared" si="5"/>
        <v/>
      </c>
      <c r="N36" s="33"/>
      <c r="O36" s="23" t="str">
        <f t="shared" si="8"/>
        <v/>
      </c>
      <c r="P36" s="23" t="str">
        <f t="shared" si="9"/>
        <v/>
      </c>
    </row>
    <row r="37" spans="2:16" ht="18" customHeight="1">
      <c r="B37" s="24" t="s">
        <v>30</v>
      </c>
      <c r="C37" s="25" t="s">
        <v>43</v>
      </c>
      <c r="D37" s="26" t="str">
        <f t="shared" si="6"/>
        <v>:</v>
      </c>
      <c r="E37" s="25" t="s">
        <v>26</v>
      </c>
      <c r="F37" s="25">
        <v>117</v>
      </c>
      <c r="G37" s="26" t="str">
        <f t="shared" si="7"/>
        <v>:</v>
      </c>
      <c r="H37" s="25">
        <v>115</v>
      </c>
      <c r="I37" s="27">
        <v>1.1000000000000001</v>
      </c>
      <c r="J37" s="1"/>
      <c r="K37" s="27">
        <v>6.7</v>
      </c>
      <c r="L37" s="28">
        <v>1</v>
      </c>
      <c r="M37" s="31">
        <f t="shared" si="5"/>
        <v>1.1000000000000001</v>
      </c>
      <c r="N37" s="33"/>
      <c r="O37" s="23" t="b">
        <f t="shared" si="8"/>
        <v>1</v>
      </c>
      <c r="P37" s="23" t="b">
        <f t="shared" si="9"/>
        <v>1</v>
      </c>
    </row>
    <row r="38" spans="2:16" ht="18" customHeight="1">
      <c r="B38" s="24" t="s">
        <v>33</v>
      </c>
      <c r="C38" s="25" t="s">
        <v>35</v>
      </c>
      <c r="D38" s="26" t="str">
        <f t="shared" si="6"/>
        <v>:</v>
      </c>
      <c r="E38" s="25" t="s">
        <v>34</v>
      </c>
      <c r="F38" s="25">
        <v>101</v>
      </c>
      <c r="G38" s="26" t="str">
        <f t="shared" si="7"/>
        <v>:</v>
      </c>
      <c r="H38" s="25">
        <v>99</v>
      </c>
      <c r="I38" s="27">
        <v>2.8</v>
      </c>
      <c r="J38" s="1"/>
      <c r="K38" s="27">
        <v>1.42</v>
      </c>
      <c r="L38" s="28">
        <v>2</v>
      </c>
      <c r="M38" s="29">
        <f t="shared" si="5"/>
        <v>0</v>
      </c>
      <c r="N38" s="33"/>
      <c r="O38" s="23" t="b">
        <f t="shared" si="8"/>
        <v>1</v>
      </c>
      <c r="P38" s="23" t="b">
        <f t="shared" si="9"/>
        <v>1</v>
      </c>
    </row>
    <row r="39" spans="2:16" ht="18" customHeight="1">
      <c r="B39" s="24" t="s">
        <v>47</v>
      </c>
      <c r="C39" s="25" t="s">
        <v>38</v>
      </c>
      <c r="D39" s="26" t="str">
        <f t="shared" si="6"/>
        <v>:</v>
      </c>
      <c r="E39" s="25" t="s">
        <v>37</v>
      </c>
      <c r="F39" s="25">
        <v>94</v>
      </c>
      <c r="G39" s="26" t="str">
        <f t="shared" si="7"/>
        <v>:</v>
      </c>
      <c r="H39" s="25">
        <v>93</v>
      </c>
      <c r="I39" s="27">
        <v>1.9</v>
      </c>
      <c r="J39" s="1"/>
      <c r="K39" s="27">
        <v>1.87</v>
      </c>
      <c r="L39" s="28">
        <v>2</v>
      </c>
      <c r="M39" s="29">
        <f t="shared" si="5"/>
        <v>0</v>
      </c>
      <c r="N39" s="33"/>
      <c r="O39" s="23" t="b">
        <f t="shared" si="8"/>
        <v>1</v>
      </c>
      <c r="P39" s="23" t="b">
        <f t="shared" si="9"/>
        <v>1</v>
      </c>
    </row>
    <row r="40" spans="2:16" ht="18" customHeight="1">
      <c r="C40" s="25" t="s">
        <v>40</v>
      </c>
      <c r="D40" s="26" t="str">
        <f t="shared" si="6"/>
        <v>:</v>
      </c>
      <c r="E40" s="25" t="s">
        <v>39</v>
      </c>
      <c r="F40" s="25">
        <v>113</v>
      </c>
      <c r="G40" s="26" t="str">
        <f t="shared" si="7"/>
        <v>:</v>
      </c>
      <c r="H40" s="25">
        <v>116</v>
      </c>
      <c r="I40" s="27">
        <v>2.2999999999999998</v>
      </c>
      <c r="J40" s="1"/>
      <c r="K40" s="27">
        <v>1.6</v>
      </c>
      <c r="L40" s="28">
        <v>2</v>
      </c>
      <c r="M40" s="31">
        <f t="shared" si="5"/>
        <v>1.6</v>
      </c>
      <c r="N40" s="33"/>
      <c r="O40" s="23" t="b">
        <f t="shared" si="8"/>
        <v>1</v>
      </c>
      <c r="P40" s="23" t="b">
        <f t="shared" si="9"/>
        <v>1</v>
      </c>
    </row>
    <row r="41" spans="2:16" ht="18" customHeight="1">
      <c r="C41" s="25" t="s">
        <v>41</v>
      </c>
      <c r="D41" s="26" t="str">
        <f t="shared" si="6"/>
        <v>:</v>
      </c>
      <c r="E41" s="25" t="s">
        <v>22</v>
      </c>
      <c r="F41" s="25">
        <v>107</v>
      </c>
      <c r="G41" s="26" t="str">
        <f t="shared" si="7"/>
        <v>:</v>
      </c>
      <c r="H41" s="25">
        <v>98</v>
      </c>
      <c r="I41" s="27">
        <v>1.32</v>
      </c>
      <c r="J41" s="1"/>
      <c r="K41" s="27">
        <v>3.3</v>
      </c>
      <c r="L41" s="28">
        <v>1</v>
      </c>
      <c r="M41" s="31">
        <f t="shared" si="5"/>
        <v>1.32</v>
      </c>
      <c r="N41" s="33"/>
      <c r="O41" s="23" t="b">
        <f t="shared" si="8"/>
        <v>1</v>
      </c>
      <c r="P41" s="23" t="b">
        <f t="shared" si="9"/>
        <v>1</v>
      </c>
    </row>
    <row r="42" spans="2:16" ht="18" customHeight="1">
      <c r="C42" s="25" t="s">
        <v>32</v>
      </c>
      <c r="D42" s="26" t="str">
        <f t="shared" si="6"/>
        <v>:</v>
      </c>
      <c r="E42" s="25" t="s">
        <v>31</v>
      </c>
      <c r="F42" s="25">
        <v>129</v>
      </c>
      <c r="G42" s="26" t="str">
        <f t="shared" si="7"/>
        <v>:</v>
      </c>
      <c r="H42" s="25">
        <v>103</v>
      </c>
      <c r="I42" s="27">
        <v>2.7</v>
      </c>
      <c r="J42" s="1"/>
      <c r="K42" s="27">
        <v>1.45</v>
      </c>
      <c r="L42" s="28">
        <v>2</v>
      </c>
      <c r="M42" s="29">
        <f t="shared" si="5"/>
        <v>0</v>
      </c>
      <c r="N42" s="33"/>
      <c r="O42" s="23" t="b">
        <f t="shared" si="8"/>
        <v>1</v>
      </c>
      <c r="P42" s="23" t="b">
        <f t="shared" si="9"/>
        <v>1</v>
      </c>
    </row>
    <row r="43" spans="2:16" ht="18" customHeight="1">
      <c r="C43" s="25" t="s">
        <v>42</v>
      </c>
      <c r="D43" s="26" t="str">
        <f t="shared" si="6"/>
        <v>:</v>
      </c>
      <c r="E43" s="25" t="s">
        <v>27</v>
      </c>
      <c r="F43" s="25">
        <v>106</v>
      </c>
      <c r="G43" s="26" t="str">
        <f t="shared" si="7"/>
        <v>:</v>
      </c>
      <c r="H43" s="25">
        <v>109</v>
      </c>
      <c r="I43" s="27">
        <v>2.4</v>
      </c>
      <c r="J43" s="1"/>
      <c r="K43" s="27">
        <v>1.55</v>
      </c>
      <c r="L43" s="28">
        <v>2</v>
      </c>
      <c r="M43" s="31">
        <f t="shared" si="5"/>
        <v>1.55</v>
      </c>
      <c r="N43" s="33"/>
      <c r="O43" s="23" t="b">
        <f t="shared" si="8"/>
        <v>1</v>
      </c>
      <c r="P43" s="23" t="b">
        <f t="shared" si="9"/>
        <v>1</v>
      </c>
    </row>
    <row r="44" spans="2:16" ht="18" customHeight="1">
      <c r="C44" s="25" t="s">
        <v>44</v>
      </c>
      <c r="D44" s="26" t="str">
        <f t="shared" si="6"/>
        <v>:</v>
      </c>
      <c r="E44" s="25" t="s">
        <v>23</v>
      </c>
      <c r="F44" s="25">
        <v>138</v>
      </c>
      <c r="G44" s="26" t="str">
        <f t="shared" si="7"/>
        <v>:</v>
      </c>
      <c r="H44" s="25">
        <v>83</v>
      </c>
      <c r="I44" s="27">
        <v>1.22</v>
      </c>
      <c r="J44" s="1"/>
      <c r="K44" s="27">
        <v>4.0999999999999996</v>
      </c>
      <c r="L44" s="28">
        <v>1</v>
      </c>
      <c r="M44" s="31">
        <f t="shared" si="5"/>
        <v>1.22</v>
      </c>
      <c r="N44" s="32">
        <f>SUM(M37:M44)</f>
        <v>6.79</v>
      </c>
      <c r="O44" s="23" t="b">
        <f t="shared" si="8"/>
        <v>1</v>
      </c>
      <c r="P44" s="23" t="b">
        <f t="shared" si="9"/>
        <v>1</v>
      </c>
    </row>
    <row r="45" spans="2:16" ht="18" customHeight="1">
      <c r="C45" s="25"/>
      <c r="D45" s="26" t="str">
        <f t="shared" si="6"/>
        <v/>
      </c>
      <c r="E45" s="25"/>
      <c r="F45" s="25"/>
      <c r="G45" s="26" t="str">
        <f t="shared" si="7"/>
        <v/>
      </c>
      <c r="H45" s="25"/>
      <c r="I45" s="27"/>
      <c r="J45" s="1"/>
      <c r="K45" s="27"/>
      <c r="L45" s="28"/>
      <c r="M45" s="29" t="str">
        <f t="shared" ref="M45:M76" si="10">IF(ISNUMBER(L45),IF(IF(F45&gt;H45,1,"")=L45,I45,IF(IF(F45&lt;H45,2,"")=L45,K45,IF(IF(F45=H45,0,"")=L45,J45,0))),"")</f>
        <v/>
      </c>
      <c r="N45" s="33"/>
      <c r="O45" s="23" t="str">
        <f t="shared" si="8"/>
        <v/>
      </c>
      <c r="P45" s="23" t="str">
        <f t="shared" si="9"/>
        <v/>
      </c>
    </row>
    <row r="46" spans="2:16" ht="18" customHeight="1">
      <c r="B46" s="24" t="s">
        <v>30</v>
      </c>
      <c r="C46" s="25" t="s">
        <v>31</v>
      </c>
      <c r="D46" s="26" t="str">
        <f t="shared" si="6"/>
        <v>:</v>
      </c>
      <c r="E46" s="25" t="s">
        <v>32</v>
      </c>
      <c r="F46" s="25">
        <v>118</v>
      </c>
      <c r="G46" s="26" t="str">
        <f t="shared" si="7"/>
        <v>:</v>
      </c>
      <c r="H46" s="25">
        <v>119</v>
      </c>
      <c r="I46" s="27">
        <v>3.3</v>
      </c>
      <c r="J46" s="1"/>
      <c r="K46" s="27">
        <v>1.32</v>
      </c>
      <c r="L46" s="28">
        <v>2</v>
      </c>
      <c r="M46" s="31">
        <f t="shared" si="10"/>
        <v>1.32</v>
      </c>
      <c r="N46" s="33"/>
      <c r="O46" s="23" t="b">
        <f t="shared" si="8"/>
        <v>1</v>
      </c>
      <c r="P46" s="23" t="b">
        <f t="shared" si="9"/>
        <v>1</v>
      </c>
    </row>
    <row r="47" spans="2:16" ht="18" customHeight="1">
      <c r="B47" s="24" t="s">
        <v>33</v>
      </c>
      <c r="C47" s="25" t="s">
        <v>37</v>
      </c>
      <c r="D47" s="26" t="str">
        <f t="shared" si="6"/>
        <v>:</v>
      </c>
      <c r="E47" s="25" t="s">
        <v>38</v>
      </c>
      <c r="F47" s="25">
        <v>106</v>
      </c>
      <c r="G47" s="26" t="str">
        <f t="shared" si="7"/>
        <v>:</v>
      </c>
      <c r="H47" s="25">
        <v>103</v>
      </c>
      <c r="I47" s="27">
        <v>2.8</v>
      </c>
      <c r="J47" s="1"/>
      <c r="K47" s="27">
        <v>1.42</v>
      </c>
      <c r="L47" s="28">
        <v>2</v>
      </c>
      <c r="M47" s="29">
        <f t="shared" si="10"/>
        <v>0</v>
      </c>
      <c r="N47" s="33"/>
      <c r="O47" s="23" t="b">
        <f t="shared" si="8"/>
        <v>1</v>
      </c>
      <c r="P47" s="23" t="b">
        <f t="shared" si="9"/>
        <v>1</v>
      </c>
    </row>
    <row r="48" spans="2:16" ht="18" customHeight="1">
      <c r="B48" s="24" t="s">
        <v>48</v>
      </c>
      <c r="C48" s="25" t="s">
        <v>22</v>
      </c>
      <c r="D48" s="26" t="str">
        <f t="shared" si="6"/>
        <v>:</v>
      </c>
      <c r="E48" s="25" t="s">
        <v>41</v>
      </c>
      <c r="F48" s="25">
        <v>89</v>
      </c>
      <c r="G48" s="26" t="str">
        <f t="shared" si="7"/>
        <v>:</v>
      </c>
      <c r="H48" s="25">
        <v>120</v>
      </c>
      <c r="I48" s="27">
        <v>6</v>
      </c>
      <c r="J48" s="1"/>
      <c r="K48" s="27">
        <v>1.1200000000000001</v>
      </c>
      <c r="L48" s="28">
        <v>2</v>
      </c>
      <c r="M48" s="31">
        <f t="shared" si="10"/>
        <v>1.1200000000000001</v>
      </c>
      <c r="N48" s="33"/>
      <c r="O48" s="23" t="b">
        <f t="shared" si="8"/>
        <v>1</v>
      </c>
      <c r="P48" s="23" t="b">
        <f t="shared" si="9"/>
        <v>1</v>
      </c>
    </row>
    <row r="49" spans="2:16" ht="18" customHeight="1">
      <c r="C49" s="25" t="s">
        <v>34</v>
      </c>
      <c r="D49" s="26" t="str">
        <f t="shared" si="6"/>
        <v>:</v>
      </c>
      <c r="E49" s="25" t="s">
        <v>35</v>
      </c>
      <c r="F49" s="25">
        <v>115</v>
      </c>
      <c r="G49" s="26" t="str">
        <f t="shared" si="7"/>
        <v>:</v>
      </c>
      <c r="H49" s="25">
        <v>131</v>
      </c>
      <c r="I49" s="27">
        <v>1.77</v>
      </c>
      <c r="J49" s="1"/>
      <c r="K49" s="27">
        <v>2</v>
      </c>
      <c r="L49" s="28">
        <v>2</v>
      </c>
      <c r="M49" s="31">
        <f t="shared" si="10"/>
        <v>2</v>
      </c>
      <c r="N49" s="33"/>
      <c r="O49" s="23" t="b">
        <f t="shared" si="8"/>
        <v>1</v>
      </c>
      <c r="P49" s="23" t="b">
        <f t="shared" si="9"/>
        <v>1</v>
      </c>
    </row>
    <row r="50" spans="2:16" ht="18" customHeight="1">
      <c r="C50" s="25" t="s">
        <v>39</v>
      </c>
      <c r="D50" s="26" t="str">
        <f t="shared" si="6"/>
        <v>:</v>
      </c>
      <c r="E50" s="25" t="s">
        <v>40</v>
      </c>
      <c r="F50" s="25">
        <v>103</v>
      </c>
      <c r="G50" s="26" t="str">
        <f t="shared" si="7"/>
        <v>:</v>
      </c>
      <c r="H50" s="25">
        <v>96</v>
      </c>
      <c r="I50" s="27">
        <v>3</v>
      </c>
      <c r="J50" s="1"/>
      <c r="K50" s="27">
        <v>1.37</v>
      </c>
      <c r="L50" s="28">
        <v>2</v>
      </c>
      <c r="M50" s="29">
        <f t="shared" si="10"/>
        <v>0</v>
      </c>
      <c r="N50" s="33"/>
      <c r="O50" s="23" t="b">
        <f t="shared" si="8"/>
        <v>1</v>
      </c>
      <c r="P50" s="23" t="b">
        <f t="shared" si="9"/>
        <v>1</v>
      </c>
    </row>
    <row r="51" spans="2:16" ht="18" customHeight="1">
      <c r="C51" s="25" t="s">
        <v>27</v>
      </c>
      <c r="D51" s="26" t="str">
        <f t="shared" si="6"/>
        <v>:</v>
      </c>
      <c r="E51" s="25" t="s">
        <v>42</v>
      </c>
      <c r="F51" s="25">
        <v>116</v>
      </c>
      <c r="G51" s="26" t="str">
        <f t="shared" si="7"/>
        <v>:</v>
      </c>
      <c r="H51" s="25">
        <v>131</v>
      </c>
      <c r="I51" s="27">
        <v>2.2999999999999998</v>
      </c>
      <c r="J51" s="1"/>
      <c r="K51" s="27">
        <v>1.6</v>
      </c>
      <c r="L51" s="28">
        <v>1</v>
      </c>
      <c r="M51" s="29">
        <f t="shared" si="10"/>
        <v>0</v>
      </c>
      <c r="N51" s="32">
        <f>SUM(M46:M51)</f>
        <v>4.4400000000000004</v>
      </c>
      <c r="O51" s="23" t="b">
        <f t="shared" si="8"/>
        <v>1</v>
      </c>
      <c r="P51" s="23" t="b">
        <f t="shared" si="9"/>
        <v>1</v>
      </c>
    </row>
    <row r="52" spans="2:16" ht="18" customHeight="1">
      <c r="C52" s="25"/>
      <c r="D52" s="26" t="str">
        <f t="shared" si="6"/>
        <v/>
      </c>
      <c r="E52" s="25"/>
      <c r="F52" s="25"/>
      <c r="G52" s="26" t="str">
        <f t="shared" si="7"/>
        <v/>
      </c>
      <c r="H52" s="25"/>
      <c r="I52" s="27"/>
      <c r="J52" s="1"/>
      <c r="K52" s="27"/>
      <c r="L52" s="28"/>
      <c r="M52" s="29" t="str">
        <f t="shared" si="10"/>
        <v/>
      </c>
      <c r="N52" s="33"/>
      <c r="O52" s="23" t="str">
        <f t="shared" si="8"/>
        <v/>
      </c>
      <c r="P52" s="23" t="str">
        <f t="shared" si="9"/>
        <v/>
      </c>
    </row>
    <row r="53" spans="2:16" ht="18" customHeight="1">
      <c r="B53" s="24" t="s">
        <v>30</v>
      </c>
      <c r="C53" s="25" t="s">
        <v>38</v>
      </c>
      <c r="D53" s="26" t="str">
        <f t="shared" si="6"/>
        <v>:</v>
      </c>
      <c r="E53" s="25" t="s">
        <v>37</v>
      </c>
      <c r="F53" s="25">
        <v>116</v>
      </c>
      <c r="G53" s="26" t="str">
        <f t="shared" si="7"/>
        <v>:</v>
      </c>
      <c r="H53" s="25">
        <v>113</v>
      </c>
      <c r="I53" s="27">
        <v>1.93</v>
      </c>
      <c r="J53" s="1"/>
      <c r="K53" s="27">
        <v>1.83</v>
      </c>
      <c r="L53" s="28">
        <v>2</v>
      </c>
      <c r="M53" s="29">
        <f t="shared" si="10"/>
        <v>0</v>
      </c>
      <c r="N53" s="33"/>
      <c r="O53" s="23" t="b">
        <f t="shared" si="8"/>
        <v>1</v>
      </c>
      <c r="P53" s="23" t="b">
        <f t="shared" si="9"/>
        <v>1</v>
      </c>
    </row>
    <row r="54" spans="2:16" ht="18" customHeight="1">
      <c r="B54" s="24" t="s">
        <v>33</v>
      </c>
      <c r="C54" s="25" t="s">
        <v>35</v>
      </c>
      <c r="D54" s="26" t="str">
        <f t="shared" si="6"/>
        <v>:</v>
      </c>
      <c r="E54" s="25" t="s">
        <v>34</v>
      </c>
      <c r="F54" s="25">
        <v>105</v>
      </c>
      <c r="G54" s="26" t="str">
        <f t="shared" si="7"/>
        <v>:</v>
      </c>
      <c r="H54" s="25">
        <v>111</v>
      </c>
      <c r="I54" s="27">
        <v>3</v>
      </c>
      <c r="J54" s="1"/>
      <c r="K54" s="27">
        <v>1.37</v>
      </c>
      <c r="L54" s="28">
        <v>1</v>
      </c>
      <c r="M54" s="29">
        <f t="shared" si="10"/>
        <v>0</v>
      </c>
      <c r="N54" s="33"/>
      <c r="O54" s="23" t="b">
        <f t="shared" si="8"/>
        <v>1</v>
      </c>
      <c r="P54" s="23" t="b">
        <f t="shared" si="9"/>
        <v>1</v>
      </c>
    </row>
    <row r="55" spans="2:16" ht="18" customHeight="1">
      <c r="B55" s="24" t="s">
        <v>49</v>
      </c>
      <c r="C55" s="25" t="s">
        <v>42</v>
      </c>
      <c r="D55" s="26" t="str">
        <f t="shared" si="6"/>
        <v>:</v>
      </c>
      <c r="E55" s="25" t="s">
        <v>27</v>
      </c>
      <c r="F55" s="25">
        <v>115</v>
      </c>
      <c r="G55" s="26" t="str">
        <f t="shared" si="7"/>
        <v>:</v>
      </c>
      <c r="H55" s="25">
        <v>107</v>
      </c>
      <c r="I55" s="27">
        <v>2.6</v>
      </c>
      <c r="J55" s="1"/>
      <c r="K55" s="27">
        <v>1.47</v>
      </c>
      <c r="L55" s="28">
        <v>2</v>
      </c>
      <c r="M55" s="29">
        <f t="shared" si="10"/>
        <v>0</v>
      </c>
      <c r="N55" s="32">
        <f>SUM(M53:M55)</f>
        <v>0</v>
      </c>
      <c r="O55" s="23" t="b">
        <f t="shared" si="8"/>
        <v>1</v>
      </c>
      <c r="P55" s="23" t="b">
        <f t="shared" si="9"/>
        <v>1</v>
      </c>
    </row>
    <row r="56" spans="2:16" ht="18" customHeight="1">
      <c r="C56" s="25"/>
      <c r="D56" s="26" t="str">
        <f t="shared" si="6"/>
        <v/>
      </c>
      <c r="E56" s="25"/>
      <c r="F56" s="25"/>
      <c r="G56" s="26" t="str">
        <f t="shared" si="7"/>
        <v/>
      </c>
      <c r="H56" s="25"/>
      <c r="I56" s="27"/>
      <c r="J56" s="1"/>
      <c r="K56" s="27"/>
      <c r="L56" s="28"/>
      <c r="M56" s="29" t="str">
        <f t="shared" si="10"/>
        <v/>
      </c>
      <c r="N56" s="33"/>
      <c r="O56" s="23" t="str">
        <f t="shared" si="8"/>
        <v/>
      </c>
      <c r="P56" s="23" t="str">
        <f t="shared" si="9"/>
        <v/>
      </c>
    </row>
    <row r="57" spans="2:16" ht="18" customHeight="1">
      <c r="B57" s="24" t="s">
        <v>30</v>
      </c>
      <c r="C57" s="25" t="s">
        <v>34</v>
      </c>
      <c r="D57" s="26" t="str">
        <f t="shared" si="6"/>
        <v>:</v>
      </c>
      <c r="E57" s="25" t="s">
        <v>35</v>
      </c>
      <c r="F57" s="25">
        <v>101</v>
      </c>
      <c r="G57" s="26"/>
      <c r="H57" s="25">
        <v>120</v>
      </c>
      <c r="I57" s="27">
        <v>2</v>
      </c>
      <c r="J57" s="1"/>
      <c r="K57" s="27">
        <v>1.77</v>
      </c>
      <c r="L57" s="28">
        <v>2</v>
      </c>
      <c r="M57" s="31">
        <f t="shared" si="10"/>
        <v>1.77</v>
      </c>
      <c r="N57" s="33"/>
      <c r="O57" s="23" t="b">
        <f t="shared" si="8"/>
        <v>1</v>
      </c>
      <c r="P57" s="23" t="b">
        <f t="shared" si="9"/>
        <v>1</v>
      </c>
    </row>
    <row r="58" spans="2:16" ht="18" customHeight="1">
      <c r="B58" s="24" t="s">
        <v>33</v>
      </c>
      <c r="C58" s="25" t="s">
        <v>27</v>
      </c>
      <c r="D58" s="26" t="str">
        <f t="shared" si="6"/>
        <v>:</v>
      </c>
      <c r="E58" s="25" t="s">
        <v>42</v>
      </c>
      <c r="F58" s="25">
        <v>103</v>
      </c>
      <c r="G58" s="26"/>
      <c r="H58" s="25">
        <v>89</v>
      </c>
      <c r="I58" s="27">
        <v>2</v>
      </c>
      <c r="J58" s="1"/>
      <c r="K58" s="27"/>
      <c r="L58" s="28">
        <v>2</v>
      </c>
      <c r="M58" s="29">
        <f t="shared" si="10"/>
        <v>0</v>
      </c>
      <c r="N58" s="32">
        <f>SUM(M57:M58)</f>
        <v>1.77</v>
      </c>
      <c r="O58" s="23" t="b">
        <f t="shared" si="8"/>
        <v>1</v>
      </c>
      <c r="P58" s="23" t="b">
        <f t="shared" si="9"/>
        <v>1</v>
      </c>
    </row>
    <row r="59" spans="2:16" ht="18" customHeight="1">
      <c r="B59" s="24" t="s">
        <v>50</v>
      </c>
      <c r="C59" s="25"/>
      <c r="D59" s="26" t="str">
        <f t="shared" si="6"/>
        <v/>
      </c>
      <c r="E59" s="25"/>
      <c r="F59" s="25"/>
      <c r="G59" s="26"/>
      <c r="H59" s="25"/>
      <c r="I59" s="27"/>
      <c r="J59" s="1"/>
      <c r="K59" s="27"/>
      <c r="L59" s="28"/>
      <c r="M59" s="29" t="str">
        <f t="shared" si="10"/>
        <v/>
      </c>
      <c r="N59" s="33"/>
      <c r="O59" s="23" t="str">
        <f t="shared" si="8"/>
        <v/>
      </c>
      <c r="P59" s="23" t="str">
        <f t="shared" si="9"/>
        <v/>
      </c>
    </row>
    <row r="60" spans="2:16" ht="18" customHeight="1">
      <c r="C60" s="25"/>
      <c r="D60" s="26" t="str">
        <f t="shared" si="6"/>
        <v/>
      </c>
      <c r="E60" s="25"/>
      <c r="F60" s="25"/>
      <c r="G60" s="26"/>
      <c r="H60" s="25"/>
      <c r="I60" s="27"/>
      <c r="J60" s="1"/>
      <c r="K60" s="27"/>
      <c r="L60" s="28"/>
      <c r="M60" s="29" t="str">
        <f t="shared" si="10"/>
        <v/>
      </c>
      <c r="N60" s="33"/>
      <c r="O60" s="23" t="str">
        <f t="shared" si="8"/>
        <v/>
      </c>
      <c r="P60" s="23" t="str">
        <f t="shared" si="9"/>
        <v/>
      </c>
    </row>
    <row r="61" spans="2:16" ht="18" customHeight="1">
      <c r="B61" s="24" t="s">
        <v>30</v>
      </c>
      <c r="C61" s="25" t="s">
        <v>32</v>
      </c>
      <c r="D61" s="26" t="str">
        <f t="shared" si="6"/>
        <v>:</v>
      </c>
      <c r="E61" s="25" t="s">
        <v>44</v>
      </c>
      <c r="F61" s="25">
        <v>121</v>
      </c>
      <c r="G61" s="26"/>
      <c r="H61" s="25">
        <v>112</v>
      </c>
      <c r="I61" s="27">
        <v>3.8</v>
      </c>
      <c r="J61" s="1"/>
      <c r="K61" s="27">
        <v>1.25</v>
      </c>
      <c r="L61" s="28">
        <v>2</v>
      </c>
      <c r="M61" s="29">
        <f t="shared" si="10"/>
        <v>0</v>
      </c>
      <c r="N61" s="33"/>
      <c r="O61" s="23" t="b">
        <f t="shared" si="8"/>
        <v>1</v>
      </c>
      <c r="P61" s="23" t="b">
        <f t="shared" si="9"/>
        <v>1</v>
      </c>
    </row>
    <row r="62" spans="2:16" ht="18" customHeight="1">
      <c r="B62" s="24" t="s">
        <v>51</v>
      </c>
      <c r="C62" s="25" t="s">
        <v>38</v>
      </c>
      <c r="D62" s="26" t="str">
        <f t="shared" si="6"/>
        <v>:</v>
      </c>
      <c r="E62" s="25" t="s">
        <v>41</v>
      </c>
      <c r="F62" s="25">
        <v>108</v>
      </c>
      <c r="G62" s="26"/>
      <c r="H62" s="25">
        <v>105</v>
      </c>
      <c r="I62" s="27">
        <v>4.0999999999999996</v>
      </c>
      <c r="J62" s="1"/>
      <c r="K62" s="27">
        <v>1.22</v>
      </c>
      <c r="L62" s="28">
        <v>2</v>
      </c>
      <c r="M62" s="29">
        <f t="shared" si="10"/>
        <v>0</v>
      </c>
      <c r="N62" s="33"/>
      <c r="O62" s="23" t="b">
        <f t="shared" si="8"/>
        <v>1</v>
      </c>
      <c r="P62" s="23" t="b">
        <f t="shared" si="9"/>
        <v>1</v>
      </c>
    </row>
    <row r="63" spans="2:16" ht="18" customHeight="1">
      <c r="B63" s="24" t="s">
        <v>36</v>
      </c>
      <c r="C63" s="25" t="s">
        <v>35</v>
      </c>
      <c r="D63" s="26" t="str">
        <f t="shared" si="6"/>
        <v>:</v>
      </c>
      <c r="E63" s="25" t="s">
        <v>43</v>
      </c>
      <c r="F63" s="25">
        <v>121</v>
      </c>
      <c r="G63" s="26"/>
      <c r="H63" s="25">
        <v>119</v>
      </c>
      <c r="I63" s="27">
        <v>4.0999999999999996</v>
      </c>
      <c r="J63" s="1"/>
      <c r="K63" s="27">
        <v>1.22</v>
      </c>
      <c r="L63" s="28"/>
      <c r="M63" s="29" t="str">
        <f t="shared" si="10"/>
        <v/>
      </c>
      <c r="N63" s="33"/>
      <c r="O63" s="23" t="b">
        <f t="shared" si="8"/>
        <v>1</v>
      </c>
      <c r="P63" s="23" t="b">
        <f t="shared" si="9"/>
        <v>1</v>
      </c>
    </row>
    <row r="64" spans="2:16" ht="18" customHeight="1">
      <c r="C64" s="25" t="s">
        <v>27</v>
      </c>
      <c r="D64" s="26" t="str">
        <f t="shared" si="6"/>
        <v>:</v>
      </c>
      <c r="E64" s="25" t="s">
        <v>39</v>
      </c>
      <c r="F64" s="25">
        <v>99</v>
      </c>
      <c r="G64" s="26" t="str">
        <f t="shared" ref="G64:G100" si="11">IF(ISNUMBER(F64),":","")</f>
        <v>:</v>
      </c>
      <c r="H64" s="25">
        <v>88</v>
      </c>
      <c r="I64" s="27">
        <v>3.2</v>
      </c>
      <c r="J64" s="1"/>
      <c r="K64" s="27">
        <v>1.33</v>
      </c>
      <c r="L64" s="28">
        <v>1</v>
      </c>
      <c r="M64" s="31">
        <f t="shared" si="10"/>
        <v>3.2</v>
      </c>
      <c r="N64" s="33">
        <f>SUM(M61:M64)</f>
        <v>3.2</v>
      </c>
      <c r="O64" s="23" t="b">
        <f t="shared" si="8"/>
        <v>1</v>
      </c>
      <c r="P64" s="23" t="b">
        <f t="shared" si="9"/>
        <v>1</v>
      </c>
    </row>
    <row r="65" spans="2:16" ht="18" customHeight="1">
      <c r="C65" s="25"/>
      <c r="D65" s="26" t="str">
        <f t="shared" si="6"/>
        <v/>
      </c>
      <c r="E65" s="25"/>
      <c r="F65" s="25"/>
      <c r="G65" s="26" t="str">
        <f t="shared" si="11"/>
        <v/>
      </c>
      <c r="H65" s="25"/>
      <c r="I65" s="27"/>
      <c r="J65" s="1"/>
      <c r="K65" s="27"/>
      <c r="L65" s="28"/>
      <c r="M65" s="29" t="str">
        <f t="shared" si="10"/>
        <v/>
      </c>
      <c r="N65" s="33"/>
      <c r="O65" s="23" t="str">
        <f t="shared" si="8"/>
        <v/>
      </c>
      <c r="P65" s="23" t="str">
        <f t="shared" si="9"/>
        <v/>
      </c>
    </row>
    <row r="66" spans="2:16" ht="18" customHeight="1">
      <c r="B66" s="24" t="s">
        <v>30</v>
      </c>
      <c r="C66" s="25" t="s">
        <v>32</v>
      </c>
      <c r="D66" s="26" t="str">
        <f t="shared" ref="D66:D97" si="12">IF(C66&gt;0,":","")</f>
        <v>:</v>
      </c>
      <c r="E66" s="25" t="s">
        <v>44</v>
      </c>
      <c r="F66" s="25">
        <v>120</v>
      </c>
      <c r="G66" s="26" t="str">
        <f t="shared" si="11"/>
        <v>:</v>
      </c>
      <c r="H66" s="25">
        <v>119</v>
      </c>
      <c r="I66" s="27">
        <v>4.4000000000000004</v>
      </c>
      <c r="J66" s="1"/>
      <c r="K66" s="27">
        <v>1.2</v>
      </c>
      <c r="L66" s="28">
        <v>2</v>
      </c>
      <c r="M66" s="29">
        <f t="shared" si="10"/>
        <v>0</v>
      </c>
      <c r="N66" s="33"/>
      <c r="O66" s="23" t="b">
        <f t="shared" ref="O66:O100" si="13">IF(ISBLANK(F66),"",IF(ISNUMBER(F66),IF(AND(F66&gt;=0,F66&lt;250),IF($F66&lt;&gt;$H66,IF(F66=0,TRUE(),IF(MOD(F66,1)=0,TRUE(),FALSE())),FALSE()),FALSE()),FALSE()))</f>
        <v>1</v>
      </c>
      <c r="P66" s="23" t="b">
        <f t="shared" ref="P66:P100" si="14">IF(ISBLANK(H66),"",IF(ISNUMBER(H66),IF(AND(H66&gt;=0,H66&lt;250),IF($F66&lt;&gt;$H66,IF(H66=0,TRUE(),IF(MOD(H66,1)=0,TRUE(),FALSE())),FALSE()),FALSE()),FALSE()))</f>
        <v>1</v>
      </c>
    </row>
    <row r="67" spans="2:16" ht="18" customHeight="1">
      <c r="B67" s="24" t="s">
        <v>51</v>
      </c>
      <c r="C67" s="25" t="s">
        <v>38</v>
      </c>
      <c r="D67" s="26" t="str">
        <f t="shared" si="12"/>
        <v>:</v>
      </c>
      <c r="E67" s="25" t="s">
        <v>41</v>
      </c>
      <c r="F67" s="25">
        <v>91</v>
      </c>
      <c r="G67" s="26" t="str">
        <f t="shared" si="11"/>
        <v>:</v>
      </c>
      <c r="H67" s="25">
        <v>90</v>
      </c>
      <c r="I67" s="27">
        <v>4.5999999999999996</v>
      </c>
      <c r="J67" s="1"/>
      <c r="K67" s="27">
        <v>1.18</v>
      </c>
      <c r="L67" s="28">
        <v>2</v>
      </c>
      <c r="M67" s="29">
        <f t="shared" si="10"/>
        <v>0</v>
      </c>
      <c r="N67" s="33"/>
      <c r="O67" s="23" t="b">
        <f t="shared" si="13"/>
        <v>1</v>
      </c>
      <c r="P67" s="23" t="b">
        <f t="shared" si="14"/>
        <v>1</v>
      </c>
    </row>
    <row r="68" spans="2:16" ht="18" customHeight="1">
      <c r="B68" s="24" t="s">
        <v>45</v>
      </c>
      <c r="C68" s="25" t="s">
        <v>35</v>
      </c>
      <c r="D68" s="26" t="str">
        <f t="shared" si="12"/>
        <v>:</v>
      </c>
      <c r="E68" s="25" t="s">
        <v>43</v>
      </c>
      <c r="F68" s="25">
        <v>106</v>
      </c>
      <c r="G68" s="26" t="str">
        <f t="shared" si="11"/>
        <v>:</v>
      </c>
      <c r="H68" s="25">
        <v>149</v>
      </c>
      <c r="I68" s="27">
        <v>4.5999999999999996</v>
      </c>
      <c r="J68" s="1"/>
      <c r="K68" s="27">
        <v>1.18</v>
      </c>
      <c r="L68" s="28">
        <v>1</v>
      </c>
      <c r="M68" s="29">
        <f t="shared" si="10"/>
        <v>0</v>
      </c>
      <c r="N68" s="33"/>
      <c r="O68" s="23" t="b">
        <f t="shared" si="13"/>
        <v>1</v>
      </c>
      <c r="P68" s="23" t="b">
        <f t="shared" si="14"/>
        <v>1</v>
      </c>
    </row>
    <row r="69" spans="2:16" ht="18" customHeight="1">
      <c r="C69" s="25" t="s">
        <v>27</v>
      </c>
      <c r="D69" s="26" t="str">
        <f t="shared" si="12"/>
        <v>:</v>
      </c>
      <c r="E69" s="25" t="s">
        <v>39</v>
      </c>
      <c r="F69" s="25">
        <v>93</v>
      </c>
      <c r="G69" s="26" t="str">
        <f t="shared" si="11"/>
        <v>:</v>
      </c>
      <c r="H69" s="25">
        <v>117</v>
      </c>
      <c r="I69" s="27">
        <v>4.5999999999999996</v>
      </c>
      <c r="J69" s="1"/>
      <c r="K69" s="27">
        <v>1.18</v>
      </c>
      <c r="L69" s="28">
        <v>2</v>
      </c>
      <c r="M69" s="31">
        <f t="shared" si="10"/>
        <v>1.18</v>
      </c>
      <c r="N69" s="32">
        <f>SUM(M66:M69)</f>
        <v>1.18</v>
      </c>
      <c r="O69" s="23" t="b">
        <f t="shared" si="13"/>
        <v>1</v>
      </c>
      <c r="P69" s="23" t="b">
        <f t="shared" si="14"/>
        <v>1</v>
      </c>
    </row>
    <row r="70" spans="2:16" ht="18" customHeight="1">
      <c r="C70" s="25"/>
      <c r="D70" s="26" t="str">
        <f t="shared" si="12"/>
        <v/>
      </c>
      <c r="E70" s="25"/>
      <c r="F70" s="25"/>
      <c r="G70" s="26" t="str">
        <f t="shared" si="11"/>
        <v/>
      </c>
      <c r="H70" s="25"/>
      <c r="I70" s="27"/>
      <c r="J70" s="1"/>
      <c r="K70" s="27"/>
      <c r="L70" s="28"/>
      <c r="M70" s="29" t="str">
        <f t="shared" si="10"/>
        <v/>
      </c>
      <c r="N70" s="33"/>
      <c r="O70" s="23" t="str">
        <f t="shared" si="13"/>
        <v/>
      </c>
      <c r="P70" s="23" t="str">
        <f t="shared" si="14"/>
        <v/>
      </c>
    </row>
    <row r="71" spans="2:16" ht="18" customHeight="1">
      <c r="B71" s="24" t="s">
        <v>30</v>
      </c>
      <c r="C71" s="25" t="s">
        <v>44</v>
      </c>
      <c r="D71" s="26" t="str">
        <f t="shared" si="12"/>
        <v>:</v>
      </c>
      <c r="E71" s="25" t="s">
        <v>32</v>
      </c>
      <c r="F71" s="25">
        <v>126</v>
      </c>
      <c r="G71" s="26" t="str">
        <f t="shared" si="11"/>
        <v>:</v>
      </c>
      <c r="H71" s="25">
        <v>104</v>
      </c>
      <c r="I71" s="27">
        <v>1.37</v>
      </c>
      <c r="J71" s="1"/>
      <c r="K71" s="27">
        <v>2.35</v>
      </c>
      <c r="L71" s="28">
        <v>2</v>
      </c>
      <c r="M71" s="29">
        <f t="shared" si="10"/>
        <v>0</v>
      </c>
      <c r="N71" s="33"/>
      <c r="O71" s="23" t="b">
        <f t="shared" si="13"/>
        <v>1</v>
      </c>
      <c r="P71" s="23" t="b">
        <f t="shared" si="14"/>
        <v>1</v>
      </c>
    </row>
    <row r="72" spans="2:16" ht="18" customHeight="1">
      <c r="B72" s="24" t="s">
        <v>51</v>
      </c>
      <c r="C72" s="25" t="s">
        <v>43</v>
      </c>
      <c r="D72" s="26" t="str">
        <f t="shared" si="12"/>
        <v>:</v>
      </c>
      <c r="E72" s="25" t="s">
        <v>35</v>
      </c>
      <c r="F72" s="25">
        <v>104</v>
      </c>
      <c r="G72" s="26" t="str">
        <f t="shared" si="11"/>
        <v>:</v>
      </c>
      <c r="H72" s="25">
        <v>113</v>
      </c>
      <c r="I72" s="27">
        <v>1.42</v>
      </c>
      <c r="J72" s="1"/>
      <c r="K72" s="27">
        <v>2.8</v>
      </c>
      <c r="L72" s="28">
        <v>2</v>
      </c>
      <c r="M72" s="31">
        <f t="shared" si="10"/>
        <v>2.8</v>
      </c>
      <c r="N72" s="33"/>
      <c r="O72" s="23" t="b">
        <f t="shared" si="13"/>
        <v>1</v>
      </c>
      <c r="P72" s="23" t="b">
        <f t="shared" si="14"/>
        <v>1</v>
      </c>
    </row>
    <row r="73" spans="2:16" ht="18" customHeight="1">
      <c r="B73" s="24" t="s">
        <v>46</v>
      </c>
      <c r="C73" s="25" t="s">
        <v>41</v>
      </c>
      <c r="D73" s="26" t="str">
        <f t="shared" si="12"/>
        <v>:</v>
      </c>
      <c r="E73" s="25" t="s">
        <v>38</v>
      </c>
      <c r="F73" s="25">
        <v>115</v>
      </c>
      <c r="G73" s="26" t="str">
        <f t="shared" si="11"/>
        <v>:</v>
      </c>
      <c r="H73" s="25">
        <v>93</v>
      </c>
      <c r="I73" s="27">
        <v>1.4</v>
      </c>
      <c r="J73" s="1"/>
      <c r="K73" s="27">
        <v>2.9</v>
      </c>
      <c r="L73" s="28">
        <v>1</v>
      </c>
      <c r="M73" s="31">
        <f t="shared" si="10"/>
        <v>1.4</v>
      </c>
      <c r="N73" s="33"/>
      <c r="O73" s="23" t="b">
        <f t="shared" si="13"/>
        <v>1</v>
      </c>
      <c r="P73" s="23" t="b">
        <f t="shared" si="14"/>
        <v>1</v>
      </c>
    </row>
    <row r="74" spans="2:16" ht="18" customHeight="1">
      <c r="C74" s="25" t="s">
        <v>39</v>
      </c>
      <c r="D74" s="26" t="str">
        <f t="shared" si="12"/>
        <v>:</v>
      </c>
      <c r="E74" s="25" t="s">
        <v>27</v>
      </c>
      <c r="F74" s="25">
        <v>102</v>
      </c>
      <c r="G74" s="26" t="str">
        <f t="shared" si="11"/>
        <v>:</v>
      </c>
      <c r="H74" s="25">
        <v>97</v>
      </c>
      <c r="I74" s="27">
        <v>1.47</v>
      </c>
      <c r="J74" s="1"/>
      <c r="K74" s="27">
        <v>2.65</v>
      </c>
      <c r="L74" s="28">
        <v>1</v>
      </c>
      <c r="M74" s="31">
        <f t="shared" si="10"/>
        <v>1.47</v>
      </c>
      <c r="N74" s="32">
        <f>SUM(M71:M74)</f>
        <v>5.669999999999999</v>
      </c>
      <c r="O74" s="23" t="b">
        <f t="shared" si="13"/>
        <v>1</v>
      </c>
      <c r="P74" s="23" t="b">
        <f t="shared" si="14"/>
        <v>1</v>
      </c>
    </row>
    <row r="75" spans="2:16" ht="18" customHeight="1">
      <c r="C75" s="25"/>
      <c r="D75" s="26" t="str">
        <f t="shared" si="12"/>
        <v/>
      </c>
      <c r="E75" s="25"/>
      <c r="F75" s="25"/>
      <c r="G75" s="26" t="str">
        <f t="shared" si="11"/>
        <v/>
      </c>
      <c r="H75" s="25"/>
      <c r="I75" s="27"/>
      <c r="J75" s="1"/>
      <c r="K75" s="27"/>
      <c r="L75" s="28"/>
      <c r="M75" s="29" t="str">
        <f t="shared" si="10"/>
        <v/>
      </c>
      <c r="N75" s="33"/>
      <c r="O75" s="23" t="str">
        <f t="shared" si="13"/>
        <v/>
      </c>
      <c r="P75" s="23" t="str">
        <f t="shared" si="14"/>
        <v/>
      </c>
    </row>
    <row r="76" spans="2:16" ht="18" customHeight="1">
      <c r="B76" s="24" t="s">
        <v>30</v>
      </c>
      <c r="C76" s="25" t="s">
        <v>44</v>
      </c>
      <c r="D76" s="26" t="str">
        <f t="shared" si="12"/>
        <v>:</v>
      </c>
      <c r="E76" s="25" t="s">
        <v>32</v>
      </c>
      <c r="F76" s="25">
        <v>109</v>
      </c>
      <c r="G76" s="26" t="str">
        <f t="shared" si="11"/>
        <v>:</v>
      </c>
      <c r="H76" s="25">
        <v>129</v>
      </c>
      <c r="I76" s="27">
        <v>1.4</v>
      </c>
      <c r="J76" s="1"/>
      <c r="K76" s="27">
        <v>2.9</v>
      </c>
      <c r="L76" s="28">
        <v>1</v>
      </c>
      <c r="M76" s="29">
        <f t="shared" si="10"/>
        <v>0</v>
      </c>
      <c r="N76" s="33"/>
      <c r="O76" s="23" t="b">
        <f t="shared" si="13"/>
        <v>1</v>
      </c>
      <c r="P76" s="23" t="b">
        <f t="shared" si="14"/>
        <v>1</v>
      </c>
    </row>
    <row r="77" spans="2:16" ht="18" customHeight="1">
      <c r="B77" s="24" t="s">
        <v>51</v>
      </c>
      <c r="C77" s="25" t="s">
        <v>41</v>
      </c>
      <c r="D77" s="26" t="str">
        <f t="shared" si="12"/>
        <v>:</v>
      </c>
      <c r="E77" s="25" t="s">
        <v>38</v>
      </c>
      <c r="F77" s="25">
        <v>113</v>
      </c>
      <c r="G77" s="26" t="str">
        <f t="shared" si="11"/>
        <v>:</v>
      </c>
      <c r="H77" s="25">
        <v>121</v>
      </c>
      <c r="I77" s="27">
        <v>1.35</v>
      </c>
      <c r="J77" s="1"/>
      <c r="K77" s="27">
        <v>3.1</v>
      </c>
      <c r="L77" s="28">
        <v>1</v>
      </c>
      <c r="M77" s="29">
        <f t="shared" ref="M77:M108" si="15">IF(ISNUMBER(L77),IF(IF(F77&gt;H77,1,"")=L77,I77,IF(IF(F77&lt;H77,2,"")=L77,K77,IF(IF(F77=H77,0,"")=L77,J77,0))),"")</f>
        <v>0</v>
      </c>
      <c r="N77" s="33"/>
      <c r="O77" s="23" t="b">
        <f t="shared" si="13"/>
        <v>1</v>
      </c>
      <c r="P77" s="23" t="b">
        <f t="shared" si="14"/>
        <v>1</v>
      </c>
    </row>
    <row r="78" spans="2:16" ht="18" customHeight="1">
      <c r="B78" s="24" t="s">
        <v>47</v>
      </c>
      <c r="C78" s="25" t="s">
        <v>39</v>
      </c>
      <c r="D78" s="26" t="str">
        <f t="shared" si="12"/>
        <v>:</v>
      </c>
      <c r="E78" s="25" t="s">
        <v>27</v>
      </c>
      <c r="F78" s="25">
        <v>117</v>
      </c>
      <c r="G78" s="26" t="str">
        <f t="shared" si="11"/>
        <v>:</v>
      </c>
      <c r="H78" s="25">
        <v>110</v>
      </c>
      <c r="I78" s="27">
        <v>1.47</v>
      </c>
      <c r="J78" s="1"/>
      <c r="K78" s="27">
        <v>2.6</v>
      </c>
      <c r="L78" s="28">
        <v>1</v>
      </c>
      <c r="M78" s="29">
        <f t="shared" si="15"/>
        <v>1.47</v>
      </c>
      <c r="N78" s="33"/>
      <c r="O78" s="23" t="b">
        <f t="shared" si="13"/>
        <v>1</v>
      </c>
      <c r="P78" s="23" t="b">
        <f t="shared" si="14"/>
        <v>1</v>
      </c>
    </row>
    <row r="79" spans="2:16" ht="18" customHeight="1">
      <c r="C79" s="25" t="s">
        <v>43</v>
      </c>
      <c r="D79" s="26" t="str">
        <f t="shared" si="12"/>
        <v>:</v>
      </c>
      <c r="E79" s="25" t="s">
        <v>35</v>
      </c>
      <c r="F79" s="25">
        <v>92</v>
      </c>
      <c r="G79" s="26" t="str">
        <f t="shared" si="11"/>
        <v>:</v>
      </c>
      <c r="H79" s="25">
        <v>87</v>
      </c>
      <c r="I79" s="27">
        <v>1.37</v>
      </c>
      <c r="J79" s="1"/>
      <c r="K79" s="27">
        <v>3</v>
      </c>
      <c r="L79" s="28">
        <v>1</v>
      </c>
      <c r="M79" s="29">
        <f t="shared" si="15"/>
        <v>1.37</v>
      </c>
      <c r="N79" s="32">
        <f>SUM(M76:M79)</f>
        <v>2.84</v>
      </c>
      <c r="O79" s="23" t="b">
        <f t="shared" si="13"/>
        <v>1</v>
      </c>
      <c r="P79" s="23" t="b">
        <f t="shared" si="14"/>
        <v>1</v>
      </c>
    </row>
    <row r="80" spans="2:16" ht="18" customHeight="1">
      <c r="C80" s="25"/>
      <c r="D80" s="26" t="str">
        <f t="shared" si="12"/>
        <v/>
      </c>
      <c r="E80" s="25"/>
      <c r="F80" s="25"/>
      <c r="G80" s="26" t="str">
        <f t="shared" si="11"/>
        <v/>
      </c>
      <c r="H80" s="25"/>
      <c r="I80" s="27"/>
      <c r="J80" s="1"/>
      <c r="K80" s="27"/>
      <c r="L80" s="28"/>
      <c r="M80" s="29" t="str">
        <f t="shared" si="15"/>
        <v/>
      </c>
      <c r="N80" s="33"/>
      <c r="O80" s="23" t="str">
        <f t="shared" si="13"/>
        <v/>
      </c>
      <c r="P80" s="23" t="str">
        <f t="shared" si="14"/>
        <v/>
      </c>
    </row>
    <row r="81" spans="3:16" ht="18" customHeight="1">
      <c r="C81" s="25"/>
      <c r="D81" s="26" t="str">
        <f t="shared" si="12"/>
        <v/>
      </c>
      <c r="E81" s="25"/>
      <c r="F81" s="25"/>
      <c r="G81" s="26" t="str">
        <f t="shared" si="11"/>
        <v/>
      </c>
      <c r="H81" s="25"/>
      <c r="I81" s="27"/>
      <c r="J81" s="1"/>
      <c r="K81" s="27"/>
      <c r="L81" s="28"/>
      <c r="M81" s="29" t="str">
        <f t="shared" si="15"/>
        <v/>
      </c>
      <c r="N81" s="33"/>
      <c r="O81" s="23" t="str">
        <f t="shared" si="13"/>
        <v/>
      </c>
      <c r="P81" s="23" t="str">
        <f t="shared" si="14"/>
        <v/>
      </c>
    </row>
    <row r="82" spans="3:16" ht="18" customHeight="1">
      <c r="C82" s="25"/>
      <c r="D82" s="26" t="str">
        <f t="shared" si="12"/>
        <v/>
      </c>
      <c r="E82" s="25"/>
      <c r="F82" s="25"/>
      <c r="G82" s="26" t="str">
        <f t="shared" si="11"/>
        <v/>
      </c>
      <c r="H82" s="25"/>
      <c r="I82" s="27"/>
      <c r="J82" s="1"/>
      <c r="K82" s="27"/>
      <c r="L82" s="28"/>
      <c r="M82" s="29" t="str">
        <f t="shared" si="15"/>
        <v/>
      </c>
      <c r="N82" s="33"/>
      <c r="O82" s="23" t="str">
        <f t="shared" si="13"/>
        <v/>
      </c>
      <c r="P82" s="23" t="str">
        <f t="shared" si="14"/>
        <v/>
      </c>
    </row>
    <row r="83" spans="3:16" ht="18" customHeight="1">
      <c r="C83" s="25"/>
      <c r="D83" s="26" t="str">
        <f t="shared" si="12"/>
        <v/>
      </c>
      <c r="E83" s="25"/>
      <c r="F83" s="25"/>
      <c r="G83" s="26" t="str">
        <f t="shared" si="11"/>
        <v/>
      </c>
      <c r="H83" s="25"/>
      <c r="I83" s="27"/>
      <c r="J83" s="1"/>
      <c r="K83" s="27"/>
      <c r="L83" s="28"/>
      <c r="M83" s="29" t="str">
        <f t="shared" si="15"/>
        <v/>
      </c>
      <c r="N83" s="33"/>
      <c r="O83" s="23" t="str">
        <f t="shared" si="13"/>
        <v/>
      </c>
      <c r="P83" s="23" t="str">
        <f t="shared" si="14"/>
        <v/>
      </c>
    </row>
    <row r="84" spans="3:16" ht="18" customHeight="1">
      <c r="C84" s="25"/>
      <c r="D84" s="26" t="str">
        <f t="shared" si="12"/>
        <v/>
      </c>
      <c r="E84" s="25"/>
      <c r="F84" s="25"/>
      <c r="G84" s="26" t="str">
        <f t="shared" si="11"/>
        <v/>
      </c>
      <c r="H84" s="25"/>
      <c r="I84" s="27"/>
      <c r="J84" s="1"/>
      <c r="K84" s="27"/>
      <c r="L84" s="28"/>
      <c r="M84" s="29" t="str">
        <f t="shared" si="15"/>
        <v/>
      </c>
      <c r="N84" s="33"/>
      <c r="O84" s="23" t="str">
        <f t="shared" si="13"/>
        <v/>
      </c>
      <c r="P84" s="23" t="str">
        <f t="shared" si="14"/>
        <v/>
      </c>
    </row>
    <row r="85" spans="3:16" ht="18" customHeight="1">
      <c r="C85" s="25"/>
      <c r="D85" s="26" t="str">
        <f t="shared" si="12"/>
        <v/>
      </c>
      <c r="E85" s="25"/>
      <c r="F85" s="25"/>
      <c r="G85" s="26" t="str">
        <f t="shared" si="11"/>
        <v/>
      </c>
      <c r="H85" s="25"/>
      <c r="I85" s="27"/>
      <c r="J85" s="1"/>
      <c r="K85" s="27"/>
      <c r="L85" s="28"/>
      <c r="M85" s="29" t="str">
        <f t="shared" si="15"/>
        <v/>
      </c>
      <c r="N85" s="33"/>
      <c r="O85" s="23" t="str">
        <f t="shared" si="13"/>
        <v/>
      </c>
      <c r="P85" s="23" t="str">
        <f t="shared" si="14"/>
        <v/>
      </c>
    </row>
    <row r="86" spans="3:16" ht="18" customHeight="1">
      <c r="C86" s="25"/>
      <c r="D86" s="26" t="str">
        <f t="shared" si="12"/>
        <v/>
      </c>
      <c r="E86" s="25"/>
      <c r="F86" s="25"/>
      <c r="G86" s="26" t="str">
        <f t="shared" si="11"/>
        <v/>
      </c>
      <c r="H86" s="25"/>
      <c r="I86" s="27"/>
      <c r="J86" s="1"/>
      <c r="K86" s="27"/>
      <c r="L86" s="28"/>
      <c r="M86" s="29" t="str">
        <f t="shared" si="15"/>
        <v/>
      </c>
      <c r="N86" s="33"/>
      <c r="O86" s="23" t="str">
        <f t="shared" si="13"/>
        <v/>
      </c>
      <c r="P86" s="23" t="str">
        <f t="shared" si="14"/>
        <v/>
      </c>
    </row>
    <row r="87" spans="3:16" ht="18" customHeight="1">
      <c r="C87" s="25"/>
      <c r="D87" s="26" t="str">
        <f t="shared" si="12"/>
        <v/>
      </c>
      <c r="E87" s="25"/>
      <c r="F87" s="25"/>
      <c r="G87" s="26" t="str">
        <f t="shared" si="11"/>
        <v/>
      </c>
      <c r="H87" s="25"/>
      <c r="I87" s="27"/>
      <c r="J87" s="1"/>
      <c r="K87" s="27"/>
      <c r="L87" s="28"/>
      <c r="M87" s="29" t="str">
        <f t="shared" si="15"/>
        <v/>
      </c>
      <c r="N87" s="33"/>
      <c r="O87" s="23" t="str">
        <f t="shared" si="13"/>
        <v/>
      </c>
      <c r="P87" s="23" t="str">
        <f t="shared" si="14"/>
        <v/>
      </c>
    </row>
    <row r="88" spans="3:16" ht="18" customHeight="1">
      <c r="C88" s="25"/>
      <c r="D88" s="26" t="str">
        <f t="shared" si="12"/>
        <v/>
      </c>
      <c r="E88" s="25"/>
      <c r="F88" s="25"/>
      <c r="G88" s="26" t="str">
        <f t="shared" si="11"/>
        <v/>
      </c>
      <c r="H88" s="25"/>
      <c r="I88" s="27"/>
      <c r="J88" s="1"/>
      <c r="K88" s="27"/>
      <c r="L88" s="28"/>
      <c r="M88" s="29" t="str">
        <f t="shared" si="15"/>
        <v/>
      </c>
      <c r="N88" s="33"/>
      <c r="O88" s="23" t="str">
        <f t="shared" si="13"/>
        <v/>
      </c>
      <c r="P88" s="23" t="str">
        <f t="shared" si="14"/>
        <v/>
      </c>
    </row>
    <row r="89" spans="3:16" ht="18" customHeight="1">
      <c r="C89" s="25"/>
      <c r="D89" s="26" t="str">
        <f t="shared" si="12"/>
        <v/>
      </c>
      <c r="E89" s="25"/>
      <c r="F89" s="25"/>
      <c r="G89" s="26" t="str">
        <f t="shared" si="11"/>
        <v/>
      </c>
      <c r="H89" s="25"/>
      <c r="I89" s="27"/>
      <c r="J89" s="1"/>
      <c r="K89" s="27"/>
      <c r="L89" s="28"/>
      <c r="M89" s="29" t="str">
        <f t="shared" si="15"/>
        <v/>
      </c>
      <c r="N89" s="33"/>
      <c r="O89" s="23" t="str">
        <f t="shared" si="13"/>
        <v/>
      </c>
      <c r="P89" s="23" t="str">
        <f t="shared" si="14"/>
        <v/>
      </c>
    </row>
    <row r="90" spans="3:16" ht="18" customHeight="1">
      <c r="C90" s="25"/>
      <c r="D90" s="26" t="str">
        <f t="shared" si="12"/>
        <v/>
      </c>
      <c r="E90" s="25"/>
      <c r="F90" s="25"/>
      <c r="G90" s="26" t="str">
        <f t="shared" si="11"/>
        <v/>
      </c>
      <c r="H90" s="25"/>
      <c r="I90" s="27"/>
      <c r="J90" s="1"/>
      <c r="K90" s="27"/>
      <c r="L90" s="28"/>
      <c r="M90" s="29" t="str">
        <f t="shared" si="15"/>
        <v/>
      </c>
      <c r="N90" s="33"/>
      <c r="O90" s="23" t="str">
        <f t="shared" si="13"/>
        <v/>
      </c>
      <c r="P90" s="23" t="str">
        <f t="shared" si="14"/>
        <v/>
      </c>
    </row>
    <row r="91" spans="3:16" ht="18" customHeight="1">
      <c r="C91" s="25"/>
      <c r="D91" s="26" t="str">
        <f t="shared" si="12"/>
        <v/>
      </c>
      <c r="E91" s="25"/>
      <c r="F91" s="25"/>
      <c r="G91" s="26" t="str">
        <f t="shared" si="11"/>
        <v/>
      </c>
      <c r="H91" s="25"/>
      <c r="I91" s="27"/>
      <c r="J91" s="1"/>
      <c r="K91" s="27"/>
      <c r="L91" s="28"/>
      <c r="M91" s="29" t="str">
        <f t="shared" si="15"/>
        <v/>
      </c>
      <c r="N91" s="33"/>
      <c r="O91" s="23" t="str">
        <f t="shared" si="13"/>
        <v/>
      </c>
      <c r="P91" s="23" t="str">
        <f t="shared" si="14"/>
        <v/>
      </c>
    </row>
    <row r="92" spans="3:16" ht="18" customHeight="1">
      <c r="C92" s="25"/>
      <c r="D92" s="26" t="str">
        <f t="shared" si="12"/>
        <v/>
      </c>
      <c r="E92" s="25"/>
      <c r="F92" s="25"/>
      <c r="G92" s="26" t="str">
        <f t="shared" si="11"/>
        <v/>
      </c>
      <c r="H92" s="25"/>
      <c r="I92" s="27"/>
      <c r="J92" s="1"/>
      <c r="K92" s="27"/>
      <c r="L92" s="28"/>
      <c r="M92" s="29" t="str">
        <f t="shared" si="15"/>
        <v/>
      </c>
      <c r="N92" s="33"/>
      <c r="O92" s="23" t="str">
        <f t="shared" si="13"/>
        <v/>
      </c>
      <c r="P92" s="23" t="str">
        <f t="shared" si="14"/>
        <v/>
      </c>
    </row>
    <row r="93" spans="3:16" ht="18" customHeight="1">
      <c r="C93" s="25"/>
      <c r="D93" s="26" t="str">
        <f t="shared" si="12"/>
        <v/>
      </c>
      <c r="E93" s="25"/>
      <c r="F93" s="25"/>
      <c r="G93" s="26" t="str">
        <f t="shared" si="11"/>
        <v/>
      </c>
      <c r="H93" s="25"/>
      <c r="I93" s="27"/>
      <c r="J93" s="1"/>
      <c r="K93" s="27"/>
      <c r="L93" s="28"/>
      <c r="M93" s="29" t="str">
        <f t="shared" si="15"/>
        <v/>
      </c>
      <c r="N93" s="33"/>
      <c r="O93" s="23" t="str">
        <f t="shared" si="13"/>
        <v/>
      </c>
      <c r="P93" s="23" t="str">
        <f t="shared" si="14"/>
        <v/>
      </c>
    </row>
    <row r="94" spans="3:16" ht="18" customHeight="1">
      <c r="C94" s="25"/>
      <c r="D94" s="26" t="str">
        <f t="shared" si="12"/>
        <v/>
      </c>
      <c r="E94" s="25"/>
      <c r="F94" s="25"/>
      <c r="G94" s="26" t="str">
        <f t="shared" si="11"/>
        <v/>
      </c>
      <c r="H94" s="25"/>
      <c r="I94" s="27"/>
      <c r="J94" s="1"/>
      <c r="K94" s="27"/>
      <c r="L94" s="28"/>
      <c r="M94" s="29" t="str">
        <f t="shared" si="15"/>
        <v/>
      </c>
      <c r="N94" s="33"/>
      <c r="O94" s="23" t="str">
        <f t="shared" si="13"/>
        <v/>
      </c>
      <c r="P94" s="23" t="str">
        <f t="shared" si="14"/>
        <v/>
      </c>
    </row>
    <row r="95" spans="3:16" ht="18" customHeight="1">
      <c r="C95" s="25"/>
      <c r="D95" s="26" t="str">
        <f t="shared" si="12"/>
        <v/>
      </c>
      <c r="E95" s="25"/>
      <c r="F95" s="25"/>
      <c r="G95" s="26" t="str">
        <f t="shared" si="11"/>
        <v/>
      </c>
      <c r="H95" s="25"/>
      <c r="I95" s="27"/>
      <c r="J95" s="1"/>
      <c r="K95" s="27"/>
      <c r="L95" s="28"/>
      <c r="M95" s="29" t="str">
        <f t="shared" si="15"/>
        <v/>
      </c>
      <c r="N95" s="33"/>
      <c r="O95" s="23" t="str">
        <f t="shared" si="13"/>
        <v/>
      </c>
      <c r="P95" s="23" t="str">
        <f t="shared" si="14"/>
        <v/>
      </c>
    </row>
    <row r="96" spans="3:16" ht="18" customHeight="1">
      <c r="C96" s="25"/>
      <c r="D96" s="26" t="str">
        <f t="shared" si="12"/>
        <v/>
      </c>
      <c r="E96" s="25"/>
      <c r="F96" s="25"/>
      <c r="G96" s="26" t="str">
        <f t="shared" si="11"/>
        <v/>
      </c>
      <c r="H96" s="25"/>
      <c r="I96" s="27"/>
      <c r="J96" s="1"/>
      <c r="K96" s="27"/>
      <c r="L96" s="28"/>
      <c r="M96" s="29" t="str">
        <f t="shared" si="15"/>
        <v/>
      </c>
      <c r="N96" s="33"/>
      <c r="O96" s="23" t="str">
        <f t="shared" si="13"/>
        <v/>
      </c>
      <c r="P96" s="23" t="str">
        <f t="shared" si="14"/>
        <v/>
      </c>
    </row>
    <row r="97" spans="3:16" ht="18" customHeight="1">
      <c r="C97" s="25"/>
      <c r="D97" s="26" t="str">
        <f t="shared" si="12"/>
        <v/>
      </c>
      <c r="E97" s="25"/>
      <c r="F97" s="25"/>
      <c r="G97" s="26" t="str">
        <f t="shared" si="11"/>
        <v/>
      </c>
      <c r="H97" s="25"/>
      <c r="I97" s="27"/>
      <c r="J97" s="1"/>
      <c r="K97" s="27"/>
      <c r="L97" s="28"/>
      <c r="M97" s="29" t="str">
        <f t="shared" si="15"/>
        <v/>
      </c>
      <c r="N97" s="33"/>
      <c r="O97" s="23" t="str">
        <f t="shared" si="13"/>
        <v/>
      </c>
      <c r="P97" s="23" t="str">
        <f t="shared" si="14"/>
        <v/>
      </c>
    </row>
    <row r="98" spans="3:16" ht="18" customHeight="1">
      <c r="C98" s="25"/>
      <c r="D98" s="26" t="str">
        <f t="shared" ref="D98:D129" si="16">IF(C98&gt;0,":","")</f>
        <v/>
      </c>
      <c r="E98" s="25"/>
      <c r="F98" s="25"/>
      <c r="G98" s="26" t="str">
        <f t="shared" si="11"/>
        <v/>
      </c>
      <c r="H98" s="25"/>
      <c r="I98" s="27"/>
      <c r="J98" s="1"/>
      <c r="K98" s="27"/>
      <c r="L98" s="28"/>
      <c r="M98" s="29" t="str">
        <f t="shared" si="15"/>
        <v/>
      </c>
      <c r="N98" s="33"/>
      <c r="O98" s="23" t="str">
        <f t="shared" si="13"/>
        <v/>
      </c>
      <c r="P98" s="23" t="str">
        <f t="shared" si="14"/>
        <v/>
      </c>
    </row>
    <row r="99" spans="3:16" ht="18" customHeight="1">
      <c r="C99" s="25"/>
      <c r="D99" s="26" t="str">
        <f t="shared" si="16"/>
        <v/>
      </c>
      <c r="E99" s="25"/>
      <c r="F99" s="25"/>
      <c r="G99" s="26" t="str">
        <f t="shared" si="11"/>
        <v/>
      </c>
      <c r="H99" s="25"/>
      <c r="I99" s="27"/>
      <c r="J99" s="1"/>
      <c r="K99" s="27"/>
      <c r="L99" s="28"/>
      <c r="M99" s="29" t="str">
        <f t="shared" si="15"/>
        <v/>
      </c>
      <c r="N99" s="33"/>
      <c r="O99" s="23" t="str">
        <f t="shared" si="13"/>
        <v/>
      </c>
      <c r="P99" s="23" t="str">
        <f t="shared" si="14"/>
        <v/>
      </c>
    </row>
    <row r="100" spans="3:16" ht="18" customHeight="1">
      <c r="C100" s="25"/>
      <c r="D100" s="26" t="str">
        <f t="shared" si="16"/>
        <v/>
      </c>
      <c r="E100" s="25"/>
      <c r="F100" s="25"/>
      <c r="G100" s="26" t="str">
        <f t="shared" si="11"/>
        <v/>
      </c>
      <c r="H100" s="25"/>
      <c r="I100" s="27"/>
      <c r="J100" s="1"/>
      <c r="K100" s="27"/>
      <c r="L100" s="28"/>
      <c r="M100" s="29" t="str">
        <f t="shared" si="15"/>
        <v/>
      </c>
      <c r="N100" s="33"/>
      <c r="O100" s="23" t="str">
        <f t="shared" si="13"/>
        <v/>
      </c>
      <c r="P100" s="23" t="str">
        <f t="shared" si="14"/>
        <v/>
      </c>
    </row>
    <row r="101" spans="3:16" ht="19.399999999999999" customHeight="1">
      <c r="H101" s="25"/>
    </row>
  </sheetData>
  <mergeCells count="1">
    <mergeCell ref="F1:H1"/>
  </mergeCells>
  <conditionalFormatting sqref="E2:E8 E27 E29:E100">
    <cfRule type="expression" dxfId="55" priority="42" stopIfTrue="1">
      <formula>IF(ISBLANK(F2),FALSE(),$F2&lt;$H2)</formula>
    </cfRule>
  </conditionalFormatting>
  <conditionalFormatting sqref="E2:E8 E27 E29:E100">
    <cfRule type="expression" dxfId="54" priority="43" stopIfTrue="1">
      <formula>IF(ISBLANK(F2),FALSE(),$F2=$H2)</formula>
    </cfRule>
  </conditionalFormatting>
  <conditionalFormatting sqref="E28">
    <cfRule type="expression" dxfId="53" priority="48" stopIfTrue="1">
      <formula>IF(ISBLANK(F28),FALSE(),$F28&lt;$H28)</formula>
    </cfRule>
  </conditionalFormatting>
  <conditionalFormatting sqref="E28">
    <cfRule type="expression" dxfId="52" priority="49" stopIfTrue="1">
      <formula>IF(ISBLANK(F28),FALSE(),$F28=$H28)</formula>
    </cfRule>
  </conditionalFormatting>
  <conditionalFormatting sqref="E9:E26">
    <cfRule type="expression" dxfId="51" priority="46" stopIfTrue="1">
      <formula>IF(ISBLANK(F9),FALSE(),$F9&lt;$H9)</formula>
    </cfRule>
  </conditionalFormatting>
  <conditionalFormatting sqref="E9:E26">
    <cfRule type="expression" dxfId="50" priority="47" stopIfTrue="1">
      <formula>IF(ISBLANK(F9),FALSE(),$F9=$H9)</formula>
    </cfRule>
  </conditionalFormatting>
  <conditionalFormatting sqref="C2:C8 C27 C29:C100">
    <cfRule type="expression" dxfId="49" priority="41" stopIfTrue="1">
      <formula>IF(ISBLANK(H2),FALSE(),$F2=$H2)</formula>
    </cfRule>
  </conditionalFormatting>
  <conditionalFormatting sqref="C2:C8 C27 C29:C100">
    <cfRule type="expression" dxfId="48" priority="40" stopIfTrue="1">
      <formula>IF(ISBLANK(H2),FALSE(),$F2&gt;$H2)</formula>
    </cfRule>
  </conditionalFormatting>
  <conditionalFormatting sqref="C28">
    <cfRule type="expression" dxfId="47" priority="51" stopIfTrue="1">
      <formula>IF(ISBLANK(H28),FALSE(),$F28=$H28)</formula>
    </cfRule>
  </conditionalFormatting>
  <conditionalFormatting sqref="C28">
    <cfRule type="expression" dxfId="46" priority="50" stopIfTrue="1">
      <formula>IF(ISBLANK(H28),FALSE(),$F28&gt;$H28)</formula>
    </cfRule>
  </conditionalFormatting>
  <conditionalFormatting sqref="C9:C26">
    <cfRule type="expression" dxfId="45" priority="45" stopIfTrue="1">
      <formula>IF(ISBLANK(H9),FALSE(),$F9=$H9)</formula>
    </cfRule>
  </conditionalFormatting>
  <conditionalFormatting sqref="C9:C26">
    <cfRule type="expression" dxfId="44" priority="44" stopIfTrue="1">
      <formula>IF(ISBLANK(H9),FALSE(),$F9&gt;$H9)</formula>
    </cfRule>
  </conditionalFormatting>
  <conditionalFormatting sqref="L2:L100">
    <cfRule type="expression" dxfId="43" priority="52" stopIfTrue="1">
      <formula>IF(ISNUMBER(L2),IF(IF(F2&gt;H2,1,"")=L2,TRUE(),IF(IF(F2&lt;H2,2,"")=L2,TRUE(),IF(IF(F2=H2,0,"")=L2,TRUE(),FALSE()))),"")</formula>
    </cfRule>
  </conditionalFormatting>
  <dataValidations count="4">
    <dataValidation type="decimal" allowBlank="1" showErrorMessage="1" sqref="I2:I100 K2:K100">
      <formula1>0.01</formula1>
      <formula2>10000</formula2>
    </dataValidation>
    <dataValidation type="custom" allowBlank="1" showErrorMessage="1" sqref="F2:F100">
      <formula1>O2</formula1>
    </dataValidation>
    <dataValidation type="custom" allowBlank="1" showErrorMessage="1" sqref="H2:H101">
      <formula1>P2</formula1>
    </dataValidation>
    <dataValidation type="list" allowBlank="1" showErrorMessage="1" sqref="L2:L100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0" fitToWidth="0" fitToHeight="0" pageOrder="overThenDown" orientation="portrait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IW101"/>
  <sheetViews>
    <sheetView showGridLines="0" workbookViewId="0"/>
  </sheetViews>
  <sheetFormatPr baseColWidth="10" defaultColWidth="11.54296875" defaultRowHeight="19.399999999999999" customHeight="1"/>
  <cols>
    <col min="1" max="1" width="18.6328125" style="1" customWidth="1"/>
    <col min="2" max="2" width="18.6328125" style="24" customWidth="1"/>
    <col min="3" max="3" width="18.6328125" style="34" customWidth="1"/>
    <col min="4" max="4" width="0.54296875" style="35" customWidth="1"/>
    <col min="5" max="5" width="18.6328125" style="34" customWidth="1"/>
    <col min="6" max="6" width="6.54296875" style="14" customWidth="1"/>
    <col min="7" max="7" width="0.54296875" style="35" customWidth="1"/>
    <col min="8" max="8" width="6.54296875" style="14" customWidth="1"/>
    <col min="9" max="9" width="7.453125" style="34" customWidth="1"/>
    <col min="10" max="10" width="7.90625" style="34" hidden="1" customWidth="1"/>
    <col min="11" max="11" width="7.453125" style="34" customWidth="1"/>
    <col min="12" max="12" width="6.08984375" style="14" customWidth="1"/>
    <col min="13" max="13" width="10.90625" style="29" customWidth="1"/>
    <col min="14" max="14" width="9.54296875" style="36" customWidth="1"/>
    <col min="15" max="15" width="11.81640625" style="1" hidden="1" customWidth="1"/>
    <col min="16" max="16" width="11.54296875" style="1" hidden="1" customWidth="1"/>
    <col min="17" max="17" width="11.54296875" style="1" customWidth="1"/>
    <col min="18" max="16384" width="11.54296875" style="1"/>
  </cols>
  <sheetData>
    <row r="1" spans="1:257" ht="19.399999999999999" customHeight="1">
      <c r="A1" s="16" t="s">
        <v>5</v>
      </c>
      <c r="B1" s="17" t="s">
        <v>12</v>
      </c>
      <c r="C1" s="18" t="s">
        <v>13</v>
      </c>
      <c r="D1" s="17"/>
      <c r="E1" s="18" t="s">
        <v>14</v>
      </c>
      <c r="F1" s="37" t="s">
        <v>15</v>
      </c>
      <c r="G1" s="37"/>
      <c r="H1" s="37"/>
      <c r="I1" s="20">
        <v>1</v>
      </c>
      <c r="J1" s="18">
        <v>2</v>
      </c>
      <c r="K1" s="20">
        <v>2</v>
      </c>
      <c r="L1" s="17" t="s">
        <v>16</v>
      </c>
      <c r="M1" s="19" t="s">
        <v>17</v>
      </c>
      <c r="N1" s="21" t="s">
        <v>4</v>
      </c>
      <c r="O1" s="22" t="s">
        <v>18</v>
      </c>
      <c r="P1" s="22" t="s">
        <v>19</v>
      </c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  <c r="IW1" s="22"/>
    </row>
    <row r="2" spans="1:257" ht="18" customHeight="1">
      <c r="A2" s="23"/>
      <c r="B2" s="24" t="s">
        <v>20</v>
      </c>
      <c r="C2" s="25" t="s">
        <v>21</v>
      </c>
      <c r="D2" s="26" t="str">
        <f t="shared" ref="D2:D33" si="0">IF(C2&gt;0,":","")</f>
        <v>:</v>
      </c>
      <c r="E2" s="25" t="s">
        <v>22</v>
      </c>
      <c r="F2" s="25">
        <v>95</v>
      </c>
      <c r="G2" s="26" t="str">
        <f t="shared" ref="G2:G33" si="1">IF(ISNUMBER(F2),":","")</f>
        <v>:</v>
      </c>
      <c r="H2" s="25">
        <v>120</v>
      </c>
      <c r="I2" s="27">
        <v>2.6</v>
      </c>
      <c r="J2" s="1"/>
      <c r="K2" s="27">
        <v>1.45</v>
      </c>
      <c r="L2" s="28">
        <v>1</v>
      </c>
      <c r="M2" s="29">
        <f t="shared" ref="M2:M11" si="2">IF(ISNUMBER(L2),IF(IF(F2&gt;H2,1,"")=L2,I2,IF(IF(F2&lt;H2,2,"")=L2,K2,IF(IF(F2=H2,0,"")=L2,J2,0))),"")</f>
        <v>0</v>
      </c>
      <c r="N2" s="30"/>
      <c r="O2" s="23" t="b">
        <f t="shared" ref="O2:O33" si="3">IF(ISBLANK(F2),"",IF(ISNUMBER(F2),IF(AND(F2&gt;=0,F2&lt;250),IF($F2&lt;&gt;$H2,IF(F2=0,TRUE(),IF(MOD(F2,1)=0,TRUE(),FALSE())),FALSE()),FALSE()),FALSE()))</f>
        <v>1</v>
      </c>
      <c r="P2" s="23" t="b">
        <f t="shared" ref="P2:P33" si="4">IF(ISBLANK(H2),"",IF(ISNUMBER(H2),IF(AND(H2&gt;=0,H2&lt;250),IF($F2&lt;&gt;$H2,IF(H2=0,TRUE(),IF(MOD(H2,1)=0,TRUE(),FALSE())),FALSE()),FALSE()),FALSE()))</f>
        <v>1</v>
      </c>
      <c r="Q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  <c r="IQ2" s="23"/>
      <c r="IR2" s="23"/>
      <c r="IS2" s="23"/>
      <c r="IT2" s="23"/>
      <c r="IU2" s="23"/>
      <c r="IV2" s="23"/>
      <c r="IW2" s="23"/>
    </row>
    <row r="3" spans="1:257" ht="18" customHeight="1">
      <c r="C3" s="25" t="s">
        <v>23</v>
      </c>
      <c r="D3" s="26" t="str">
        <f t="shared" si="0"/>
        <v>:</v>
      </c>
      <c r="E3" s="25" t="s">
        <v>24</v>
      </c>
      <c r="F3" s="25">
        <v>109</v>
      </c>
      <c r="G3" s="26" t="str">
        <f t="shared" si="1"/>
        <v>:</v>
      </c>
      <c r="H3" s="25">
        <v>90</v>
      </c>
      <c r="I3" s="27">
        <v>1.97</v>
      </c>
      <c r="J3" s="1"/>
      <c r="K3" s="27">
        <v>1.8</v>
      </c>
      <c r="L3" s="28">
        <v>1</v>
      </c>
      <c r="M3" s="31">
        <f t="shared" si="2"/>
        <v>1.97</v>
      </c>
      <c r="N3" s="30"/>
      <c r="O3" s="23" t="b">
        <f t="shared" si="3"/>
        <v>1</v>
      </c>
      <c r="P3" s="23" t="b">
        <f t="shared" si="4"/>
        <v>1</v>
      </c>
    </row>
    <row r="4" spans="1:257" ht="18" customHeight="1">
      <c r="B4" s="24" t="s">
        <v>25</v>
      </c>
      <c r="C4" s="25" t="s">
        <v>26</v>
      </c>
      <c r="D4" s="26" t="str">
        <f t="shared" si="0"/>
        <v>:</v>
      </c>
      <c r="E4" s="25" t="s">
        <v>27</v>
      </c>
      <c r="F4" s="25">
        <v>116</v>
      </c>
      <c r="G4" s="26" t="str">
        <f t="shared" si="1"/>
        <v>:</v>
      </c>
      <c r="H4" s="25">
        <v>121</v>
      </c>
      <c r="I4" s="27">
        <v>3.3</v>
      </c>
      <c r="J4" s="1"/>
      <c r="K4" s="27">
        <v>1.32</v>
      </c>
      <c r="L4" s="28">
        <v>2</v>
      </c>
      <c r="M4" s="31">
        <f t="shared" si="2"/>
        <v>1.32</v>
      </c>
      <c r="N4" s="30"/>
      <c r="O4" s="23" t="b">
        <f t="shared" si="3"/>
        <v>1</v>
      </c>
      <c r="P4" s="23" t="b">
        <f t="shared" si="4"/>
        <v>1</v>
      </c>
    </row>
    <row r="5" spans="1:257" ht="18" customHeight="1">
      <c r="C5" s="25" t="s">
        <v>28</v>
      </c>
      <c r="D5" s="26" t="str">
        <f t="shared" si="0"/>
        <v>:</v>
      </c>
      <c r="E5" s="25" t="s">
        <v>29</v>
      </c>
      <c r="F5" s="25">
        <v>120</v>
      </c>
      <c r="G5" s="26" t="str">
        <f t="shared" si="1"/>
        <v>:</v>
      </c>
      <c r="H5" s="25">
        <v>106</v>
      </c>
      <c r="I5" s="27">
        <v>2.5499999999999998</v>
      </c>
      <c r="J5" s="1"/>
      <c r="K5" s="27">
        <v>1.5</v>
      </c>
      <c r="L5" s="28">
        <v>2</v>
      </c>
      <c r="M5" s="29">
        <f t="shared" si="2"/>
        <v>0</v>
      </c>
      <c r="N5" s="30">
        <f>SUM(M2:M5)</f>
        <v>3.29</v>
      </c>
      <c r="O5" s="23" t="b">
        <f t="shared" si="3"/>
        <v>1</v>
      </c>
      <c r="P5" s="23" t="b">
        <f t="shared" si="4"/>
        <v>1</v>
      </c>
    </row>
    <row r="6" spans="1:257" ht="18" customHeight="1">
      <c r="C6" s="25"/>
      <c r="D6" s="26" t="str">
        <f t="shared" si="0"/>
        <v/>
      </c>
      <c r="E6" s="25"/>
      <c r="F6" s="25"/>
      <c r="G6" s="26" t="str">
        <f t="shared" si="1"/>
        <v/>
      </c>
      <c r="H6" s="25"/>
      <c r="I6" s="27"/>
      <c r="J6" s="1"/>
      <c r="K6" s="27"/>
      <c r="L6" s="28"/>
      <c r="M6" s="29" t="str">
        <f t="shared" si="2"/>
        <v/>
      </c>
      <c r="N6" s="30"/>
      <c r="O6" s="23" t="str">
        <f t="shared" si="3"/>
        <v/>
      </c>
      <c r="P6" s="23" t="str">
        <f t="shared" si="4"/>
        <v/>
      </c>
    </row>
    <row r="7" spans="1:257" ht="18" customHeight="1">
      <c r="B7" s="24" t="s">
        <v>20</v>
      </c>
      <c r="C7" s="25" t="s">
        <v>23</v>
      </c>
      <c r="D7" s="26" t="str">
        <f t="shared" si="0"/>
        <v>:</v>
      </c>
      <c r="E7" s="25" t="s">
        <v>21</v>
      </c>
      <c r="F7" s="25">
        <v>123</v>
      </c>
      <c r="G7" s="26" t="str">
        <f t="shared" si="1"/>
        <v>:</v>
      </c>
      <c r="H7" s="25">
        <v>114</v>
      </c>
      <c r="I7" s="27">
        <v>1.83</v>
      </c>
      <c r="J7" s="1"/>
      <c r="K7" s="27">
        <v>1.93</v>
      </c>
      <c r="L7" s="28">
        <v>1</v>
      </c>
      <c r="M7" s="31">
        <f t="shared" si="2"/>
        <v>1.83</v>
      </c>
      <c r="N7" s="30"/>
      <c r="O7" s="23" t="b">
        <f t="shared" si="3"/>
        <v>1</v>
      </c>
      <c r="P7" s="23" t="b">
        <f t="shared" si="4"/>
        <v>1</v>
      </c>
    </row>
    <row r="8" spans="1:257" ht="18" customHeight="1">
      <c r="B8" s="24" t="s">
        <v>25</v>
      </c>
      <c r="C8" s="25" t="s">
        <v>28</v>
      </c>
      <c r="D8" s="26" t="str">
        <f t="shared" si="0"/>
        <v>:</v>
      </c>
      <c r="E8" s="25" t="s">
        <v>26</v>
      </c>
      <c r="F8" s="25">
        <v>106</v>
      </c>
      <c r="G8" s="26" t="str">
        <f t="shared" si="1"/>
        <v>:</v>
      </c>
      <c r="H8" s="25">
        <v>120</v>
      </c>
      <c r="I8" s="27">
        <v>2.9</v>
      </c>
      <c r="J8" s="1"/>
      <c r="K8" s="27">
        <v>1.4</v>
      </c>
      <c r="L8" s="28">
        <v>2</v>
      </c>
      <c r="M8" s="31">
        <f t="shared" si="2"/>
        <v>1.4</v>
      </c>
      <c r="N8" s="32">
        <f>SUM(M7:M8)</f>
        <v>3.23</v>
      </c>
      <c r="O8" s="23" t="b">
        <f t="shared" si="3"/>
        <v>1</v>
      </c>
      <c r="P8" s="23" t="b">
        <f t="shared" si="4"/>
        <v>1</v>
      </c>
    </row>
    <row r="9" spans="1:257" ht="18" customHeight="1">
      <c r="C9" s="25"/>
      <c r="D9" s="26" t="str">
        <f t="shared" si="0"/>
        <v/>
      </c>
      <c r="E9" s="25"/>
      <c r="F9" s="25"/>
      <c r="G9" s="26" t="str">
        <f t="shared" si="1"/>
        <v/>
      </c>
      <c r="H9" s="25"/>
      <c r="I9" s="27"/>
      <c r="J9" s="1"/>
      <c r="K9" s="27"/>
      <c r="L9" s="28"/>
      <c r="M9" s="29" t="str">
        <f t="shared" si="2"/>
        <v/>
      </c>
      <c r="N9" s="30"/>
      <c r="O9" s="23" t="str">
        <f t="shared" si="3"/>
        <v/>
      </c>
      <c r="P9" s="23" t="str">
        <f t="shared" si="4"/>
        <v/>
      </c>
    </row>
    <row r="10" spans="1:257" ht="18" customHeight="1">
      <c r="B10" s="24" t="s">
        <v>30</v>
      </c>
      <c r="C10" s="25" t="s">
        <v>31</v>
      </c>
      <c r="D10" s="26" t="str">
        <f t="shared" si="0"/>
        <v>:</v>
      </c>
      <c r="E10" s="25" t="s">
        <v>32</v>
      </c>
      <c r="F10" s="25">
        <v>98</v>
      </c>
      <c r="G10" s="26" t="str">
        <f t="shared" si="1"/>
        <v>:</v>
      </c>
      <c r="H10" s="25">
        <v>117</v>
      </c>
      <c r="I10" s="27">
        <v>2.6</v>
      </c>
      <c r="J10" s="1"/>
      <c r="K10" s="27">
        <v>1.47</v>
      </c>
      <c r="L10" s="28">
        <v>1</v>
      </c>
      <c r="M10" s="29">
        <f t="shared" si="2"/>
        <v>0</v>
      </c>
      <c r="N10" s="30"/>
      <c r="O10" s="23" t="b">
        <f t="shared" si="3"/>
        <v>1</v>
      </c>
      <c r="P10" s="23" t="b">
        <f t="shared" si="4"/>
        <v>1</v>
      </c>
    </row>
    <row r="11" spans="1:257" ht="18" customHeight="1">
      <c r="B11" s="24" t="s">
        <v>33</v>
      </c>
      <c r="C11" s="25" t="s">
        <v>34</v>
      </c>
      <c r="D11" s="26" t="str">
        <f t="shared" si="0"/>
        <v>:</v>
      </c>
      <c r="E11" s="25" t="s">
        <v>35</v>
      </c>
      <c r="F11" s="25">
        <v>110</v>
      </c>
      <c r="G11" s="26" t="str">
        <f t="shared" si="1"/>
        <v>:</v>
      </c>
      <c r="H11" s="25">
        <v>112</v>
      </c>
      <c r="I11" s="27">
        <v>2.2000000000000002</v>
      </c>
      <c r="J11" s="1"/>
      <c r="K11" s="27">
        <v>1.63</v>
      </c>
      <c r="L11" s="28">
        <v>2</v>
      </c>
      <c r="M11" s="31">
        <f t="shared" si="2"/>
        <v>1.63</v>
      </c>
      <c r="N11" s="30"/>
      <c r="O11" s="23" t="b">
        <f t="shared" si="3"/>
        <v>1</v>
      </c>
      <c r="P11" s="23" t="b">
        <f t="shared" si="4"/>
        <v>1</v>
      </c>
    </row>
    <row r="12" spans="1:257" ht="18" customHeight="1">
      <c r="B12" s="24" t="s">
        <v>36</v>
      </c>
      <c r="C12" s="25" t="s">
        <v>37</v>
      </c>
      <c r="D12" s="26" t="str">
        <f t="shared" si="0"/>
        <v>:</v>
      </c>
      <c r="E12" s="25" t="s">
        <v>38</v>
      </c>
      <c r="F12" s="25">
        <v>112</v>
      </c>
      <c r="G12" s="26" t="str">
        <f t="shared" si="1"/>
        <v>:</v>
      </c>
      <c r="H12" s="25">
        <v>123</v>
      </c>
      <c r="I12" s="27">
        <v>3.3</v>
      </c>
      <c r="J12" s="1"/>
      <c r="K12" s="27">
        <v>1.32</v>
      </c>
      <c r="L12" s="28">
        <v>2</v>
      </c>
      <c r="M12" s="31">
        <f>IF(ISNUMBER(L12),IF(IF(F12&gt;H12,1,"")=L12,I12,IF(IF(F12&lt;H12,2,"")=L12,K12,IF(IF(F12=H12,0,"")=L12,#REF!,0))),"")</f>
        <v>1.32</v>
      </c>
      <c r="N12" s="30"/>
      <c r="O12" s="23" t="b">
        <f t="shared" si="3"/>
        <v>1</v>
      </c>
      <c r="P12" s="23" t="b">
        <f t="shared" si="4"/>
        <v>1</v>
      </c>
    </row>
    <row r="13" spans="1:257" ht="18" customHeight="1">
      <c r="C13" s="25" t="s">
        <v>39</v>
      </c>
      <c r="D13" s="26" t="str">
        <f t="shared" si="0"/>
        <v>:</v>
      </c>
      <c r="E13" s="25" t="s">
        <v>40</v>
      </c>
      <c r="F13" s="25">
        <v>117</v>
      </c>
      <c r="G13" s="26" t="str">
        <f t="shared" si="1"/>
        <v>:</v>
      </c>
      <c r="H13" s="25">
        <v>95</v>
      </c>
      <c r="I13" s="27">
        <v>2.5</v>
      </c>
      <c r="J13" s="1"/>
      <c r="K13" s="27">
        <v>1.52</v>
      </c>
      <c r="L13" s="28">
        <v>2</v>
      </c>
      <c r="M13" s="29">
        <f t="shared" ref="M13:M44" si="5">IF(ISNUMBER(L13),IF(IF(F13&gt;H13,1,"")=L13,I13,IF(IF(F13&lt;H13,2,"")=L13,K13,IF(IF(F13=H13,0,"")=L13,J13,0))),"")</f>
        <v>0</v>
      </c>
      <c r="N13" s="30"/>
      <c r="O13" s="23" t="b">
        <f t="shared" si="3"/>
        <v>1</v>
      </c>
      <c r="P13" s="23" t="b">
        <f t="shared" si="4"/>
        <v>1</v>
      </c>
    </row>
    <row r="14" spans="1:257" ht="18" customHeight="1">
      <c r="C14" s="25" t="s">
        <v>22</v>
      </c>
      <c r="D14" s="26" t="str">
        <f t="shared" si="0"/>
        <v>:</v>
      </c>
      <c r="E14" s="25" t="s">
        <v>41</v>
      </c>
      <c r="F14" s="25">
        <v>86</v>
      </c>
      <c r="G14" s="26" t="str">
        <f t="shared" si="1"/>
        <v>:</v>
      </c>
      <c r="H14" s="25">
        <v>103</v>
      </c>
      <c r="I14" s="27">
        <v>7.8</v>
      </c>
      <c r="J14" s="1"/>
      <c r="K14" s="27">
        <v>1.07</v>
      </c>
      <c r="L14" s="28">
        <v>2</v>
      </c>
      <c r="M14" s="31">
        <f t="shared" si="5"/>
        <v>1.07</v>
      </c>
      <c r="N14" s="30"/>
      <c r="O14" s="23" t="b">
        <f t="shared" si="3"/>
        <v>1</v>
      </c>
      <c r="P14" s="23" t="b">
        <f t="shared" si="4"/>
        <v>1</v>
      </c>
    </row>
    <row r="15" spans="1:257" ht="18" customHeight="1">
      <c r="C15" s="25" t="s">
        <v>27</v>
      </c>
      <c r="D15" s="26" t="str">
        <f t="shared" si="0"/>
        <v>:</v>
      </c>
      <c r="E15" s="25" t="s">
        <v>42</v>
      </c>
      <c r="F15" s="25">
        <v>95</v>
      </c>
      <c r="G15" s="26" t="str">
        <f t="shared" si="1"/>
        <v>:</v>
      </c>
      <c r="H15" s="25">
        <v>85</v>
      </c>
      <c r="I15" s="27">
        <v>1.93</v>
      </c>
      <c r="J15" s="1"/>
      <c r="K15" s="27">
        <v>1.83</v>
      </c>
      <c r="L15" s="28">
        <v>1</v>
      </c>
      <c r="M15" s="31">
        <f t="shared" si="5"/>
        <v>1.93</v>
      </c>
      <c r="N15" s="33"/>
      <c r="O15" s="23" t="b">
        <f t="shared" si="3"/>
        <v>1</v>
      </c>
      <c r="P15" s="23" t="b">
        <f t="shared" si="4"/>
        <v>1</v>
      </c>
    </row>
    <row r="16" spans="1:257" ht="18" customHeight="1">
      <c r="C16" s="25" t="s">
        <v>26</v>
      </c>
      <c r="D16" s="26" t="str">
        <f t="shared" si="0"/>
        <v>:</v>
      </c>
      <c r="E16" s="25" t="s">
        <v>43</v>
      </c>
      <c r="F16" s="25">
        <v>80</v>
      </c>
      <c r="G16" s="26" t="str">
        <f t="shared" si="1"/>
        <v>:</v>
      </c>
      <c r="H16" s="25">
        <v>131</v>
      </c>
      <c r="I16" s="27">
        <v>5.5</v>
      </c>
      <c r="J16" s="1"/>
      <c r="K16" s="27">
        <v>1.1399999999999999</v>
      </c>
      <c r="L16" s="28">
        <v>2</v>
      </c>
      <c r="M16" s="31">
        <f t="shared" si="5"/>
        <v>1.1399999999999999</v>
      </c>
      <c r="N16" s="30"/>
      <c r="O16" s="23" t="b">
        <f t="shared" si="3"/>
        <v>1</v>
      </c>
      <c r="P16" s="23" t="b">
        <f t="shared" si="4"/>
        <v>1</v>
      </c>
    </row>
    <row r="17" spans="2:16" ht="18" customHeight="1">
      <c r="C17" s="25" t="s">
        <v>23</v>
      </c>
      <c r="D17" s="26" t="str">
        <f t="shared" si="0"/>
        <v>:</v>
      </c>
      <c r="E17" s="25" t="s">
        <v>44</v>
      </c>
      <c r="F17" s="25">
        <v>100</v>
      </c>
      <c r="G17" s="26" t="str">
        <f t="shared" si="1"/>
        <v>:</v>
      </c>
      <c r="H17" s="25">
        <v>121</v>
      </c>
      <c r="I17" s="27">
        <v>6.5</v>
      </c>
      <c r="J17" s="1"/>
      <c r="K17" s="27">
        <v>1.1000000000000001</v>
      </c>
      <c r="L17" s="28">
        <v>2</v>
      </c>
      <c r="M17" s="31">
        <f t="shared" si="5"/>
        <v>1.1000000000000001</v>
      </c>
      <c r="N17" s="30">
        <f>SUM(M10:M17)</f>
        <v>8.19</v>
      </c>
      <c r="O17" s="23" t="b">
        <f t="shared" si="3"/>
        <v>1</v>
      </c>
      <c r="P17" s="23" t="b">
        <f t="shared" si="4"/>
        <v>1</v>
      </c>
    </row>
    <row r="18" spans="2:16" ht="18" customHeight="1">
      <c r="C18" s="25"/>
      <c r="D18" s="26" t="str">
        <f t="shared" si="0"/>
        <v/>
      </c>
      <c r="E18" s="25"/>
      <c r="F18" s="25"/>
      <c r="G18" s="26" t="str">
        <f t="shared" si="1"/>
        <v/>
      </c>
      <c r="H18" s="25"/>
      <c r="I18" s="27"/>
      <c r="J18" s="1"/>
      <c r="K18" s="27"/>
      <c r="L18" s="28"/>
      <c r="M18" s="29" t="str">
        <f t="shared" si="5"/>
        <v/>
      </c>
      <c r="N18" s="30"/>
      <c r="O18" s="23" t="str">
        <f t="shared" si="3"/>
        <v/>
      </c>
      <c r="P18" s="23" t="str">
        <f t="shared" si="4"/>
        <v/>
      </c>
    </row>
    <row r="19" spans="2:16" ht="18" customHeight="1">
      <c r="B19" s="24" t="s">
        <v>30</v>
      </c>
      <c r="C19" s="25" t="s">
        <v>37</v>
      </c>
      <c r="D19" s="26" t="str">
        <f t="shared" si="0"/>
        <v>:</v>
      </c>
      <c r="E19" s="25" t="s">
        <v>38</v>
      </c>
      <c r="F19" s="25">
        <v>100</v>
      </c>
      <c r="G19" s="26" t="str">
        <f t="shared" si="1"/>
        <v>:</v>
      </c>
      <c r="H19" s="25">
        <v>94</v>
      </c>
      <c r="I19" s="27">
        <v>3</v>
      </c>
      <c r="J19" s="1"/>
      <c r="K19" s="27">
        <v>1.37</v>
      </c>
      <c r="L19" s="28">
        <v>2</v>
      </c>
      <c r="M19" s="29">
        <f t="shared" si="5"/>
        <v>0</v>
      </c>
      <c r="N19" s="30"/>
      <c r="O19" s="23" t="b">
        <f t="shared" si="3"/>
        <v>1</v>
      </c>
      <c r="P19" s="23" t="b">
        <f t="shared" si="4"/>
        <v>1</v>
      </c>
    </row>
    <row r="20" spans="2:16" ht="18" customHeight="1">
      <c r="B20" s="24" t="s">
        <v>33</v>
      </c>
      <c r="C20" s="25" t="s">
        <v>34</v>
      </c>
      <c r="D20" s="26" t="str">
        <f t="shared" si="0"/>
        <v>:</v>
      </c>
      <c r="E20" s="25" t="s">
        <v>35</v>
      </c>
      <c r="F20" s="25">
        <v>105</v>
      </c>
      <c r="G20" s="26" t="str">
        <f t="shared" si="1"/>
        <v>:</v>
      </c>
      <c r="H20" s="25">
        <v>102</v>
      </c>
      <c r="I20" s="27">
        <v>1.83</v>
      </c>
      <c r="J20" s="1"/>
      <c r="K20" s="27">
        <v>1.93</v>
      </c>
      <c r="L20" s="28">
        <v>1</v>
      </c>
      <c r="M20" s="31">
        <f t="shared" si="5"/>
        <v>1.83</v>
      </c>
      <c r="N20" s="30"/>
      <c r="O20" s="23" t="b">
        <f t="shared" si="3"/>
        <v>1</v>
      </c>
      <c r="P20" s="23" t="b">
        <f t="shared" si="4"/>
        <v>1</v>
      </c>
    </row>
    <row r="21" spans="2:16" ht="18" customHeight="1">
      <c r="B21" s="24" t="s">
        <v>45</v>
      </c>
      <c r="C21" s="25" t="s">
        <v>31</v>
      </c>
      <c r="D21" s="26" t="str">
        <f t="shared" si="0"/>
        <v>:</v>
      </c>
      <c r="E21" s="25" t="s">
        <v>32</v>
      </c>
      <c r="F21" s="25">
        <v>115</v>
      </c>
      <c r="G21" s="26" t="str">
        <f t="shared" si="1"/>
        <v>:</v>
      </c>
      <c r="H21" s="25">
        <v>123</v>
      </c>
      <c r="I21" s="27">
        <v>2.6</v>
      </c>
      <c r="J21" s="1"/>
      <c r="K21" s="27">
        <v>1.47</v>
      </c>
      <c r="L21" s="28">
        <v>2</v>
      </c>
      <c r="M21" s="31">
        <f t="shared" si="5"/>
        <v>1.47</v>
      </c>
      <c r="N21" s="30"/>
      <c r="O21" s="23" t="b">
        <f t="shared" si="3"/>
        <v>1</v>
      </c>
      <c r="P21" s="23" t="b">
        <f t="shared" si="4"/>
        <v>1</v>
      </c>
    </row>
    <row r="22" spans="2:16" ht="18" customHeight="1">
      <c r="C22" s="25" t="s">
        <v>26</v>
      </c>
      <c r="D22" s="26" t="str">
        <f t="shared" si="0"/>
        <v>:</v>
      </c>
      <c r="E22" s="25" t="s">
        <v>43</v>
      </c>
      <c r="F22" s="25">
        <v>99</v>
      </c>
      <c r="G22" s="26" t="str">
        <f t="shared" si="1"/>
        <v>:</v>
      </c>
      <c r="H22" s="25">
        <v>118</v>
      </c>
      <c r="I22" s="27">
        <v>8.5</v>
      </c>
      <c r="J22" s="1"/>
      <c r="K22" s="27">
        <v>1.06</v>
      </c>
      <c r="L22" s="28">
        <v>2</v>
      </c>
      <c r="M22" s="31">
        <f t="shared" si="5"/>
        <v>1.06</v>
      </c>
      <c r="N22" s="33"/>
      <c r="O22" s="23" t="b">
        <f t="shared" si="3"/>
        <v>1</v>
      </c>
      <c r="P22" s="23" t="b">
        <f t="shared" si="4"/>
        <v>1</v>
      </c>
    </row>
    <row r="23" spans="2:16" ht="18" customHeight="1">
      <c r="C23" s="25" t="s">
        <v>39</v>
      </c>
      <c r="D23" s="26" t="str">
        <f t="shared" si="0"/>
        <v>:</v>
      </c>
      <c r="E23" s="25" t="s">
        <v>40</v>
      </c>
      <c r="F23" s="25">
        <v>85</v>
      </c>
      <c r="G23" s="26" t="str">
        <f t="shared" si="1"/>
        <v>:</v>
      </c>
      <c r="H23" s="25">
        <v>94</v>
      </c>
      <c r="I23" s="27">
        <v>3.1</v>
      </c>
      <c r="J23" s="1"/>
      <c r="K23" s="27">
        <v>1.35</v>
      </c>
      <c r="L23" s="28">
        <v>2</v>
      </c>
      <c r="M23" s="31">
        <f t="shared" si="5"/>
        <v>1.35</v>
      </c>
      <c r="N23" s="30"/>
      <c r="O23" s="23" t="b">
        <f t="shared" si="3"/>
        <v>1</v>
      </c>
      <c r="P23" s="23" t="b">
        <f t="shared" si="4"/>
        <v>1</v>
      </c>
    </row>
    <row r="24" spans="2:16" ht="18" customHeight="1">
      <c r="C24" s="25" t="s">
        <v>22</v>
      </c>
      <c r="D24" s="26" t="str">
        <f t="shared" si="0"/>
        <v>:</v>
      </c>
      <c r="E24" s="25" t="s">
        <v>41</v>
      </c>
      <c r="F24" s="25">
        <v>100</v>
      </c>
      <c r="G24" s="26" t="str">
        <f t="shared" si="1"/>
        <v>:</v>
      </c>
      <c r="H24" s="25">
        <v>109</v>
      </c>
      <c r="I24" s="27">
        <v>6.2</v>
      </c>
      <c r="J24" s="1"/>
      <c r="K24" s="27">
        <v>1.1100000000000001</v>
      </c>
      <c r="L24" s="28">
        <v>2</v>
      </c>
      <c r="M24" s="31">
        <f t="shared" si="5"/>
        <v>1.1100000000000001</v>
      </c>
      <c r="N24" s="30"/>
      <c r="O24" s="23" t="b">
        <f t="shared" si="3"/>
        <v>1</v>
      </c>
      <c r="P24" s="23" t="b">
        <f t="shared" si="4"/>
        <v>1</v>
      </c>
    </row>
    <row r="25" spans="2:16" ht="18" customHeight="1">
      <c r="C25" s="25" t="s">
        <v>23</v>
      </c>
      <c r="D25" s="26" t="str">
        <f t="shared" si="0"/>
        <v>:</v>
      </c>
      <c r="E25" s="25" t="s">
        <v>44</v>
      </c>
      <c r="F25" s="25">
        <v>112</v>
      </c>
      <c r="G25" s="26" t="str">
        <f t="shared" si="1"/>
        <v>:</v>
      </c>
      <c r="H25" s="25">
        <v>121</v>
      </c>
      <c r="I25" s="27">
        <v>5.5</v>
      </c>
      <c r="J25" s="1"/>
      <c r="K25" s="27">
        <v>1.1399999999999999</v>
      </c>
      <c r="L25" s="28">
        <v>2</v>
      </c>
      <c r="M25" s="31">
        <f t="shared" si="5"/>
        <v>1.1399999999999999</v>
      </c>
      <c r="N25" s="30"/>
      <c r="O25" s="23" t="b">
        <f t="shared" si="3"/>
        <v>1</v>
      </c>
      <c r="P25" s="23" t="b">
        <f t="shared" si="4"/>
        <v>1</v>
      </c>
    </row>
    <row r="26" spans="2:16" ht="18" customHeight="1">
      <c r="C26" s="25" t="s">
        <v>27</v>
      </c>
      <c r="D26" s="26" t="str">
        <f t="shared" si="0"/>
        <v>:</v>
      </c>
      <c r="E26" s="25" t="s">
        <v>42</v>
      </c>
      <c r="F26" s="25">
        <v>94</v>
      </c>
      <c r="G26" s="26" t="str">
        <f t="shared" si="1"/>
        <v>:</v>
      </c>
      <c r="H26" s="25">
        <v>109</v>
      </c>
      <c r="I26" s="27">
        <v>2.1</v>
      </c>
      <c r="J26" s="1"/>
      <c r="K26" s="27">
        <v>1.72</v>
      </c>
      <c r="L26" s="28">
        <v>2</v>
      </c>
      <c r="M26" s="31">
        <f t="shared" si="5"/>
        <v>1.72</v>
      </c>
      <c r="N26" s="30">
        <f>SUM(M19:M26)</f>
        <v>9.68</v>
      </c>
      <c r="O26" s="23" t="b">
        <f t="shared" si="3"/>
        <v>1</v>
      </c>
      <c r="P26" s="23" t="b">
        <f t="shared" si="4"/>
        <v>1</v>
      </c>
    </row>
    <row r="27" spans="2:16" ht="18" customHeight="1">
      <c r="C27" s="25"/>
      <c r="D27" s="26" t="str">
        <f t="shared" si="0"/>
        <v/>
      </c>
      <c r="E27" s="25"/>
      <c r="F27" s="25"/>
      <c r="G27" s="26" t="str">
        <f t="shared" si="1"/>
        <v/>
      </c>
      <c r="H27" s="25"/>
      <c r="I27" s="27"/>
      <c r="J27" s="1"/>
      <c r="K27" s="27"/>
      <c r="L27" s="28"/>
      <c r="M27" s="29" t="str">
        <f t="shared" si="5"/>
        <v/>
      </c>
      <c r="N27" s="33"/>
      <c r="O27" s="23" t="str">
        <f t="shared" si="3"/>
        <v/>
      </c>
      <c r="P27" s="23" t="str">
        <f t="shared" si="4"/>
        <v/>
      </c>
    </row>
    <row r="28" spans="2:16" ht="18" customHeight="1">
      <c r="B28" s="24" t="s">
        <v>30</v>
      </c>
      <c r="C28" s="25" t="s">
        <v>38</v>
      </c>
      <c r="D28" s="26" t="str">
        <f t="shared" si="0"/>
        <v>:</v>
      </c>
      <c r="E28" s="25" t="s">
        <v>37</v>
      </c>
      <c r="F28" s="25">
        <v>118</v>
      </c>
      <c r="G28" s="26" t="str">
        <f t="shared" si="1"/>
        <v>:</v>
      </c>
      <c r="H28" s="25">
        <v>116</v>
      </c>
      <c r="I28" s="27">
        <v>1.83</v>
      </c>
      <c r="J28" s="1"/>
      <c r="K28" s="27">
        <v>1.93</v>
      </c>
      <c r="L28" s="28">
        <v>1</v>
      </c>
      <c r="M28" s="31">
        <f t="shared" si="5"/>
        <v>1.83</v>
      </c>
      <c r="N28" s="33"/>
      <c r="O28" s="23" t="b">
        <f t="shared" si="3"/>
        <v>1</v>
      </c>
      <c r="P28" s="23" t="b">
        <f t="shared" si="4"/>
        <v>1</v>
      </c>
    </row>
    <row r="29" spans="2:16" ht="18" customHeight="1">
      <c r="B29" s="24" t="s">
        <v>33</v>
      </c>
      <c r="C29" s="25" t="s">
        <v>43</v>
      </c>
      <c r="D29" s="26" t="str">
        <f t="shared" si="0"/>
        <v>:</v>
      </c>
      <c r="E29" s="25" t="s">
        <v>26</v>
      </c>
      <c r="F29" s="25">
        <v>114</v>
      </c>
      <c r="G29" s="26" t="str">
        <f t="shared" si="1"/>
        <v>:</v>
      </c>
      <c r="H29" s="25">
        <v>108</v>
      </c>
      <c r="I29" s="27">
        <v>1.2</v>
      </c>
      <c r="J29" s="1"/>
      <c r="K29" s="27">
        <v>4.4000000000000004</v>
      </c>
      <c r="L29" s="28">
        <v>1</v>
      </c>
      <c r="M29" s="31">
        <f t="shared" si="5"/>
        <v>1.2</v>
      </c>
      <c r="N29" s="32"/>
      <c r="O29" s="23" t="b">
        <f t="shared" si="3"/>
        <v>1</v>
      </c>
      <c r="P29" s="23" t="b">
        <f t="shared" si="4"/>
        <v>1</v>
      </c>
    </row>
    <row r="30" spans="2:16" ht="18" customHeight="1">
      <c r="B30" s="24" t="s">
        <v>46</v>
      </c>
      <c r="C30" s="25" t="s">
        <v>35</v>
      </c>
      <c r="D30" s="26" t="str">
        <f t="shared" si="0"/>
        <v>:</v>
      </c>
      <c r="E30" s="25" t="s">
        <v>34</v>
      </c>
      <c r="F30" s="25">
        <v>83</v>
      </c>
      <c r="G30" s="26" t="str">
        <f t="shared" si="1"/>
        <v>:</v>
      </c>
      <c r="H30" s="25">
        <v>117</v>
      </c>
      <c r="I30" s="27">
        <v>2.8</v>
      </c>
      <c r="J30" s="1"/>
      <c r="K30" s="27">
        <v>1.42</v>
      </c>
      <c r="L30" s="28">
        <v>2</v>
      </c>
      <c r="M30" s="31">
        <f t="shared" si="5"/>
        <v>1.42</v>
      </c>
      <c r="N30" s="33"/>
      <c r="O30" s="23" t="b">
        <f t="shared" si="3"/>
        <v>1</v>
      </c>
      <c r="P30" s="23" t="b">
        <f t="shared" si="4"/>
        <v>1</v>
      </c>
    </row>
    <row r="31" spans="2:16" ht="18" customHeight="1">
      <c r="C31" s="25" t="s">
        <v>41</v>
      </c>
      <c r="D31" s="26" t="str">
        <f t="shared" si="0"/>
        <v>:</v>
      </c>
      <c r="E31" s="25" t="s">
        <v>22</v>
      </c>
      <c r="F31" s="25">
        <v>93</v>
      </c>
      <c r="G31" s="26" t="str">
        <f t="shared" si="1"/>
        <v>:</v>
      </c>
      <c r="H31" s="25">
        <v>95</v>
      </c>
      <c r="I31" s="27">
        <v>1.4</v>
      </c>
      <c r="J31" s="1"/>
      <c r="K31" s="27">
        <v>2.9</v>
      </c>
      <c r="L31" s="28">
        <v>1</v>
      </c>
      <c r="M31" s="29">
        <f t="shared" si="5"/>
        <v>0</v>
      </c>
      <c r="N31" s="33"/>
      <c r="O31" s="23" t="b">
        <f t="shared" si="3"/>
        <v>1</v>
      </c>
      <c r="P31" s="23" t="b">
        <f t="shared" si="4"/>
        <v>1</v>
      </c>
    </row>
    <row r="32" spans="2:16" ht="18" customHeight="1">
      <c r="C32" s="25" t="s">
        <v>32</v>
      </c>
      <c r="D32" s="26" t="str">
        <f t="shared" si="0"/>
        <v>:</v>
      </c>
      <c r="E32" s="25" t="s">
        <v>31</v>
      </c>
      <c r="F32" s="25">
        <v>101</v>
      </c>
      <c r="G32" s="26" t="str">
        <f t="shared" si="1"/>
        <v>:</v>
      </c>
      <c r="H32" s="25">
        <v>117</v>
      </c>
      <c r="I32" s="27">
        <v>2.8</v>
      </c>
      <c r="J32" s="1"/>
      <c r="K32" s="27">
        <v>1.42</v>
      </c>
      <c r="L32" s="28">
        <v>2</v>
      </c>
      <c r="M32" s="31">
        <f t="shared" si="5"/>
        <v>1.42</v>
      </c>
      <c r="N32" s="32"/>
      <c r="O32" s="23" t="b">
        <f t="shared" si="3"/>
        <v>1</v>
      </c>
      <c r="P32" s="23" t="b">
        <f t="shared" si="4"/>
        <v>1</v>
      </c>
    </row>
    <row r="33" spans="2:16" ht="18" customHeight="1">
      <c r="C33" s="25" t="s">
        <v>40</v>
      </c>
      <c r="D33" s="26" t="str">
        <f t="shared" si="0"/>
        <v>:</v>
      </c>
      <c r="E33" s="25" t="s">
        <v>39</v>
      </c>
      <c r="F33" s="25">
        <v>104</v>
      </c>
      <c r="G33" s="26" t="str">
        <f t="shared" si="1"/>
        <v>:</v>
      </c>
      <c r="H33" s="25">
        <v>116</v>
      </c>
      <c r="I33" s="27">
        <v>2.25</v>
      </c>
      <c r="J33" s="1"/>
      <c r="K33" s="27">
        <v>1.62</v>
      </c>
      <c r="L33" s="28">
        <v>1</v>
      </c>
      <c r="M33" s="29">
        <f t="shared" si="5"/>
        <v>0</v>
      </c>
      <c r="N33" s="33"/>
      <c r="O33" s="23" t="b">
        <f t="shared" si="3"/>
        <v>1</v>
      </c>
      <c r="P33" s="23" t="b">
        <f t="shared" si="4"/>
        <v>1</v>
      </c>
    </row>
    <row r="34" spans="2:16" ht="18" customHeight="1">
      <c r="C34" s="25" t="s">
        <v>44</v>
      </c>
      <c r="D34" s="26" t="str">
        <f t="shared" ref="D34:D65" si="6">IF(C34&gt;0,":","")</f>
        <v>:</v>
      </c>
      <c r="E34" s="25" t="s">
        <v>23</v>
      </c>
      <c r="F34" s="25">
        <v>124</v>
      </c>
      <c r="G34" s="26" t="str">
        <f t="shared" ref="G34:G65" si="7">IF(ISNUMBER(F34),":","")</f>
        <v>:</v>
      </c>
      <c r="H34" s="25">
        <v>87</v>
      </c>
      <c r="I34" s="27">
        <v>1.4</v>
      </c>
      <c r="J34" s="1"/>
      <c r="K34" s="27">
        <v>2.9</v>
      </c>
      <c r="L34" s="28">
        <v>1</v>
      </c>
      <c r="M34" s="31">
        <f t="shared" si="5"/>
        <v>1.4</v>
      </c>
      <c r="N34" s="33"/>
      <c r="O34" s="23" t="b">
        <f t="shared" ref="O34:O65" si="8">IF(ISBLANK(F34),"",IF(ISNUMBER(F34),IF(AND(F34&gt;=0,F34&lt;250),IF($F34&lt;&gt;$H34,IF(F34=0,TRUE(),IF(MOD(F34,1)=0,TRUE(),FALSE())),FALSE()),FALSE()),FALSE()))</f>
        <v>1</v>
      </c>
      <c r="P34" s="23" t="b">
        <f t="shared" ref="P34:P65" si="9">IF(ISBLANK(H34),"",IF(ISNUMBER(H34),IF(AND(H34&gt;=0,H34&lt;250),IF($F34&lt;&gt;$H34,IF(H34=0,TRUE(),IF(MOD(H34,1)=0,TRUE(),FALSE())),FALSE()),FALSE()),FALSE()))</f>
        <v>1</v>
      </c>
    </row>
    <row r="35" spans="2:16" ht="18" customHeight="1">
      <c r="C35" s="25" t="s">
        <v>42</v>
      </c>
      <c r="D35" s="26" t="str">
        <f t="shared" si="6"/>
        <v>:</v>
      </c>
      <c r="E35" s="25" t="s">
        <v>27</v>
      </c>
      <c r="F35" s="25">
        <v>93</v>
      </c>
      <c r="G35" s="26" t="str">
        <f t="shared" si="7"/>
        <v>:</v>
      </c>
      <c r="H35" s="25">
        <v>104</v>
      </c>
      <c r="I35" s="27">
        <v>2.25</v>
      </c>
      <c r="J35" s="1"/>
      <c r="K35" s="27">
        <v>1.62</v>
      </c>
      <c r="L35" s="28">
        <v>1</v>
      </c>
      <c r="M35" s="29">
        <f t="shared" si="5"/>
        <v>0</v>
      </c>
      <c r="N35" s="32">
        <f>SUM(M28:M35)</f>
        <v>7.27</v>
      </c>
      <c r="O35" s="23" t="b">
        <f t="shared" si="8"/>
        <v>1</v>
      </c>
      <c r="P35" s="23" t="b">
        <f t="shared" si="9"/>
        <v>1</v>
      </c>
    </row>
    <row r="36" spans="2:16" ht="18" customHeight="1">
      <c r="C36" s="25"/>
      <c r="D36" s="26" t="str">
        <f t="shared" si="6"/>
        <v/>
      </c>
      <c r="E36" s="25"/>
      <c r="F36" s="25"/>
      <c r="G36" s="26" t="str">
        <f t="shared" si="7"/>
        <v/>
      </c>
      <c r="H36" s="25"/>
      <c r="I36" s="27"/>
      <c r="J36" s="1"/>
      <c r="K36" s="27"/>
      <c r="L36" s="28"/>
      <c r="M36" s="29" t="str">
        <f t="shared" si="5"/>
        <v/>
      </c>
      <c r="N36" s="33"/>
      <c r="O36" s="23" t="str">
        <f t="shared" si="8"/>
        <v/>
      </c>
      <c r="P36" s="23" t="str">
        <f t="shared" si="9"/>
        <v/>
      </c>
    </row>
    <row r="37" spans="2:16" ht="18" customHeight="1">
      <c r="B37" s="24" t="s">
        <v>30</v>
      </c>
      <c r="C37" s="25" t="s">
        <v>43</v>
      </c>
      <c r="D37" s="26" t="str">
        <f t="shared" si="6"/>
        <v>:</v>
      </c>
      <c r="E37" s="25" t="s">
        <v>26</v>
      </c>
      <c r="F37" s="25">
        <v>117</v>
      </c>
      <c r="G37" s="26" t="str">
        <f t="shared" si="7"/>
        <v>:</v>
      </c>
      <c r="H37" s="25">
        <v>115</v>
      </c>
      <c r="I37" s="27">
        <v>1.1000000000000001</v>
      </c>
      <c r="J37" s="1"/>
      <c r="K37" s="27">
        <v>6.7</v>
      </c>
      <c r="L37" s="28">
        <v>1</v>
      </c>
      <c r="M37" s="31">
        <f t="shared" si="5"/>
        <v>1.1000000000000001</v>
      </c>
      <c r="N37" s="33"/>
      <c r="O37" s="23" t="b">
        <f t="shared" si="8"/>
        <v>1</v>
      </c>
      <c r="P37" s="23" t="b">
        <f t="shared" si="9"/>
        <v>1</v>
      </c>
    </row>
    <row r="38" spans="2:16" ht="18" customHeight="1">
      <c r="B38" s="24" t="s">
        <v>33</v>
      </c>
      <c r="C38" s="25" t="s">
        <v>35</v>
      </c>
      <c r="D38" s="26" t="str">
        <f t="shared" si="6"/>
        <v>:</v>
      </c>
      <c r="E38" s="25" t="s">
        <v>34</v>
      </c>
      <c r="F38" s="25">
        <v>101</v>
      </c>
      <c r="G38" s="26" t="str">
        <f t="shared" si="7"/>
        <v>:</v>
      </c>
      <c r="H38" s="25">
        <v>99</v>
      </c>
      <c r="I38" s="27">
        <v>2.8</v>
      </c>
      <c r="J38" s="1"/>
      <c r="K38" s="27">
        <v>1.42</v>
      </c>
      <c r="L38" s="28">
        <v>2</v>
      </c>
      <c r="M38" s="29">
        <f t="shared" si="5"/>
        <v>0</v>
      </c>
      <c r="N38" s="33"/>
      <c r="O38" s="23" t="b">
        <f t="shared" si="8"/>
        <v>1</v>
      </c>
      <c r="P38" s="23" t="b">
        <f t="shared" si="9"/>
        <v>1</v>
      </c>
    </row>
    <row r="39" spans="2:16" ht="18" customHeight="1">
      <c r="B39" s="24" t="s">
        <v>47</v>
      </c>
      <c r="C39" s="25" t="s">
        <v>38</v>
      </c>
      <c r="D39" s="26" t="str">
        <f t="shared" si="6"/>
        <v>:</v>
      </c>
      <c r="E39" s="25" t="s">
        <v>37</v>
      </c>
      <c r="F39" s="25">
        <v>94</v>
      </c>
      <c r="G39" s="26" t="str">
        <f t="shared" si="7"/>
        <v>:</v>
      </c>
      <c r="H39" s="25">
        <v>93</v>
      </c>
      <c r="I39" s="27">
        <v>1.9</v>
      </c>
      <c r="J39" s="1"/>
      <c r="K39" s="27">
        <v>1.87</v>
      </c>
      <c r="L39" s="28">
        <v>2</v>
      </c>
      <c r="M39" s="29">
        <f t="shared" si="5"/>
        <v>0</v>
      </c>
      <c r="N39" s="33"/>
      <c r="O39" s="23" t="b">
        <f t="shared" si="8"/>
        <v>1</v>
      </c>
      <c r="P39" s="23" t="b">
        <f t="shared" si="9"/>
        <v>1</v>
      </c>
    </row>
    <row r="40" spans="2:16" ht="18" customHeight="1">
      <c r="C40" s="25" t="s">
        <v>40</v>
      </c>
      <c r="D40" s="26" t="str">
        <f t="shared" si="6"/>
        <v>:</v>
      </c>
      <c r="E40" s="25" t="s">
        <v>39</v>
      </c>
      <c r="F40" s="25">
        <v>113</v>
      </c>
      <c r="G40" s="26" t="str">
        <f t="shared" si="7"/>
        <v>:</v>
      </c>
      <c r="H40" s="25">
        <v>116</v>
      </c>
      <c r="I40" s="27">
        <v>2.2999999999999998</v>
      </c>
      <c r="J40" s="1"/>
      <c r="K40" s="27">
        <v>1.6</v>
      </c>
      <c r="L40" s="28">
        <v>1</v>
      </c>
      <c r="M40" s="29">
        <f t="shared" si="5"/>
        <v>0</v>
      </c>
      <c r="N40" s="33"/>
      <c r="O40" s="23" t="b">
        <f t="shared" si="8"/>
        <v>1</v>
      </c>
      <c r="P40" s="23" t="b">
        <f t="shared" si="9"/>
        <v>1</v>
      </c>
    </row>
    <row r="41" spans="2:16" ht="18" customHeight="1">
      <c r="C41" s="25" t="s">
        <v>41</v>
      </c>
      <c r="D41" s="26" t="str">
        <f t="shared" si="6"/>
        <v>:</v>
      </c>
      <c r="E41" s="25" t="s">
        <v>22</v>
      </c>
      <c r="F41" s="25">
        <v>107</v>
      </c>
      <c r="G41" s="26" t="str">
        <f t="shared" si="7"/>
        <v>:</v>
      </c>
      <c r="H41" s="25">
        <v>98</v>
      </c>
      <c r="I41" s="27">
        <v>1.32</v>
      </c>
      <c r="J41" s="1"/>
      <c r="K41" s="27">
        <v>3.3</v>
      </c>
      <c r="L41" s="28">
        <v>1</v>
      </c>
      <c r="M41" s="31">
        <f t="shared" si="5"/>
        <v>1.32</v>
      </c>
      <c r="N41" s="33"/>
      <c r="O41" s="23" t="b">
        <f t="shared" si="8"/>
        <v>1</v>
      </c>
      <c r="P41" s="23" t="b">
        <f t="shared" si="9"/>
        <v>1</v>
      </c>
    </row>
    <row r="42" spans="2:16" ht="18" customHeight="1">
      <c r="C42" s="25" t="s">
        <v>32</v>
      </c>
      <c r="D42" s="26" t="str">
        <f t="shared" si="6"/>
        <v>:</v>
      </c>
      <c r="E42" s="25" t="s">
        <v>31</v>
      </c>
      <c r="F42" s="25">
        <v>129</v>
      </c>
      <c r="G42" s="26" t="str">
        <f t="shared" si="7"/>
        <v>:</v>
      </c>
      <c r="H42" s="25">
        <v>103</v>
      </c>
      <c r="I42" s="27">
        <v>2.7</v>
      </c>
      <c r="J42" s="1"/>
      <c r="K42" s="27">
        <v>1.45</v>
      </c>
      <c r="L42" s="28">
        <v>1</v>
      </c>
      <c r="M42" s="31">
        <f t="shared" si="5"/>
        <v>2.7</v>
      </c>
      <c r="N42" s="33"/>
      <c r="O42" s="23" t="b">
        <f t="shared" si="8"/>
        <v>1</v>
      </c>
      <c r="P42" s="23" t="b">
        <f t="shared" si="9"/>
        <v>1</v>
      </c>
    </row>
    <row r="43" spans="2:16" ht="18" customHeight="1">
      <c r="C43" s="25" t="s">
        <v>42</v>
      </c>
      <c r="D43" s="26" t="str">
        <f t="shared" si="6"/>
        <v>:</v>
      </c>
      <c r="E43" s="25" t="s">
        <v>27</v>
      </c>
      <c r="F43" s="25">
        <v>106</v>
      </c>
      <c r="G43" s="26" t="str">
        <f t="shared" si="7"/>
        <v>:</v>
      </c>
      <c r="H43" s="25">
        <v>109</v>
      </c>
      <c r="I43" s="27">
        <v>2.4</v>
      </c>
      <c r="J43" s="1"/>
      <c r="K43" s="27">
        <v>1.55</v>
      </c>
      <c r="L43" s="28">
        <v>2</v>
      </c>
      <c r="M43" s="31">
        <f t="shared" si="5"/>
        <v>1.55</v>
      </c>
      <c r="N43" s="33"/>
      <c r="O43" s="23" t="b">
        <f t="shared" si="8"/>
        <v>1</v>
      </c>
      <c r="P43" s="23" t="b">
        <f t="shared" si="9"/>
        <v>1</v>
      </c>
    </row>
    <row r="44" spans="2:16" ht="18" customHeight="1">
      <c r="C44" s="25" t="s">
        <v>44</v>
      </c>
      <c r="D44" s="26" t="str">
        <f t="shared" si="6"/>
        <v>:</v>
      </c>
      <c r="E44" s="25" t="s">
        <v>23</v>
      </c>
      <c r="F44" s="25">
        <v>138</v>
      </c>
      <c r="G44" s="26" t="str">
        <f t="shared" si="7"/>
        <v>:</v>
      </c>
      <c r="H44" s="25">
        <v>83</v>
      </c>
      <c r="I44" s="27">
        <v>1.22</v>
      </c>
      <c r="J44" s="1"/>
      <c r="K44" s="27">
        <v>4.0999999999999996</v>
      </c>
      <c r="L44" s="28">
        <v>1</v>
      </c>
      <c r="M44" s="31">
        <f t="shared" si="5"/>
        <v>1.22</v>
      </c>
      <c r="N44" s="32">
        <f>SUM(M37:M44)</f>
        <v>7.89</v>
      </c>
      <c r="O44" s="23" t="b">
        <f t="shared" si="8"/>
        <v>1</v>
      </c>
      <c r="P44" s="23" t="b">
        <f t="shared" si="9"/>
        <v>1</v>
      </c>
    </row>
    <row r="45" spans="2:16" ht="18" customHeight="1">
      <c r="C45" s="25"/>
      <c r="D45" s="26" t="str">
        <f t="shared" si="6"/>
        <v/>
      </c>
      <c r="E45" s="25"/>
      <c r="F45" s="25"/>
      <c r="G45" s="26" t="str">
        <f t="shared" si="7"/>
        <v/>
      </c>
      <c r="H45" s="25"/>
      <c r="I45" s="27"/>
      <c r="J45" s="1"/>
      <c r="K45" s="27"/>
      <c r="L45" s="28"/>
      <c r="M45" s="29" t="str">
        <f t="shared" ref="M45:M76" si="10">IF(ISNUMBER(L45),IF(IF(F45&gt;H45,1,"")=L45,I45,IF(IF(F45&lt;H45,2,"")=L45,K45,IF(IF(F45=H45,0,"")=L45,J45,0))),"")</f>
        <v/>
      </c>
      <c r="N45" s="33"/>
      <c r="O45" s="23" t="str">
        <f t="shared" si="8"/>
        <v/>
      </c>
      <c r="P45" s="23" t="str">
        <f t="shared" si="9"/>
        <v/>
      </c>
    </row>
    <row r="46" spans="2:16" ht="18" customHeight="1">
      <c r="B46" s="24" t="s">
        <v>30</v>
      </c>
      <c r="C46" s="25" t="s">
        <v>31</v>
      </c>
      <c r="D46" s="26" t="str">
        <f t="shared" si="6"/>
        <v>:</v>
      </c>
      <c r="E46" s="25" t="s">
        <v>32</v>
      </c>
      <c r="F46" s="25">
        <v>118</v>
      </c>
      <c r="G46" s="26" t="str">
        <f t="shared" si="7"/>
        <v>:</v>
      </c>
      <c r="H46" s="25">
        <v>119</v>
      </c>
      <c r="I46" s="27">
        <v>3.3</v>
      </c>
      <c r="J46" s="1"/>
      <c r="K46" s="27">
        <v>1.32</v>
      </c>
      <c r="L46" s="28">
        <v>2</v>
      </c>
      <c r="M46" s="31">
        <f t="shared" si="10"/>
        <v>1.32</v>
      </c>
      <c r="N46" s="33"/>
      <c r="O46" s="23" t="b">
        <f t="shared" si="8"/>
        <v>1</v>
      </c>
      <c r="P46" s="23" t="b">
        <f t="shared" si="9"/>
        <v>1</v>
      </c>
    </row>
    <row r="47" spans="2:16" ht="18" customHeight="1">
      <c r="B47" s="24" t="s">
        <v>33</v>
      </c>
      <c r="C47" s="25" t="s">
        <v>37</v>
      </c>
      <c r="D47" s="26" t="str">
        <f t="shared" si="6"/>
        <v>:</v>
      </c>
      <c r="E47" s="25" t="s">
        <v>38</v>
      </c>
      <c r="F47" s="25">
        <v>106</v>
      </c>
      <c r="G47" s="26" t="str">
        <f t="shared" si="7"/>
        <v>:</v>
      </c>
      <c r="H47" s="25">
        <v>103</v>
      </c>
      <c r="I47" s="27">
        <v>2.8</v>
      </c>
      <c r="J47" s="1"/>
      <c r="K47" s="27">
        <v>1.42</v>
      </c>
      <c r="L47" s="28">
        <v>2</v>
      </c>
      <c r="M47" s="29">
        <f t="shared" si="10"/>
        <v>0</v>
      </c>
      <c r="N47" s="33"/>
      <c r="O47" s="23" t="b">
        <f t="shared" si="8"/>
        <v>1</v>
      </c>
      <c r="P47" s="23" t="b">
        <f t="shared" si="9"/>
        <v>1</v>
      </c>
    </row>
    <row r="48" spans="2:16" ht="18" customHeight="1">
      <c r="B48" s="24" t="s">
        <v>48</v>
      </c>
      <c r="C48" s="25" t="s">
        <v>22</v>
      </c>
      <c r="D48" s="26" t="str">
        <f t="shared" si="6"/>
        <v>:</v>
      </c>
      <c r="E48" s="25" t="s">
        <v>41</v>
      </c>
      <c r="F48" s="25">
        <v>89</v>
      </c>
      <c r="G48" s="26" t="str">
        <f t="shared" si="7"/>
        <v>:</v>
      </c>
      <c r="H48" s="25">
        <v>120</v>
      </c>
      <c r="I48" s="27">
        <v>6</v>
      </c>
      <c r="J48" s="1"/>
      <c r="K48" s="27">
        <v>1.1200000000000001</v>
      </c>
      <c r="L48" s="28">
        <v>2</v>
      </c>
      <c r="M48" s="31">
        <f t="shared" si="10"/>
        <v>1.1200000000000001</v>
      </c>
      <c r="N48" s="33"/>
      <c r="O48" s="23" t="b">
        <f t="shared" si="8"/>
        <v>1</v>
      </c>
      <c r="P48" s="23" t="b">
        <f t="shared" si="9"/>
        <v>1</v>
      </c>
    </row>
    <row r="49" spans="2:16" ht="18" customHeight="1">
      <c r="C49" s="25" t="s">
        <v>34</v>
      </c>
      <c r="D49" s="26" t="str">
        <f t="shared" si="6"/>
        <v>:</v>
      </c>
      <c r="E49" s="25" t="s">
        <v>35</v>
      </c>
      <c r="F49" s="25">
        <v>115</v>
      </c>
      <c r="G49" s="26" t="str">
        <f t="shared" si="7"/>
        <v>:</v>
      </c>
      <c r="H49" s="25">
        <v>131</v>
      </c>
      <c r="I49" s="27">
        <v>1.77</v>
      </c>
      <c r="J49" s="1"/>
      <c r="K49" s="27">
        <v>2</v>
      </c>
      <c r="L49" s="28">
        <v>2</v>
      </c>
      <c r="M49" s="31">
        <f t="shared" si="10"/>
        <v>2</v>
      </c>
      <c r="N49" s="33"/>
      <c r="O49" s="23" t="b">
        <f t="shared" si="8"/>
        <v>1</v>
      </c>
      <c r="P49" s="23" t="b">
        <f t="shared" si="9"/>
        <v>1</v>
      </c>
    </row>
    <row r="50" spans="2:16" ht="18" customHeight="1">
      <c r="C50" s="25" t="s">
        <v>39</v>
      </c>
      <c r="D50" s="26" t="str">
        <f t="shared" si="6"/>
        <v>:</v>
      </c>
      <c r="E50" s="25" t="s">
        <v>40</v>
      </c>
      <c r="F50" s="25">
        <v>103</v>
      </c>
      <c r="G50" s="26" t="str">
        <f t="shared" si="7"/>
        <v>:</v>
      </c>
      <c r="H50" s="25">
        <v>96</v>
      </c>
      <c r="I50" s="27">
        <v>3</v>
      </c>
      <c r="J50" s="1"/>
      <c r="K50" s="27">
        <v>1.37</v>
      </c>
      <c r="L50" s="28">
        <v>2</v>
      </c>
      <c r="M50" s="29">
        <f t="shared" si="10"/>
        <v>0</v>
      </c>
      <c r="N50" s="33"/>
      <c r="O50" s="23" t="b">
        <f t="shared" si="8"/>
        <v>1</v>
      </c>
      <c r="P50" s="23" t="b">
        <f t="shared" si="9"/>
        <v>1</v>
      </c>
    </row>
    <row r="51" spans="2:16" ht="18" customHeight="1">
      <c r="C51" s="25" t="s">
        <v>27</v>
      </c>
      <c r="D51" s="26" t="str">
        <f t="shared" si="6"/>
        <v>:</v>
      </c>
      <c r="E51" s="25" t="s">
        <v>42</v>
      </c>
      <c r="F51" s="25">
        <v>116</v>
      </c>
      <c r="G51" s="26" t="str">
        <f t="shared" si="7"/>
        <v>:</v>
      </c>
      <c r="H51" s="25">
        <v>131</v>
      </c>
      <c r="I51" s="27">
        <v>2.2999999999999998</v>
      </c>
      <c r="J51" s="1"/>
      <c r="K51" s="27">
        <v>1.6</v>
      </c>
      <c r="L51" s="28">
        <v>1</v>
      </c>
      <c r="M51" s="29">
        <f t="shared" si="10"/>
        <v>0</v>
      </c>
      <c r="N51" s="32">
        <f>SUM(M46:M51)</f>
        <v>4.4400000000000004</v>
      </c>
      <c r="O51" s="23" t="b">
        <f t="shared" si="8"/>
        <v>1</v>
      </c>
      <c r="P51" s="23" t="b">
        <f t="shared" si="9"/>
        <v>1</v>
      </c>
    </row>
    <row r="52" spans="2:16" ht="18" customHeight="1">
      <c r="C52" s="25"/>
      <c r="D52" s="26" t="str">
        <f t="shared" si="6"/>
        <v/>
      </c>
      <c r="E52" s="25"/>
      <c r="F52" s="25"/>
      <c r="G52" s="26" t="str">
        <f t="shared" si="7"/>
        <v/>
      </c>
      <c r="H52" s="25"/>
      <c r="I52" s="27"/>
      <c r="J52" s="1"/>
      <c r="K52" s="27"/>
      <c r="L52" s="28"/>
      <c r="M52" s="29" t="str">
        <f t="shared" si="10"/>
        <v/>
      </c>
      <c r="N52" s="33"/>
      <c r="O52" s="23" t="str">
        <f t="shared" si="8"/>
        <v/>
      </c>
      <c r="P52" s="23" t="str">
        <f t="shared" si="9"/>
        <v/>
      </c>
    </row>
    <row r="53" spans="2:16" ht="18" customHeight="1">
      <c r="B53" s="24" t="s">
        <v>30</v>
      </c>
      <c r="C53" s="25" t="s">
        <v>38</v>
      </c>
      <c r="D53" s="26" t="str">
        <f t="shared" si="6"/>
        <v>:</v>
      </c>
      <c r="E53" s="25" t="s">
        <v>37</v>
      </c>
      <c r="F53" s="25">
        <v>116</v>
      </c>
      <c r="G53" s="26" t="str">
        <f t="shared" si="7"/>
        <v>:</v>
      </c>
      <c r="H53" s="25">
        <v>113</v>
      </c>
      <c r="I53" s="27">
        <v>1.93</v>
      </c>
      <c r="J53" s="1"/>
      <c r="K53" s="27">
        <v>1.83</v>
      </c>
      <c r="L53" s="28">
        <v>1</v>
      </c>
      <c r="M53" s="31">
        <f t="shared" si="10"/>
        <v>1.93</v>
      </c>
      <c r="N53" s="33"/>
      <c r="O53" s="23" t="b">
        <f t="shared" si="8"/>
        <v>1</v>
      </c>
      <c r="P53" s="23" t="b">
        <f t="shared" si="9"/>
        <v>1</v>
      </c>
    </row>
    <row r="54" spans="2:16" ht="18" customHeight="1">
      <c r="B54" s="24" t="s">
        <v>33</v>
      </c>
      <c r="C54" s="25" t="s">
        <v>35</v>
      </c>
      <c r="D54" s="26" t="str">
        <f t="shared" si="6"/>
        <v>:</v>
      </c>
      <c r="E54" s="25" t="s">
        <v>34</v>
      </c>
      <c r="F54" s="25">
        <v>105</v>
      </c>
      <c r="G54" s="26" t="str">
        <f t="shared" si="7"/>
        <v>:</v>
      </c>
      <c r="H54" s="25">
        <v>111</v>
      </c>
      <c r="I54" s="27">
        <v>3</v>
      </c>
      <c r="J54" s="1"/>
      <c r="K54" s="27">
        <v>1.37</v>
      </c>
      <c r="L54" s="28">
        <v>2</v>
      </c>
      <c r="M54" s="31">
        <f t="shared" si="10"/>
        <v>1.37</v>
      </c>
      <c r="N54" s="33"/>
      <c r="O54" s="23" t="b">
        <f t="shared" si="8"/>
        <v>1</v>
      </c>
      <c r="P54" s="23" t="b">
        <f t="shared" si="9"/>
        <v>1</v>
      </c>
    </row>
    <row r="55" spans="2:16" ht="18" customHeight="1">
      <c r="B55" s="24" t="s">
        <v>49</v>
      </c>
      <c r="C55" s="25" t="s">
        <v>42</v>
      </c>
      <c r="D55" s="26" t="str">
        <f t="shared" si="6"/>
        <v>:</v>
      </c>
      <c r="E55" s="25" t="s">
        <v>27</v>
      </c>
      <c r="F55" s="25">
        <v>115</v>
      </c>
      <c r="G55" s="26" t="str">
        <f t="shared" si="7"/>
        <v>:</v>
      </c>
      <c r="H55" s="25">
        <v>107</v>
      </c>
      <c r="I55" s="27">
        <v>2.6</v>
      </c>
      <c r="J55" s="1"/>
      <c r="K55" s="27">
        <v>1.47</v>
      </c>
      <c r="L55" s="28">
        <v>2</v>
      </c>
      <c r="M55" s="29">
        <f t="shared" si="10"/>
        <v>0</v>
      </c>
      <c r="N55" s="32">
        <f>SUM(M53:M55)</f>
        <v>3.3</v>
      </c>
      <c r="O55" s="23" t="b">
        <f t="shared" si="8"/>
        <v>1</v>
      </c>
      <c r="P55" s="23" t="b">
        <f t="shared" si="9"/>
        <v>1</v>
      </c>
    </row>
    <row r="56" spans="2:16" ht="18" customHeight="1">
      <c r="C56" s="25"/>
      <c r="D56" s="26" t="str">
        <f t="shared" si="6"/>
        <v/>
      </c>
      <c r="E56" s="25"/>
      <c r="F56" s="25"/>
      <c r="G56" s="26" t="str">
        <f t="shared" si="7"/>
        <v/>
      </c>
      <c r="H56" s="25"/>
      <c r="I56" s="27"/>
      <c r="J56" s="1"/>
      <c r="K56" s="27"/>
      <c r="L56" s="28"/>
      <c r="M56" s="29" t="str">
        <f t="shared" si="10"/>
        <v/>
      </c>
      <c r="N56" s="33"/>
      <c r="O56" s="23" t="str">
        <f t="shared" si="8"/>
        <v/>
      </c>
      <c r="P56" s="23" t="str">
        <f t="shared" si="9"/>
        <v/>
      </c>
    </row>
    <row r="57" spans="2:16" ht="18" customHeight="1">
      <c r="B57" s="24" t="s">
        <v>30</v>
      </c>
      <c r="C57" s="25" t="s">
        <v>34</v>
      </c>
      <c r="D57" s="26" t="str">
        <f t="shared" si="6"/>
        <v>:</v>
      </c>
      <c r="E57" s="25" t="s">
        <v>35</v>
      </c>
      <c r="F57" s="25">
        <v>101</v>
      </c>
      <c r="G57" s="26"/>
      <c r="H57" s="25">
        <v>120</v>
      </c>
      <c r="I57" s="27">
        <v>2</v>
      </c>
      <c r="J57" s="1"/>
      <c r="K57" s="27">
        <v>1.77</v>
      </c>
      <c r="L57" s="28">
        <v>1</v>
      </c>
      <c r="M57" s="29">
        <f t="shared" si="10"/>
        <v>0</v>
      </c>
      <c r="N57" s="33"/>
      <c r="O57" s="23" t="b">
        <f t="shared" si="8"/>
        <v>1</v>
      </c>
      <c r="P57" s="23" t="b">
        <f t="shared" si="9"/>
        <v>1</v>
      </c>
    </row>
    <row r="58" spans="2:16" ht="18" customHeight="1">
      <c r="B58" s="24" t="s">
        <v>33</v>
      </c>
      <c r="C58" s="25" t="s">
        <v>27</v>
      </c>
      <c r="D58" s="26" t="str">
        <f t="shared" si="6"/>
        <v>:</v>
      </c>
      <c r="E58" s="25" t="s">
        <v>42</v>
      </c>
      <c r="F58" s="25">
        <v>103</v>
      </c>
      <c r="G58" s="26"/>
      <c r="H58" s="25">
        <v>89</v>
      </c>
      <c r="I58" s="27">
        <v>2</v>
      </c>
      <c r="J58" s="1"/>
      <c r="K58" s="27"/>
      <c r="L58" s="28">
        <v>1</v>
      </c>
      <c r="M58" s="31">
        <f t="shared" si="10"/>
        <v>2</v>
      </c>
      <c r="N58" s="32">
        <f>SUM(M57:M58)</f>
        <v>2</v>
      </c>
      <c r="O58" s="23" t="b">
        <f t="shared" si="8"/>
        <v>1</v>
      </c>
      <c r="P58" s="23" t="b">
        <f t="shared" si="9"/>
        <v>1</v>
      </c>
    </row>
    <row r="59" spans="2:16" ht="18" customHeight="1">
      <c r="B59" s="24" t="s">
        <v>50</v>
      </c>
      <c r="C59" s="25"/>
      <c r="D59" s="26" t="str">
        <f t="shared" si="6"/>
        <v/>
      </c>
      <c r="E59" s="25"/>
      <c r="F59" s="25"/>
      <c r="G59" s="26"/>
      <c r="H59" s="25"/>
      <c r="I59" s="27"/>
      <c r="J59" s="1"/>
      <c r="K59" s="27"/>
      <c r="L59" s="28"/>
      <c r="M59" s="29" t="str">
        <f t="shared" si="10"/>
        <v/>
      </c>
      <c r="N59" s="33"/>
      <c r="O59" s="23" t="str">
        <f t="shared" si="8"/>
        <v/>
      </c>
      <c r="P59" s="23" t="str">
        <f t="shared" si="9"/>
        <v/>
      </c>
    </row>
    <row r="60" spans="2:16" ht="18" customHeight="1">
      <c r="C60" s="25"/>
      <c r="D60" s="26" t="str">
        <f t="shared" si="6"/>
        <v/>
      </c>
      <c r="E60" s="25"/>
      <c r="F60" s="25"/>
      <c r="G60" s="26"/>
      <c r="H60" s="25"/>
      <c r="I60" s="27"/>
      <c r="J60" s="1"/>
      <c r="K60" s="27"/>
      <c r="L60" s="28"/>
      <c r="M60" s="29" t="str">
        <f t="shared" si="10"/>
        <v/>
      </c>
      <c r="N60" s="33"/>
      <c r="O60" s="23" t="str">
        <f t="shared" si="8"/>
        <v/>
      </c>
      <c r="P60" s="23" t="str">
        <f t="shared" si="9"/>
        <v/>
      </c>
    </row>
    <row r="61" spans="2:16" ht="18" customHeight="1">
      <c r="B61" s="24" t="s">
        <v>30</v>
      </c>
      <c r="C61" s="25" t="s">
        <v>32</v>
      </c>
      <c r="D61" s="26" t="str">
        <f t="shared" si="6"/>
        <v>:</v>
      </c>
      <c r="E61" s="25" t="s">
        <v>44</v>
      </c>
      <c r="F61" s="25">
        <v>121</v>
      </c>
      <c r="G61" s="26"/>
      <c r="H61" s="25">
        <v>112</v>
      </c>
      <c r="I61" s="27">
        <v>3.8</v>
      </c>
      <c r="J61" s="1"/>
      <c r="K61" s="27">
        <v>1.25</v>
      </c>
      <c r="L61" s="28">
        <v>2</v>
      </c>
      <c r="M61" s="29">
        <f t="shared" si="10"/>
        <v>0</v>
      </c>
      <c r="N61" s="33"/>
      <c r="O61" s="23" t="b">
        <f t="shared" si="8"/>
        <v>1</v>
      </c>
      <c r="P61" s="23" t="b">
        <f t="shared" si="9"/>
        <v>1</v>
      </c>
    </row>
    <row r="62" spans="2:16" ht="18" customHeight="1">
      <c r="B62" s="24" t="s">
        <v>51</v>
      </c>
      <c r="C62" s="25" t="s">
        <v>38</v>
      </c>
      <c r="D62" s="26" t="str">
        <f t="shared" si="6"/>
        <v>:</v>
      </c>
      <c r="E62" s="25" t="s">
        <v>41</v>
      </c>
      <c r="F62" s="25">
        <v>108</v>
      </c>
      <c r="G62" s="26"/>
      <c r="H62" s="25">
        <v>105</v>
      </c>
      <c r="I62" s="27">
        <v>4.0999999999999996</v>
      </c>
      <c r="J62" s="1"/>
      <c r="K62" s="27">
        <v>1.22</v>
      </c>
      <c r="L62" s="28">
        <v>2</v>
      </c>
      <c r="M62" s="29">
        <f t="shared" si="10"/>
        <v>0</v>
      </c>
      <c r="N62" s="33"/>
      <c r="O62" s="23" t="b">
        <f t="shared" si="8"/>
        <v>1</v>
      </c>
      <c r="P62" s="23" t="b">
        <f t="shared" si="9"/>
        <v>1</v>
      </c>
    </row>
    <row r="63" spans="2:16" ht="18" customHeight="1">
      <c r="B63" s="24" t="s">
        <v>36</v>
      </c>
      <c r="C63" s="25" t="s">
        <v>35</v>
      </c>
      <c r="D63" s="26" t="str">
        <f t="shared" si="6"/>
        <v>:</v>
      </c>
      <c r="E63" s="25" t="s">
        <v>43</v>
      </c>
      <c r="F63" s="25">
        <v>121</v>
      </c>
      <c r="G63" s="26"/>
      <c r="H63" s="25">
        <v>119</v>
      </c>
      <c r="I63" s="27">
        <v>4.0999999999999996</v>
      </c>
      <c r="J63" s="1"/>
      <c r="K63" s="27">
        <v>1.22</v>
      </c>
      <c r="L63" s="28">
        <v>2</v>
      </c>
      <c r="M63" s="29">
        <f t="shared" si="10"/>
        <v>0</v>
      </c>
      <c r="N63" s="33"/>
      <c r="O63" s="23" t="b">
        <f t="shared" si="8"/>
        <v>1</v>
      </c>
      <c r="P63" s="23" t="b">
        <f t="shared" si="9"/>
        <v>1</v>
      </c>
    </row>
    <row r="64" spans="2:16" ht="18" customHeight="1">
      <c r="C64" s="25" t="s">
        <v>27</v>
      </c>
      <c r="D64" s="26" t="str">
        <f t="shared" si="6"/>
        <v>:</v>
      </c>
      <c r="E64" s="25" t="s">
        <v>39</v>
      </c>
      <c r="F64" s="25">
        <v>99</v>
      </c>
      <c r="G64" s="26" t="str">
        <f t="shared" ref="G64:G100" si="11">IF(ISNUMBER(F64),":","")</f>
        <v>:</v>
      </c>
      <c r="H64" s="25">
        <v>88</v>
      </c>
      <c r="I64" s="27">
        <v>3.2</v>
      </c>
      <c r="J64" s="1"/>
      <c r="K64" s="27">
        <v>1.33</v>
      </c>
      <c r="L64" s="28">
        <v>1</v>
      </c>
      <c r="M64" s="31">
        <f t="shared" si="10"/>
        <v>3.2</v>
      </c>
      <c r="N64" s="33">
        <f>SUM(M61:M64)</f>
        <v>3.2</v>
      </c>
      <c r="O64" s="23" t="b">
        <f t="shared" si="8"/>
        <v>1</v>
      </c>
      <c r="P64" s="23" t="b">
        <f t="shared" si="9"/>
        <v>1</v>
      </c>
    </row>
    <row r="65" spans="2:16" ht="18" customHeight="1">
      <c r="C65" s="25"/>
      <c r="D65" s="26" t="str">
        <f t="shared" si="6"/>
        <v/>
      </c>
      <c r="E65" s="25"/>
      <c r="F65" s="25"/>
      <c r="G65" s="26" t="str">
        <f t="shared" si="11"/>
        <v/>
      </c>
      <c r="H65" s="25"/>
      <c r="I65" s="27"/>
      <c r="J65" s="1"/>
      <c r="K65" s="27"/>
      <c r="L65" s="28"/>
      <c r="M65" s="29" t="str">
        <f t="shared" si="10"/>
        <v/>
      </c>
      <c r="N65" s="33"/>
      <c r="O65" s="23" t="str">
        <f t="shared" si="8"/>
        <v/>
      </c>
      <c r="P65" s="23" t="str">
        <f t="shared" si="9"/>
        <v/>
      </c>
    </row>
    <row r="66" spans="2:16" ht="18" customHeight="1">
      <c r="B66" s="24" t="s">
        <v>30</v>
      </c>
      <c r="C66" s="25" t="s">
        <v>32</v>
      </c>
      <c r="D66" s="26" t="str">
        <f t="shared" ref="D66:D97" si="12">IF(C66&gt;0,":","")</f>
        <v>:</v>
      </c>
      <c r="E66" s="25" t="s">
        <v>44</v>
      </c>
      <c r="F66" s="25">
        <v>120</v>
      </c>
      <c r="G66" s="26" t="str">
        <f t="shared" si="11"/>
        <v>:</v>
      </c>
      <c r="H66" s="25">
        <v>119</v>
      </c>
      <c r="I66" s="27">
        <v>4.4000000000000004</v>
      </c>
      <c r="J66" s="1"/>
      <c r="K66" s="27">
        <v>1.2</v>
      </c>
      <c r="L66" s="28">
        <v>2</v>
      </c>
      <c r="M66" s="29">
        <f t="shared" si="10"/>
        <v>0</v>
      </c>
      <c r="N66" s="33"/>
      <c r="O66" s="23" t="b">
        <f t="shared" ref="O66:O100" si="13">IF(ISBLANK(F66),"",IF(ISNUMBER(F66),IF(AND(F66&gt;=0,F66&lt;250),IF($F66&lt;&gt;$H66,IF(F66=0,TRUE(),IF(MOD(F66,1)=0,TRUE(),FALSE())),FALSE()),FALSE()),FALSE()))</f>
        <v>1</v>
      </c>
      <c r="P66" s="23" t="b">
        <f t="shared" ref="P66:P100" si="14">IF(ISBLANK(H66),"",IF(ISNUMBER(H66),IF(AND(H66&gt;=0,H66&lt;250),IF($F66&lt;&gt;$H66,IF(H66=0,TRUE(),IF(MOD(H66,1)=0,TRUE(),FALSE())),FALSE()),FALSE()),FALSE()))</f>
        <v>1</v>
      </c>
    </row>
    <row r="67" spans="2:16" ht="18" customHeight="1">
      <c r="B67" s="24" t="s">
        <v>51</v>
      </c>
      <c r="C67" s="25" t="s">
        <v>38</v>
      </c>
      <c r="D67" s="26" t="str">
        <f t="shared" si="12"/>
        <v>:</v>
      </c>
      <c r="E67" s="25" t="s">
        <v>41</v>
      </c>
      <c r="F67" s="25">
        <v>91</v>
      </c>
      <c r="G67" s="26" t="str">
        <f t="shared" si="11"/>
        <v>:</v>
      </c>
      <c r="H67" s="25">
        <v>90</v>
      </c>
      <c r="I67" s="27">
        <v>4.5999999999999996</v>
      </c>
      <c r="J67" s="1"/>
      <c r="K67" s="27">
        <v>1.18</v>
      </c>
      <c r="L67" s="28">
        <v>2</v>
      </c>
      <c r="M67" s="29">
        <f t="shared" si="10"/>
        <v>0</v>
      </c>
      <c r="N67" s="33"/>
      <c r="O67" s="23" t="b">
        <f t="shared" si="13"/>
        <v>1</v>
      </c>
      <c r="P67" s="23" t="b">
        <f t="shared" si="14"/>
        <v>1</v>
      </c>
    </row>
    <row r="68" spans="2:16" ht="18" customHeight="1">
      <c r="B68" s="24" t="s">
        <v>45</v>
      </c>
      <c r="C68" s="25" t="s">
        <v>35</v>
      </c>
      <c r="D68" s="26" t="str">
        <f t="shared" si="12"/>
        <v>:</v>
      </c>
      <c r="E68" s="25" t="s">
        <v>43</v>
      </c>
      <c r="F68" s="25">
        <v>106</v>
      </c>
      <c r="G68" s="26" t="str">
        <f t="shared" si="11"/>
        <v>:</v>
      </c>
      <c r="H68" s="25">
        <v>149</v>
      </c>
      <c r="I68" s="27">
        <v>4.5999999999999996</v>
      </c>
      <c r="J68" s="1"/>
      <c r="K68" s="27">
        <v>1.18</v>
      </c>
      <c r="L68" s="28">
        <v>2</v>
      </c>
      <c r="M68" s="31">
        <f t="shared" si="10"/>
        <v>1.18</v>
      </c>
      <c r="N68" s="33"/>
      <c r="O68" s="23" t="b">
        <f t="shared" si="13"/>
        <v>1</v>
      </c>
      <c r="P68" s="23" t="b">
        <f t="shared" si="14"/>
        <v>1</v>
      </c>
    </row>
    <row r="69" spans="2:16" ht="18" customHeight="1">
      <c r="C69" s="25" t="s">
        <v>27</v>
      </c>
      <c r="D69" s="26" t="str">
        <f t="shared" si="12"/>
        <v>:</v>
      </c>
      <c r="E69" s="25" t="s">
        <v>39</v>
      </c>
      <c r="F69" s="25">
        <v>93</v>
      </c>
      <c r="G69" s="26" t="str">
        <f t="shared" si="11"/>
        <v>:</v>
      </c>
      <c r="H69" s="25">
        <v>117</v>
      </c>
      <c r="I69" s="27">
        <v>4.5999999999999996</v>
      </c>
      <c r="J69" s="1"/>
      <c r="K69" s="27">
        <v>1.18</v>
      </c>
      <c r="L69" s="28">
        <v>2</v>
      </c>
      <c r="M69" s="31">
        <f t="shared" si="10"/>
        <v>1.18</v>
      </c>
      <c r="N69" s="32">
        <f>SUM(M66:M69)</f>
        <v>2.36</v>
      </c>
      <c r="O69" s="23" t="b">
        <f t="shared" si="13"/>
        <v>1</v>
      </c>
      <c r="P69" s="23" t="b">
        <f t="shared" si="14"/>
        <v>1</v>
      </c>
    </row>
    <row r="70" spans="2:16" ht="18" customHeight="1">
      <c r="C70" s="25"/>
      <c r="D70" s="26" t="str">
        <f t="shared" si="12"/>
        <v/>
      </c>
      <c r="E70" s="25"/>
      <c r="F70" s="25"/>
      <c r="G70" s="26" t="str">
        <f t="shared" si="11"/>
        <v/>
      </c>
      <c r="H70" s="25"/>
      <c r="I70" s="27"/>
      <c r="J70" s="1"/>
      <c r="K70" s="27"/>
      <c r="L70" s="28"/>
      <c r="M70" s="29" t="str">
        <f t="shared" si="10"/>
        <v/>
      </c>
      <c r="N70" s="33"/>
      <c r="O70" s="23" t="str">
        <f t="shared" si="13"/>
        <v/>
      </c>
      <c r="P70" s="23" t="str">
        <f t="shared" si="14"/>
        <v/>
      </c>
    </row>
    <row r="71" spans="2:16" ht="18" customHeight="1">
      <c r="B71" s="24" t="s">
        <v>30</v>
      </c>
      <c r="C71" s="25" t="s">
        <v>44</v>
      </c>
      <c r="D71" s="26" t="str">
        <f t="shared" si="12"/>
        <v>:</v>
      </c>
      <c r="E71" s="25" t="s">
        <v>32</v>
      </c>
      <c r="F71" s="25">
        <v>126</v>
      </c>
      <c r="G71" s="26" t="str">
        <f t="shared" si="11"/>
        <v>:</v>
      </c>
      <c r="H71" s="25">
        <v>104</v>
      </c>
      <c r="I71" s="27">
        <v>1.37</v>
      </c>
      <c r="J71" s="1"/>
      <c r="K71" s="27">
        <v>2.35</v>
      </c>
      <c r="L71" s="28">
        <v>1</v>
      </c>
      <c r="M71" s="31">
        <f t="shared" si="10"/>
        <v>1.37</v>
      </c>
      <c r="N71" s="33"/>
      <c r="O71" s="23" t="b">
        <f t="shared" si="13"/>
        <v>1</v>
      </c>
      <c r="P71" s="23" t="b">
        <f t="shared" si="14"/>
        <v>1</v>
      </c>
    </row>
    <row r="72" spans="2:16" ht="18" customHeight="1">
      <c r="B72" s="24" t="s">
        <v>51</v>
      </c>
      <c r="C72" s="25" t="s">
        <v>43</v>
      </c>
      <c r="D72" s="26" t="str">
        <f t="shared" si="12"/>
        <v>:</v>
      </c>
      <c r="E72" s="25" t="s">
        <v>35</v>
      </c>
      <c r="F72" s="25">
        <v>104</v>
      </c>
      <c r="G72" s="26" t="str">
        <f t="shared" si="11"/>
        <v>:</v>
      </c>
      <c r="H72" s="25">
        <v>113</v>
      </c>
      <c r="I72" s="27">
        <v>1.42</v>
      </c>
      <c r="J72" s="1"/>
      <c r="K72" s="27">
        <v>2.8</v>
      </c>
      <c r="L72" s="28">
        <v>1</v>
      </c>
      <c r="M72" s="29">
        <f t="shared" si="10"/>
        <v>0</v>
      </c>
      <c r="N72" s="33"/>
      <c r="O72" s="23" t="b">
        <f t="shared" si="13"/>
        <v>1</v>
      </c>
      <c r="P72" s="23" t="b">
        <f t="shared" si="14"/>
        <v>1</v>
      </c>
    </row>
    <row r="73" spans="2:16" ht="18" customHeight="1">
      <c r="B73" s="24" t="s">
        <v>46</v>
      </c>
      <c r="C73" s="25" t="s">
        <v>41</v>
      </c>
      <c r="D73" s="26" t="str">
        <f t="shared" si="12"/>
        <v>:</v>
      </c>
      <c r="E73" s="25" t="s">
        <v>38</v>
      </c>
      <c r="F73" s="25">
        <v>115</v>
      </c>
      <c r="G73" s="26" t="str">
        <f t="shared" si="11"/>
        <v>:</v>
      </c>
      <c r="H73" s="25">
        <v>93</v>
      </c>
      <c r="I73" s="27">
        <v>1.4</v>
      </c>
      <c r="J73" s="1"/>
      <c r="K73" s="27">
        <v>2.9</v>
      </c>
      <c r="L73" s="28">
        <v>1</v>
      </c>
      <c r="M73" s="31">
        <f t="shared" si="10"/>
        <v>1.4</v>
      </c>
      <c r="N73" s="33"/>
      <c r="O73" s="23" t="b">
        <f t="shared" si="13"/>
        <v>1</v>
      </c>
      <c r="P73" s="23" t="b">
        <f t="shared" si="14"/>
        <v>1</v>
      </c>
    </row>
    <row r="74" spans="2:16" ht="18" customHeight="1">
      <c r="C74" s="25" t="s">
        <v>39</v>
      </c>
      <c r="D74" s="26" t="str">
        <f t="shared" si="12"/>
        <v>:</v>
      </c>
      <c r="E74" s="25" t="s">
        <v>27</v>
      </c>
      <c r="F74" s="25">
        <v>102</v>
      </c>
      <c r="G74" s="26" t="str">
        <f t="shared" si="11"/>
        <v>:</v>
      </c>
      <c r="H74" s="25">
        <v>97</v>
      </c>
      <c r="I74" s="27">
        <v>1.47</v>
      </c>
      <c r="J74" s="1"/>
      <c r="K74" s="27">
        <v>2.65</v>
      </c>
      <c r="L74" s="28">
        <v>1</v>
      </c>
      <c r="M74" s="31">
        <f t="shared" si="10"/>
        <v>1.47</v>
      </c>
      <c r="N74" s="32">
        <f>SUM(M71:M74)</f>
        <v>4.24</v>
      </c>
      <c r="O74" s="23" t="b">
        <f t="shared" si="13"/>
        <v>1</v>
      </c>
      <c r="P74" s="23" t="b">
        <f t="shared" si="14"/>
        <v>1</v>
      </c>
    </row>
    <row r="75" spans="2:16" ht="18" customHeight="1">
      <c r="C75" s="25"/>
      <c r="D75" s="26" t="str">
        <f t="shared" si="12"/>
        <v/>
      </c>
      <c r="E75" s="25"/>
      <c r="F75" s="25"/>
      <c r="G75" s="26" t="str">
        <f t="shared" si="11"/>
        <v/>
      </c>
      <c r="H75" s="25"/>
      <c r="I75" s="27"/>
      <c r="J75" s="1"/>
      <c r="K75" s="27"/>
      <c r="L75" s="28"/>
      <c r="M75" s="29" t="str">
        <f t="shared" si="10"/>
        <v/>
      </c>
      <c r="N75" s="33"/>
      <c r="O75" s="23" t="str">
        <f t="shared" si="13"/>
        <v/>
      </c>
      <c r="P75" s="23" t="str">
        <f t="shared" si="14"/>
        <v/>
      </c>
    </row>
    <row r="76" spans="2:16" ht="18" customHeight="1">
      <c r="B76" s="24" t="s">
        <v>30</v>
      </c>
      <c r="C76" s="25" t="s">
        <v>44</v>
      </c>
      <c r="D76" s="26" t="str">
        <f t="shared" si="12"/>
        <v>:</v>
      </c>
      <c r="E76" s="25" t="s">
        <v>32</v>
      </c>
      <c r="F76" s="25">
        <v>109</v>
      </c>
      <c r="G76" s="26" t="str">
        <f t="shared" si="11"/>
        <v>:</v>
      </c>
      <c r="H76" s="25">
        <v>129</v>
      </c>
      <c r="I76" s="27">
        <v>1.4</v>
      </c>
      <c r="J76" s="1"/>
      <c r="K76" s="27">
        <v>2.9</v>
      </c>
      <c r="L76" s="28">
        <v>1</v>
      </c>
      <c r="M76" s="29">
        <f t="shared" si="10"/>
        <v>0</v>
      </c>
      <c r="N76" s="33"/>
      <c r="O76" s="23" t="b">
        <f t="shared" si="13"/>
        <v>1</v>
      </c>
      <c r="P76" s="23" t="b">
        <f t="shared" si="14"/>
        <v>1</v>
      </c>
    </row>
    <row r="77" spans="2:16" ht="18" customHeight="1">
      <c r="B77" s="24" t="s">
        <v>51</v>
      </c>
      <c r="C77" s="25" t="s">
        <v>41</v>
      </c>
      <c r="D77" s="26" t="str">
        <f t="shared" si="12"/>
        <v>:</v>
      </c>
      <c r="E77" s="25" t="s">
        <v>38</v>
      </c>
      <c r="F77" s="25">
        <v>113</v>
      </c>
      <c r="G77" s="26" t="str">
        <f t="shared" si="11"/>
        <v>:</v>
      </c>
      <c r="H77" s="25">
        <v>121</v>
      </c>
      <c r="I77" s="27">
        <v>1.35</v>
      </c>
      <c r="J77" s="1"/>
      <c r="K77" s="27">
        <v>3.1</v>
      </c>
      <c r="L77" s="28">
        <v>1</v>
      </c>
      <c r="M77" s="29">
        <f t="shared" ref="M77:M108" si="15">IF(ISNUMBER(L77),IF(IF(F77&gt;H77,1,"")=L77,I77,IF(IF(F77&lt;H77,2,"")=L77,K77,IF(IF(F77=H77,0,"")=L77,J77,0))),"")</f>
        <v>0</v>
      </c>
      <c r="N77" s="33"/>
      <c r="O77" s="23" t="b">
        <f t="shared" si="13"/>
        <v>1</v>
      </c>
      <c r="P77" s="23" t="b">
        <f t="shared" si="14"/>
        <v>1</v>
      </c>
    </row>
    <row r="78" spans="2:16" ht="18" customHeight="1">
      <c r="B78" s="24" t="s">
        <v>47</v>
      </c>
      <c r="C78" s="25" t="s">
        <v>39</v>
      </c>
      <c r="D78" s="26" t="str">
        <f t="shared" si="12"/>
        <v>:</v>
      </c>
      <c r="E78" s="25" t="s">
        <v>27</v>
      </c>
      <c r="F78" s="25">
        <v>117</v>
      </c>
      <c r="G78" s="26" t="str">
        <f t="shared" si="11"/>
        <v>:</v>
      </c>
      <c r="H78" s="25">
        <v>110</v>
      </c>
      <c r="I78" s="27">
        <v>1.47</v>
      </c>
      <c r="J78" s="1"/>
      <c r="K78" s="27">
        <v>2.6</v>
      </c>
      <c r="L78" s="28">
        <v>1</v>
      </c>
      <c r="M78" s="29">
        <f t="shared" si="15"/>
        <v>1.47</v>
      </c>
      <c r="N78" s="33"/>
      <c r="O78" s="23" t="b">
        <f t="shared" si="13"/>
        <v>1</v>
      </c>
      <c r="P78" s="23" t="b">
        <f t="shared" si="14"/>
        <v>1</v>
      </c>
    </row>
    <row r="79" spans="2:16" ht="18" customHeight="1">
      <c r="C79" s="25" t="s">
        <v>43</v>
      </c>
      <c r="D79" s="26" t="str">
        <f t="shared" si="12"/>
        <v>:</v>
      </c>
      <c r="E79" s="25" t="s">
        <v>35</v>
      </c>
      <c r="F79" s="25">
        <v>92</v>
      </c>
      <c r="G79" s="26" t="str">
        <f t="shared" si="11"/>
        <v>:</v>
      </c>
      <c r="H79" s="25">
        <v>87</v>
      </c>
      <c r="I79" s="27">
        <v>1.37</v>
      </c>
      <c r="J79" s="1"/>
      <c r="K79" s="27">
        <v>3</v>
      </c>
      <c r="L79" s="28">
        <v>1</v>
      </c>
      <c r="M79" s="29">
        <f t="shared" si="15"/>
        <v>1.37</v>
      </c>
      <c r="N79" s="32">
        <f>SUM(M76:M79)</f>
        <v>2.84</v>
      </c>
      <c r="O79" s="23" t="b">
        <f t="shared" si="13"/>
        <v>1</v>
      </c>
      <c r="P79" s="23" t="b">
        <f t="shared" si="14"/>
        <v>1</v>
      </c>
    </row>
    <row r="80" spans="2:16" ht="18" customHeight="1">
      <c r="C80" s="25"/>
      <c r="D80" s="26" t="str">
        <f t="shared" si="12"/>
        <v/>
      </c>
      <c r="E80" s="25"/>
      <c r="F80" s="25"/>
      <c r="G80" s="26" t="str">
        <f t="shared" si="11"/>
        <v/>
      </c>
      <c r="H80" s="25"/>
      <c r="I80" s="27"/>
      <c r="J80" s="1"/>
      <c r="K80" s="27"/>
      <c r="L80" s="28"/>
      <c r="M80" s="29" t="str">
        <f t="shared" si="15"/>
        <v/>
      </c>
      <c r="N80" s="33"/>
      <c r="O80" s="23" t="str">
        <f t="shared" si="13"/>
        <v/>
      </c>
      <c r="P80" s="23" t="str">
        <f t="shared" si="14"/>
        <v/>
      </c>
    </row>
    <row r="81" spans="3:16" ht="18" customHeight="1">
      <c r="C81" s="25"/>
      <c r="D81" s="26" t="str">
        <f t="shared" si="12"/>
        <v/>
      </c>
      <c r="E81" s="25"/>
      <c r="F81" s="25"/>
      <c r="G81" s="26" t="str">
        <f t="shared" si="11"/>
        <v/>
      </c>
      <c r="H81" s="25"/>
      <c r="I81" s="27"/>
      <c r="J81" s="1"/>
      <c r="K81" s="27"/>
      <c r="L81" s="28"/>
      <c r="M81" s="29" t="str">
        <f t="shared" si="15"/>
        <v/>
      </c>
      <c r="N81" s="33"/>
      <c r="O81" s="23" t="str">
        <f t="shared" si="13"/>
        <v/>
      </c>
      <c r="P81" s="23" t="str">
        <f t="shared" si="14"/>
        <v/>
      </c>
    </row>
    <row r="82" spans="3:16" ht="18" customHeight="1">
      <c r="C82" s="25"/>
      <c r="D82" s="26" t="str">
        <f t="shared" si="12"/>
        <v/>
      </c>
      <c r="E82" s="25"/>
      <c r="F82" s="25"/>
      <c r="G82" s="26" t="str">
        <f t="shared" si="11"/>
        <v/>
      </c>
      <c r="H82" s="25"/>
      <c r="I82" s="27"/>
      <c r="J82" s="1"/>
      <c r="K82" s="27"/>
      <c r="L82" s="28"/>
      <c r="M82" s="29" t="str">
        <f t="shared" si="15"/>
        <v/>
      </c>
      <c r="N82" s="33"/>
      <c r="O82" s="23" t="str">
        <f t="shared" si="13"/>
        <v/>
      </c>
      <c r="P82" s="23" t="str">
        <f t="shared" si="14"/>
        <v/>
      </c>
    </row>
    <row r="83" spans="3:16" ht="18" customHeight="1">
      <c r="C83" s="25"/>
      <c r="D83" s="26" t="str">
        <f t="shared" si="12"/>
        <v/>
      </c>
      <c r="E83" s="25"/>
      <c r="F83" s="25"/>
      <c r="G83" s="26" t="str">
        <f t="shared" si="11"/>
        <v/>
      </c>
      <c r="H83" s="25"/>
      <c r="I83" s="27"/>
      <c r="J83" s="1"/>
      <c r="K83" s="27"/>
      <c r="L83" s="28"/>
      <c r="M83" s="29" t="str">
        <f t="shared" si="15"/>
        <v/>
      </c>
      <c r="N83" s="33"/>
      <c r="O83" s="23" t="str">
        <f t="shared" si="13"/>
        <v/>
      </c>
      <c r="P83" s="23" t="str">
        <f t="shared" si="14"/>
        <v/>
      </c>
    </row>
    <row r="84" spans="3:16" ht="18" customHeight="1">
      <c r="C84" s="25"/>
      <c r="D84" s="26" t="str">
        <f t="shared" si="12"/>
        <v/>
      </c>
      <c r="E84" s="25"/>
      <c r="F84" s="25"/>
      <c r="G84" s="26" t="str">
        <f t="shared" si="11"/>
        <v/>
      </c>
      <c r="H84" s="25"/>
      <c r="I84" s="27"/>
      <c r="J84" s="1"/>
      <c r="K84" s="27"/>
      <c r="L84" s="28"/>
      <c r="M84" s="29" t="str">
        <f t="shared" si="15"/>
        <v/>
      </c>
      <c r="N84" s="33"/>
      <c r="O84" s="23" t="str">
        <f t="shared" si="13"/>
        <v/>
      </c>
      <c r="P84" s="23" t="str">
        <f t="shared" si="14"/>
        <v/>
      </c>
    </row>
    <row r="85" spans="3:16" ht="18" customHeight="1">
      <c r="C85" s="25"/>
      <c r="D85" s="26" t="str">
        <f t="shared" si="12"/>
        <v/>
      </c>
      <c r="E85" s="25"/>
      <c r="F85" s="25"/>
      <c r="G85" s="26" t="str">
        <f t="shared" si="11"/>
        <v/>
      </c>
      <c r="H85" s="25"/>
      <c r="I85" s="27"/>
      <c r="J85" s="1"/>
      <c r="K85" s="27"/>
      <c r="L85" s="28"/>
      <c r="M85" s="29" t="str">
        <f t="shared" si="15"/>
        <v/>
      </c>
      <c r="N85" s="33"/>
      <c r="O85" s="23" t="str">
        <f t="shared" si="13"/>
        <v/>
      </c>
      <c r="P85" s="23" t="str">
        <f t="shared" si="14"/>
        <v/>
      </c>
    </row>
    <row r="86" spans="3:16" ht="18" customHeight="1">
      <c r="C86" s="25"/>
      <c r="D86" s="26" t="str">
        <f t="shared" si="12"/>
        <v/>
      </c>
      <c r="E86" s="25"/>
      <c r="F86" s="25"/>
      <c r="G86" s="26" t="str">
        <f t="shared" si="11"/>
        <v/>
      </c>
      <c r="H86" s="25"/>
      <c r="I86" s="27"/>
      <c r="J86" s="1"/>
      <c r="K86" s="27"/>
      <c r="L86" s="28"/>
      <c r="M86" s="29" t="str">
        <f t="shared" si="15"/>
        <v/>
      </c>
      <c r="N86" s="33"/>
      <c r="O86" s="23" t="str">
        <f t="shared" si="13"/>
        <v/>
      </c>
      <c r="P86" s="23" t="str">
        <f t="shared" si="14"/>
        <v/>
      </c>
    </row>
    <row r="87" spans="3:16" ht="18" customHeight="1">
      <c r="C87" s="25"/>
      <c r="D87" s="26" t="str">
        <f t="shared" si="12"/>
        <v/>
      </c>
      <c r="E87" s="25"/>
      <c r="F87" s="25"/>
      <c r="G87" s="26" t="str">
        <f t="shared" si="11"/>
        <v/>
      </c>
      <c r="H87" s="25"/>
      <c r="I87" s="27"/>
      <c r="J87" s="1"/>
      <c r="K87" s="27"/>
      <c r="L87" s="28"/>
      <c r="M87" s="29" t="str">
        <f t="shared" si="15"/>
        <v/>
      </c>
      <c r="N87" s="33"/>
      <c r="O87" s="23" t="str">
        <f t="shared" si="13"/>
        <v/>
      </c>
      <c r="P87" s="23" t="str">
        <f t="shared" si="14"/>
        <v/>
      </c>
    </row>
    <row r="88" spans="3:16" ht="18" customHeight="1">
      <c r="C88" s="25"/>
      <c r="D88" s="26" t="str">
        <f t="shared" si="12"/>
        <v/>
      </c>
      <c r="E88" s="25"/>
      <c r="F88" s="25"/>
      <c r="G88" s="26" t="str">
        <f t="shared" si="11"/>
        <v/>
      </c>
      <c r="H88" s="25"/>
      <c r="I88" s="27"/>
      <c r="J88" s="1"/>
      <c r="K88" s="27"/>
      <c r="L88" s="28"/>
      <c r="M88" s="29" t="str">
        <f t="shared" si="15"/>
        <v/>
      </c>
      <c r="N88" s="33"/>
      <c r="O88" s="23" t="str">
        <f t="shared" si="13"/>
        <v/>
      </c>
      <c r="P88" s="23" t="str">
        <f t="shared" si="14"/>
        <v/>
      </c>
    </row>
    <row r="89" spans="3:16" ht="18" customHeight="1">
      <c r="C89" s="25"/>
      <c r="D89" s="26" t="str">
        <f t="shared" si="12"/>
        <v/>
      </c>
      <c r="E89" s="25"/>
      <c r="F89" s="25"/>
      <c r="G89" s="26" t="str">
        <f t="shared" si="11"/>
        <v/>
      </c>
      <c r="H89" s="25"/>
      <c r="I89" s="27"/>
      <c r="J89" s="1"/>
      <c r="K89" s="27"/>
      <c r="L89" s="28"/>
      <c r="M89" s="29" t="str">
        <f t="shared" si="15"/>
        <v/>
      </c>
      <c r="N89" s="33"/>
      <c r="O89" s="23" t="str">
        <f t="shared" si="13"/>
        <v/>
      </c>
      <c r="P89" s="23" t="str">
        <f t="shared" si="14"/>
        <v/>
      </c>
    </row>
    <row r="90" spans="3:16" ht="18" customHeight="1">
      <c r="C90" s="25"/>
      <c r="D90" s="26" t="str">
        <f t="shared" si="12"/>
        <v/>
      </c>
      <c r="E90" s="25"/>
      <c r="F90" s="25"/>
      <c r="G90" s="26" t="str">
        <f t="shared" si="11"/>
        <v/>
      </c>
      <c r="H90" s="25"/>
      <c r="I90" s="27"/>
      <c r="J90" s="1"/>
      <c r="K90" s="27"/>
      <c r="L90" s="28"/>
      <c r="M90" s="29" t="str">
        <f t="shared" si="15"/>
        <v/>
      </c>
      <c r="N90" s="33"/>
      <c r="O90" s="23" t="str">
        <f t="shared" si="13"/>
        <v/>
      </c>
      <c r="P90" s="23" t="str">
        <f t="shared" si="14"/>
        <v/>
      </c>
    </row>
    <row r="91" spans="3:16" ht="18" customHeight="1">
      <c r="C91" s="25"/>
      <c r="D91" s="26" t="str">
        <f t="shared" si="12"/>
        <v/>
      </c>
      <c r="E91" s="25"/>
      <c r="F91" s="25"/>
      <c r="G91" s="26" t="str">
        <f t="shared" si="11"/>
        <v/>
      </c>
      <c r="H91" s="25"/>
      <c r="I91" s="27"/>
      <c r="J91" s="1"/>
      <c r="K91" s="27"/>
      <c r="L91" s="28"/>
      <c r="M91" s="29" t="str">
        <f t="shared" si="15"/>
        <v/>
      </c>
      <c r="N91" s="33"/>
      <c r="O91" s="23" t="str">
        <f t="shared" si="13"/>
        <v/>
      </c>
      <c r="P91" s="23" t="str">
        <f t="shared" si="14"/>
        <v/>
      </c>
    </row>
    <row r="92" spans="3:16" ht="18" customHeight="1">
      <c r="C92" s="25"/>
      <c r="D92" s="26" t="str">
        <f t="shared" si="12"/>
        <v/>
      </c>
      <c r="E92" s="25"/>
      <c r="F92" s="25"/>
      <c r="G92" s="26" t="str">
        <f t="shared" si="11"/>
        <v/>
      </c>
      <c r="H92" s="25"/>
      <c r="I92" s="27"/>
      <c r="J92" s="1"/>
      <c r="K92" s="27"/>
      <c r="L92" s="28"/>
      <c r="M92" s="29" t="str">
        <f t="shared" si="15"/>
        <v/>
      </c>
      <c r="N92" s="33"/>
      <c r="O92" s="23" t="str">
        <f t="shared" si="13"/>
        <v/>
      </c>
      <c r="P92" s="23" t="str">
        <f t="shared" si="14"/>
        <v/>
      </c>
    </row>
    <row r="93" spans="3:16" ht="18" customHeight="1">
      <c r="C93" s="25"/>
      <c r="D93" s="26" t="str">
        <f t="shared" si="12"/>
        <v/>
      </c>
      <c r="E93" s="25"/>
      <c r="F93" s="25"/>
      <c r="G93" s="26" t="str">
        <f t="shared" si="11"/>
        <v/>
      </c>
      <c r="H93" s="25"/>
      <c r="I93" s="27"/>
      <c r="J93" s="1"/>
      <c r="K93" s="27"/>
      <c r="L93" s="28"/>
      <c r="M93" s="29" t="str">
        <f t="shared" si="15"/>
        <v/>
      </c>
      <c r="N93" s="33"/>
      <c r="O93" s="23" t="str">
        <f t="shared" si="13"/>
        <v/>
      </c>
      <c r="P93" s="23" t="str">
        <f t="shared" si="14"/>
        <v/>
      </c>
    </row>
    <row r="94" spans="3:16" ht="18" customHeight="1">
      <c r="C94" s="25"/>
      <c r="D94" s="26" t="str">
        <f t="shared" si="12"/>
        <v/>
      </c>
      <c r="E94" s="25"/>
      <c r="F94" s="25"/>
      <c r="G94" s="26" t="str">
        <f t="shared" si="11"/>
        <v/>
      </c>
      <c r="H94" s="25"/>
      <c r="I94" s="27"/>
      <c r="J94" s="1"/>
      <c r="K94" s="27"/>
      <c r="L94" s="28"/>
      <c r="M94" s="29" t="str">
        <f t="shared" si="15"/>
        <v/>
      </c>
      <c r="N94" s="33"/>
      <c r="O94" s="23" t="str">
        <f t="shared" si="13"/>
        <v/>
      </c>
      <c r="P94" s="23" t="str">
        <f t="shared" si="14"/>
        <v/>
      </c>
    </row>
    <row r="95" spans="3:16" ht="18" customHeight="1">
      <c r="C95" s="25"/>
      <c r="D95" s="26" t="str">
        <f t="shared" si="12"/>
        <v/>
      </c>
      <c r="E95" s="25"/>
      <c r="F95" s="25"/>
      <c r="G95" s="26" t="str">
        <f t="shared" si="11"/>
        <v/>
      </c>
      <c r="H95" s="25"/>
      <c r="I95" s="27"/>
      <c r="J95" s="1"/>
      <c r="K95" s="27"/>
      <c r="L95" s="28"/>
      <c r="M95" s="29" t="str">
        <f t="shared" si="15"/>
        <v/>
      </c>
      <c r="N95" s="33"/>
      <c r="O95" s="23" t="str">
        <f t="shared" si="13"/>
        <v/>
      </c>
      <c r="P95" s="23" t="str">
        <f t="shared" si="14"/>
        <v/>
      </c>
    </row>
    <row r="96" spans="3:16" ht="18" customHeight="1">
      <c r="C96" s="25"/>
      <c r="D96" s="26" t="str">
        <f t="shared" si="12"/>
        <v/>
      </c>
      <c r="E96" s="25"/>
      <c r="F96" s="25"/>
      <c r="G96" s="26" t="str">
        <f t="shared" si="11"/>
        <v/>
      </c>
      <c r="H96" s="25"/>
      <c r="I96" s="27"/>
      <c r="J96" s="1"/>
      <c r="K96" s="27"/>
      <c r="L96" s="28"/>
      <c r="M96" s="29" t="str">
        <f t="shared" si="15"/>
        <v/>
      </c>
      <c r="N96" s="33"/>
      <c r="O96" s="23" t="str">
        <f t="shared" si="13"/>
        <v/>
      </c>
      <c r="P96" s="23" t="str">
        <f t="shared" si="14"/>
        <v/>
      </c>
    </row>
    <row r="97" spans="3:16" ht="18" customHeight="1">
      <c r="C97" s="25"/>
      <c r="D97" s="26" t="str">
        <f t="shared" si="12"/>
        <v/>
      </c>
      <c r="E97" s="25"/>
      <c r="F97" s="25"/>
      <c r="G97" s="26" t="str">
        <f t="shared" si="11"/>
        <v/>
      </c>
      <c r="H97" s="25"/>
      <c r="I97" s="27"/>
      <c r="J97" s="1"/>
      <c r="K97" s="27"/>
      <c r="L97" s="28"/>
      <c r="M97" s="29" t="str">
        <f t="shared" si="15"/>
        <v/>
      </c>
      <c r="N97" s="33"/>
      <c r="O97" s="23" t="str">
        <f t="shared" si="13"/>
        <v/>
      </c>
      <c r="P97" s="23" t="str">
        <f t="shared" si="14"/>
        <v/>
      </c>
    </row>
    <row r="98" spans="3:16" ht="18" customHeight="1">
      <c r="C98" s="25"/>
      <c r="D98" s="26" t="str">
        <f t="shared" ref="D98:D129" si="16">IF(C98&gt;0,":","")</f>
        <v/>
      </c>
      <c r="E98" s="25"/>
      <c r="F98" s="25"/>
      <c r="G98" s="26" t="str">
        <f t="shared" si="11"/>
        <v/>
      </c>
      <c r="H98" s="25"/>
      <c r="I98" s="27"/>
      <c r="J98" s="1"/>
      <c r="K98" s="27"/>
      <c r="L98" s="28"/>
      <c r="M98" s="29" t="str">
        <f t="shared" si="15"/>
        <v/>
      </c>
      <c r="N98" s="33"/>
      <c r="O98" s="23" t="str">
        <f t="shared" si="13"/>
        <v/>
      </c>
      <c r="P98" s="23" t="str">
        <f t="shared" si="14"/>
        <v/>
      </c>
    </row>
    <row r="99" spans="3:16" ht="18" customHeight="1">
      <c r="C99" s="25"/>
      <c r="D99" s="26" t="str">
        <f t="shared" si="16"/>
        <v/>
      </c>
      <c r="E99" s="25"/>
      <c r="F99" s="25"/>
      <c r="G99" s="26" t="str">
        <f t="shared" si="11"/>
        <v/>
      </c>
      <c r="H99" s="25"/>
      <c r="I99" s="27"/>
      <c r="J99" s="1"/>
      <c r="K99" s="27"/>
      <c r="L99" s="28"/>
      <c r="M99" s="29" t="str">
        <f t="shared" si="15"/>
        <v/>
      </c>
      <c r="N99" s="33"/>
      <c r="O99" s="23" t="str">
        <f t="shared" si="13"/>
        <v/>
      </c>
      <c r="P99" s="23" t="str">
        <f t="shared" si="14"/>
        <v/>
      </c>
    </row>
    <row r="100" spans="3:16" ht="18" customHeight="1">
      <c r="C100" s="25"/>
      <c r="D100" s="26" t="str">
        <f t="shared" si="16"/>
        <v/>
      </c>
      <c r="E100" s="25"/>
      <c r="F100" s="25"/>
      <c r="G100" s="26" t="str">
        <f t="shared" si="11"/>
        <v/>
      </c>
      <c r="H100" s="25"/>
      <c r="I100" s="27"/>
      <c r="J100" s="1"/>
      <c r="K100" s="27"/>
      <c r="L100" s="28"/>
      <c r="M100" s="29" t="str">
        <f t="shared" si="15"/>
        <v/>
      </c>
      <c r="N100" s="33"/>
      <c r="O100" s="23" t="str">
        <f t="shared" si="13"/>
        <v/>
      </c>
      <c r="P100" s="23" t="str">
        <f t="shared" si="14"/>
        <v/>
      </c>
    </row>
    <row r="101" spans="3:16" ht="19.399999999999999" customHeight="1">
      <c r="H101" s="25"/>
    </row>
  </sheetData>
  <mergeCells count="1">
    <mergeCell ref="F1:H1"/>
  </mergeCells>
  <conditionalFormatting sqref="E2:E8 E27 E29:E100">
    <cfRule type="expression" dxfId="42" priority="55" stopIfTrue="1">
      <formula>IF(ISBLANK(F2),FALSE(),$F2&lt;$H2)</formula>
    </cfRule>
  </conditionalFormatting>
  <conditionalFormatting sqref="E2:E8 E27 E29:E100">
    <cfRule type="expression" dxfId="41" priority="56" stopIfTrue="1">
      <formula>IF(ISBLANK(F2),FALSE(),$F2=$H2)</formula>
    </cfRule>
  </conditionalFormatting>
  <conditionalFormatting sqref="E28">
    <cfRule type="expression" dxfId="40" priority="61" stopIfTrue="1">
      <formula>IF(ISBLANK(F28),FALSE(),$F28&lt;$H28)</formula>
    </cfRule>
  </conditionalFormatting>
  <conditionalFormatting sqref="E28">
    <cfRule type="expression" dxfId="39" priority="62" stopIfTrue="1">
      <formula>IF(ISBLANK(F28),FALSE(),$F28=$H28)</formula>
    </cfRule>
  </conditionalFormatting>
  <conditionalFormatting sqref="E9:E26">
    <cfRule type="expression" dxfId="38" priority="59" stopIfTrue="1">
      <formula>IF(ISBLANK(F9),FALSE(),$F9&lt;$H9)</formula>
    </cfRule>
  </conditionalFormatting>
  <conditionalFormatting sqref="E9:E26">
    <cfRule type="expression" dxfId="37" priority="60" stopIfTrue="1">
      <formula>IF(ISBLANK(F9),FALSE(),$F9=$H9)</formula>
    </cfRule>
  </conditionalFormatting>
  <conditionalFormatting sqref="C2:C8 C27 C29:C100">
    <cfRule type="expression" dxfId="36" priority="54" stopIfTrue="1">
      <formula>IF(ISBLANK(H2),FALSE(),$F2=$H2)</formula>
    </cfRule>
  </conditionalFormatting>
  <conditionalFormatting sqref="C2:C8 C27 C29:C100">
    <cfRule type="expression" dxfId="35" priority="53" stopIfTrue="1">
      <formula>IF(ISBLANK(H2),FALSE(),$F2&gt;$H2)</formula>
    </cfRule>
  </conditionalFormatting>
  <conditionalFormatting sqref="C28">
    <cfRule type="expression" dxfId="34" priority="64" stopIfTrue="1">
      <formula>IF(ISBLANK(H28),FALSE(),$F28=$H28)</formula>
    </cfRule>
  </conditionalFormatting>
  <conditionalFormatting sqref="C28">
    <cfRule type="expression" dxfId="33" priority="63" stopIfTrue="1">
      <formula>IF(ISBLANK(H28),FALSE(),$F28&gt;$H28)</formula>
    </cfRule>
  </conditionalFormatting>
  <conditionalFormatting sqref="C9:C26">
    <cfRule type="expression" dxfId="32" priority="58" stopIfTrue="1">
      <formula>IF(ISBLANK(H9),FALSE(),$F9=$H9)</formula>
    </cfRule>
  </conditionalFormatting>
  <conditionalFormatting sqref="C9:C26">
    <cfRule type="expression" dxfId="31" priority="57" stopIfTrue="1">
      <formula>IF(ISBLANK(H9),FALSE(),$F9&gt;$H9)</formula>
    </cfRule>
  </conditionalFormatting>
  <conditionalFormatting sqref="L2:L100">
    <cfRule type="expression" dxfId="30" priority="65" stopIfTrue="1">
      <formula>IF(ISNUMBER(L2),IF(IF(F2&gt;H2,1,"")=L2,TRUE(),IF(IF(F2&lt;H2,2,"")=L2,TRUE(),IF(IF(F2=H2,0,"")=L2,TRUE(),FALSE()))),"")</formula>
    </cfRule>
  </conditionalFormatting>
  <dataValidations count="4">
    <dataValidation type="decimal" allowBlank="1" showErrorMessage="1" sqref="I2:I100 K2:K100">
      <formula1>0.01</formula1>
      <formula2>10000</formula2>
    </dataValidation>
    <dataValidation type="custom" allowBlank="1" showErrorMessage="1" sqref="F2:F100">
      <formula1>O2</formula1>
    </dataValidation>
    <dataValidation type="custom" allowBlank="1" showErrorMessage="1" sqref="H2:H101">
      <formula1>P2</formula1>
    </dataValidation>
    <dataValidation type="list" allowBlank="1" showErrorMessage="1" sqref="L2:L100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0" fitToWidth="0" fitToHeight="0" pageOrder="overThenDown" orientation="portrait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IW101"/>
  <sheetViews>
    <sheetView showGridLines="0" workbookViewId="0"/>
  </sheetViews>
  <sheetFormatPr baseColWidth="10" defaultColWidth="11.54296875" defaultRowHeight="19.399999999999999" customHeight="1"/>
  <cols>
    <col min="1" max="1" width="18.6328125" style="1" customWidth="1"/>
    <col min="2" max="2" width="18.6328125" style="24" customWidth="1"/>
    <col min="3" max="3" width="18.6328125" style="34" customWidth="1"/>
    <col min="4" max="4" width="0.54296875" style="35" customWidth="1"/>
    <col min="5" max="5" width="18.6328125" style="34" customWidth="1"/>
    <col min="6" max="6" width="6.54296875" style="14" customWidth="1"/>
    <col min="7" max="7" width="0.54296875" style="35" customWidth="1"/>
    <col min="8" max="8" width="6.54296875" style="14" customWidth="1"/>
    <col min="9" max="9" width="7.453125" style="34" customWidth="1"/>
    <col min="10" max="10" width="7.90625" style="34" hidden="1" customWidth="1"/>
    <col min="11" max="11" width="7.453125" style="34" customWidth="1"/>
    <col min="12" max="12" width="6.08984375" style="14" customWidth="1"/>
    <col min="13" max="13" width="10.90625" style="29" customWidth="1"/>
    <col min="14" max="14" width="9.54296875" style="36" customWidth="1"/>
    <col min="15" max="15" width="11.81640625" style="1" hidden="1" customWidth="1"/>
    <col min="16" max="16" width="11.54296875" style="1" hidden="1" customWidth="1"/>
    <col min="17" max="17" width="11.54296875" style="1" customWidth="1"/>
    <col min="18" max="16384" width="11.54296875" style="1"/>
  </cols>
  <sheetData>
    <row r="1" spans="1:257" ht="19.399999999999999" customHeight="1">
      <c r="A1" s="16" t="s">
        <v>8</v>
      </c>
      <c r="B1" s="17" t="s">
        <v>12</v>
      </c>
      <c r="C1" s="18" t="s">
        <v>13</v>
      </c>
      <c r="D1" s="17"/>
      <c r="E1" s="18" t="s">
        <v>14</v>
      </c>
      <c r="F1" s="37" t="s">
        <v>15</v>
      </c>
      <c r="G1" s="37"/>
      <c r="H1" s="37"/>
      <c r="I1" s="20">
        <v>1</v>
      </c>
      <c r="J1" s="18">
        <v>2</v>
      </c>
      <c r="K1" s="20">
        <v>2</v>
      </c>
      <c r="L1" s="17" t="s">
        <v>16</v>
      </c>
      <c r="M1" s="19" t="s">
        <v>17</v>
      </c>
      <c r="N1" s="21" t="s">
        <v>4</v>
      </c>
      <c r="O1" s="22" t="s">
        <v>18</v>
      </c>
      <c r="P1" s="22" t="s">
        <v>19</v>
      </c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  <c r="IW1" s="22"/>
    </row>
    <row r="2" spans="1:257" ht="18" customHeight="1">
      <c r="A2" s="23"/>
      <c r="B2" s="24" t="s">
        <v>20</v>
      </c>
      <c r="C2" s="25" t="s">
        <v>21</v>
      </c>
      <c r="D2" s="26" t="str">
        <f t="shared" ref="D2:D33" si="0">IF(C2&gt;0,":","")</f>
        <v>:</v>
      </c>
      <c r="E2" s="25" t="s">
        <v>22</v>
      </c>
      <c r="F2" s="25">
        <v>95</v>
      </c>
      <c r="G2" s="26" t="str">
        <f t="shared" ref="G2:G33" si="1">IF(ISNUMBER(F2),":","")</f>
        <v>:</v>
      </c>
      <c r="H2" s="25">
        <v>120</v>
      </c>
      <c r="I2" s="27">
        <v>2.6</v>
      </c>
      <c r="J2" s="1"/>
      <c r="K2" s="27">
        <v>1.45</v>
      </c>
      <c r="L2" s="28">
        <v>2</v>
      </c>
      <c r="M2" s="31">
        <f t="shared" ref="M2:M11" si="2">IF(ISNUMBER(L2),IF(IF(F2&gt;H2,1,"")=L2,I2,IF(IF(F2&lt;H2,2,"")=L2,K2,IF(IF(F2=H2,0,"")=L2,J2,0))),"")</f>
        <v>1.45</v>
      </c>
      <c r="N2" s="30"/>
      <c r="O2" s="23" t="b">
        <f t="shared" ref="O2:O45" si="3">IF(ISBLANK(F2),"",IF(ISNUMBER(F2),IF(AND(F2&gt;=0,F2&lt;250),IF($F2&lt;&gt;$H2,IF(F2=0,TRUE(),IF(MOD(F2,1)=0,TRUE(),FALSE())),FALSE()),FALSE()),FALSE()))</f>
        <v>1</v>
      </c>
      <c r="P2" s="23" t="b">
        <f t="shared" ref="P2:P45" si="4">IF(ISBLANK(H2),"",IF(ISNUMBER(H2),IF(AND(H2&gt;=0,H2&lt;250),IF($F2&lt;&gt;$H2,IF(H2=0,TRUE(),IF(MOD(H2,1)=0,TRUE(),FALSE())),FALSE()),FALSE()),FALSE()))</f>
        <v>1</v>
      </c>
      <c r="Q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  <c r="IQ2" s="23"/>
      <c r="IR2" s="23"/>
      <c r="IS2" s="23"/>
      <c r="IT2" s="23"/>
      <c r="IU2" s="23"/>
      <c r="IV2" s="23"/>
      <c r="IW2" s="23"/>
    </row>
    <row r="3" spans="1:257" ht="18" customHeight="1">
      <c r="C3" s="25" t="s">
        <v>23</v>
      </c>
      <c r="D3" s="26" t="str">
        <f t="shared" si="0"/>
        <v>:</v>
      </c>
      <c r="E3" s="25" t="s">
        <v>24</v>
      </c>
      <c r="F3" s="25">
        <v>109</v>
      </c>
      <c r="G3" s="26" t="str">
        <f t="shared" si="1"/>
        <v>:</v>
      </c>
      <c r="H3" s="25">
        <v>90</v>
      </c>
      <c r="I3" s="27">
        <v>1.97</v>
      </c>
      <c r="J3" s="1"/>
      <c r="K3" s="27">
        <v>1.8</v>
      </c>
      <c r="L3" s="28">
        <v>1</v>
      </c>
      <c r="M3" s="31">
        <f t="shared" si="2"/>
        <v>1.97</v>
      </c>
      <c r="N3" s="30"/>
      <c r="O3" s="23" t="b">
        <f t="shared" si="3"/>
        <v>1</v>
      </c>
      <c r="P3" s="23" t="b">
        <f t="shared" si="4"/>
        <v>1</v>
      </c>
    </row>
    <row r="4" spans="1:257" ht="18" customHeight="1">
      <c r="B4" s="24" t="s">
        <v>25</v>
      </c>
      <c r="C4" s="25" t="s">
        <v>26</v>
      </c>
      <c r="D4" s="26" t="str">
        <f t="shared" si="0"/>
        <v>:</v>
      </c>
      <c r="E4" s="25" t="s">
        <v>27</v>
      </c>
      <c r="F4" s="25">
        <v>116</v>
      </c>
      <c r="G4" s="26" t="str">
        <f t="shared" si="1"/>
        <v>:</v>
      </c>
      <c r="H4" s="25">
        <v>121</v>
      </c>
      <c r="I4" s="27">
        <v>3.3</v>
      </c>
      <c r="J4" s="1"/>
      <c r="K4" s="27">
        <v>1.32</v>
      </c>
      <c r="L4" s="28">
        <v>2</v>
      </c>
      <c r="M4" s="31">
        <f t="shared" si="2"/>
        <v>1.32</v>
      </c>
      <c r="N4" s="30"/>
      <c r="O4" s="23" t="b">
        <f t="shared" si="3"/>
        <v>1</v>
      </c>
      <c r="P4" s="23" t="b">
        <f t="shared" si="4"/>
        <v>1</v>
      </c>
    </row>
    <row r="5" spans="1:257" ht="18" customHeight="1">
      <c r="C5" s="25" t="s">
        <v>28</v>
      </c>
      <c r="D5" s="26" t="str">
        <f t="shared" si="0"/>
        <v>:</v>
      </c>
      <c r="E5" s="25" t="s">
        <v>29</v>
      </c>
      <c r="F5" s="25">
        <v>120</v>
      </c>
      <c r="G5" s="26" t="str">
        <f t="shared" si="1"/>
        <v>:</v>
      </c>
      <c r="H5" s="25">
        <v>106</v>
      </c>
      <c r="I5" s="27">
        <v>2.5499999999999998</v>
      </c>
      <c r="J5" s="1"/>
      <c r="K5" s="27">
        <v>1.5</v>
      </c>
      <c r="L5" s="28">
        <v>1</v>
      </c>
      <c r="M5" s="31">
        <f t="shared" si="2"/>
        <v>2.5499999999999998</v>
      </c>
      <c r="N5" s="30">
        <f>SUM(M2:M5)</f>
        <v>7.29</v>
      </c>
      <c r="O5" s="23" t="b">
        <f t="shared" si="3"/>
        <v>1</v>
      </c>
      <c r="P5" s="23" t="b">
        <f t="shared" si="4"/>
        <v>1</v>
      </c>
    </row>
    <row r="6" spans="1:257" ht="18" customHeight="1">
      <c r="C6" s="25"/>
      <c r="D6" s="26" t="str">
        <f t="shared" si="0"/>
        <v/>
      </c>
      <c r="E6" s="25"/>
      <c r="F6" s="25"/>
      <c r="G6" s="26" t="str">
        <f t="shared" si="1"/>
        <v/>
      </c>
      <c r="H6" s="25"/>
      <c r="I6" s="27"/>
      <c r="J6" s="1"/>
      <c r="K6" s="27"/>
      <c r="L6" s="28"/>
      <c r="M6" s="29" t="str">
        <f t="shared" si="2"/>
        <v/>
      </c>
      <c r="N6" s="30"/>
      <c r="O6" s="23" t="str">
        <f t="shared" si="3"/>
        <v/>
      </c>
      <c r="P6" s="23" t="str">
        <f t="shared" si="4"/>
        <v/>
      </c>
    </row>
    <row r="7" spans="1:257" ht="18" customHeight="1">
      <c r="B7" s="24" t="s">
        <v>20</v>
      </c>
      <c r="C7" s="25" t="s">
        <v>23</v>
      </c>
      <c r="D7" s="26" t="str">
        <f t="shared" si="0"/>
        <v>:</v>
      </c>
      <c r="E7" s="25" t="s">
        <v>21</v>
      </c>
      <c r="F7" s="25">
        <v>123</v>
      </c>
      <c r="G7" s="26" t="str">
        <f t="shared" si="1"/>
        <v>:</v>
      </c>
      <c r="H7" s="25">
        <v>114</v>
      </c>
      <c r="I7" s="27">
        <v>1.83</v>
      </c>
      <c r="J7" s="1"/>
      <c r="K7" s="27">
        <v>1.93</v>
      </c>
      <c r="L7" s="28">
        <v>1</v>
      </c>
      <c r="M7" s="31">
        <f t="shared" si="2"/>
        <v>1.83</v>
      </c>
      <c r="N7" s="30"/>
      <c r="O7" s="23" t="b">
        <f t="shared" si="3"/>
        <v>1</v>
      </c>
      <c r="P7" s="23" t="b">
        <f t="shared" si="4"/>
        <v>1</v>
      </c>
    </row>
    <row r="8" spans="1:257" ht="18" customHeight="1">
      <c r="B8" s="24" t="s">
        <v>25</v>
      </c>
      <c r="C8" s="25" t="s">
        <v>28</v>
      </c>
      <c r="D8" s="26" t="str">
        <f t="shared" si="0"/>
        <v>:</v>
      </c>
      <c r="E8" s="25" t="s">
        <v>26</v>
      </c>
      <c r="F8" s="25">
        <v>106</v>
      </c>
      <c r="G8" s="26" t="str">
        <f t="shared" si="1"/>
        <v>:</v>
      </c>
      <c r="H8" s="25">
        <v>120</v>
      </c>
      <c r="I8" s="27">
        <v>2.9</v>
      </c>
      <c r="J8" s="1"/>
      <c r="K8" s="27">
        <v>1.4</v>
      </c>
      <c r="L8" s="28">
        <v>2</v>
      </c>
      <c r="M8" s="31">
        <f t="shared" si="2"/>
        <v>1.4</v>
      </c>
      <c r="N8" s="32">
        <f>SUM(M7:M8)</f>
        <v>3.23</v>
      </c>
      <c r="O8" s="23" t="b">
        <f t="shared" si="3"/>
        <v>1</v>
      </c>
      <c r="P8" s="23" t="b">
        <f t="shared" si="4"/>
        <v>1</v>
      </c>
    </row>
    <row r="9" spans="1:257" ht="18" customHeight="1">
      <c r="C9" s="25"/>
      <c r="D9" s="26" t="str">
        <f t="shared" si="0"/>
        <v/>
      </c>
      <c r="E9" s="25"/>
      <c r="F9" s="25"/>
      <c r="G9" s="26" t="str">
        <f t="shared" si="1"/>
        <v/>
      </c>
      <c r="H9" s="25"/>
      <c r="I9" s="27"/>
      <c r="J9" s="1"/>
      <c r="K9" s="27"/>
      <c r="L9" s="28"/>
      <c r="M9" s="29" t="str">
        <f t="shared" si="2"/>
        <v/>
      </c>
      <c r="N9" s="30"/>
      <c r="O9" s="23" t="str">
        <f t="shared" si="3"/>
        <v/>
      </c>
      <c r="P9" s="23" t="str">
        <f t="shared" si="4"/>
        <v/>
      </c>
    </row>
    <row r="10" spans="1:257" ht="18" customHeight="1">
      <c r="B10" s="24" t="s">
        <v>30</v>
      </c>
      <c r="C10" s="25" t="s">
        <v>31</v>
      </c>
      <c r="D10" s="26" t="str">
        <f t="shared" si="0"/>
        <v>:</v>
      </c>
      <c r="E10" s="25" t="s">
        <v>32</v>
      </c>
      <c r="F10" s="25">
        <v>98</v>
      </c>
      <c r="G10" s="26" t="str">
        <f t="shared" si="1"/>
        <v>:</v>
      </c>
      <c r="H10" s="25">
        <v>117</v>
      </c>
      <c r="I10" s="27">
        <v>2.6</v>
      </c>
      <c r="J10" s="1"/>
      <c r="K10" s="27">
        <v>1.47</v>
      </c>
      <c r="L10" s="28">
        <v>2</v>
      </c>
      <c r="M10" s="31">
        <f t="shared" si="2"/>
        <v>1.47</v>
      </c>
      <c r="N10" s="30"/>
      <c r="O10" s="23" t="b">
        <f t="shared" si="3"/>
        <v>1</v>
      </c>
      <c r="P10" s="23" t="b">
        <f t="shared" si="4"/>
        <v>1</v>
      </c>
    </row>
    <row r="11" spans="1:257" ht="18" customHeight="1">
      <c r="B11" s="24" t="s">
        <v>33</v>
      </c>
      <c r="C11" s="25" t="s">
        <v>34</v>
      </c>
      <c r="D11" s="26" t="str">
        <f t="shared" si="0"/>
        <v>:</v>
      </c>
      <c r="E11" s="25" t="s">
        <v>35</v>
      </c>
      <c r="F11" s="25">
        <v>110</v>
      </c>
      <c r="G11" s="26" t="str">
        <f t="shared" si="1"/>
        <v>:</v>
      </c>
      <c r="H11" s="25">
        <v>112</v>
      </c>
      <c r="I11" s="27">
        <v>2.2000000000000002</v>
      </c>
      <c r="J11" s="1"/>
      <c r="K11" s="27">
        <v>1.63</v>
      </c>
      <c r="L11" s="28">
        <v>2</v>
      </c>
      <c r="M11" s="31">
        <f t="shared" si="2"/>
        <v>1.63</v>
      </c>
      <c r="N11" s="30"/>
      <c r="O11" s="23" t="b">
        <f t="shared" si="3"/>
        <v>1</v>
      </c>
      <c r="P11" s="23" t="b">
        <f t="shared" si="4"/>
        <v>1</v>
      </c>
    </row>
    <row r="12" spans="1:257" ht="18" customHeight="1">
      <c r="B12" s="24" t="s">
        <v>36</v>
      </c>
      <c r="C12" s="25" t="s">
        <v>37</v>
      </c>
      <c r="D12" s="26" t="str">
        <f t="shared" si="0"/>
        <v>:</v>
      </c>
      <c r="E12" s="25" t="s">
        <v>38</v>
      </c>
      <c r="F12" s="25">
        <v>112</v>
      </c>
      <c r="G12" s="26" t="str">
        <f t="shared" si="1"/>
        <v>:</v>
      </c>
      <c r="H12" s="25">
        <v>123</v>
      </c>
      <c r="I12" s="27">
        <v>3.3</v>
      </c>
      <c r="J12" s="1"/>
      <c r="K12" s="27">
        <v>1.32</v>
      </c>
      <c r="L12" s="28">
        <v>2</v>
      </c>
      <c r="M12" s="31">
        <f>IF(ISNUMBER(L12),IF(IF(F12&gt;H12,1,"")=L12,I12,IF(IF(F12&lt;H12,2,"")=L12,K12,IF(IF(F12=H12,0,"")=L12,#REF!,0))),"")</f>
        <v>1.32</v>
      </c>
      <c r="N12" s="30"/>
      <c r="O12" s="23" t="b">
        <f t="shared" si="3"/>
        <v>1</v>
      </c>
      <c r="P12" s="23" t="b">
        <f t="shared" si="4"/>
        <v>1</v>
      </c>
    </row>
    <row r="13" spans="1:257" ht="18" customHeight="1">
      <c r="C13" s="25" t="s">
        <v>39</v>
      </c>
      <c r="D13" s="26" t="str">
        <f t="shared" si="0"/>
        <v>:</v>
      </c>
      <c r="E13" s="25" t="s">
        <v>40</v>
      </c>
      <c r="F13" s="25">
        <v>117</v>
      </c>
      <c r="G13" s="26" t="str">
        <f t="shared" si="1"/>
        <v>:</v>
      </c>
      <c r="H13" s="25">
        <v>95</v>
      </c>
      <c r="I13" s="27">
        <v>2.5</v>
      </c>
      <c r="J13" s="1"/>
      <c r="K13" s="27">
        <v>1.52</v>
      </c>
      <c r="L13" s="28">
        <v>2</v>
      </c>
      <c r="M13" s="29">
        <f t="shared" ref="M13:M44" si="5">IF(ISNUMBER(L13),IF(IF(F13&gt;H13,1,"")=L13,I13,IF(IF(F13&lt;H13,2,"")=L13,K13,IF(IF(F13=H13,0,"")=L13,J13,0))),"")</f>
        <v>0</v>
      </c>
      <c r="N13" s="30"/>
      <c r="O13" s="23" t="b">
        <f t="shared" si="3"/>
        <v>1</v>
      </c>
      <c r="P13" s="23" t="b">
        <f t="shared" si="4"/>
        <v>1</v>
      </c>
    </row>
    <row r="14" spans="1:257" ht="18" customHeight="1">
      <c r="C14" s="25" t="s">
        <v>22</v>
      </c>
      <c r="D14" s="26" t="str">
        <f t="shared" si="0"/>
        <v>:</v>
      </c>
      <c r="E14" s="25" t="s">
        <v>41</v>
      </c>
      <c r="F14" s="25">
        <v>86</v>
      </c>
      <c r="G14" s="26" t="str">
        <f t="shared" si="1"/>
        <v>:</v>
      </c>
      <c r="H14" s="25">
        <v>103</v>
      </c>
      <c r="I14" s="27">
        <v>7.8</v>
      </c>
      <c r="J14" s="1"/>
      <c r="K14" s="27">
        <v>1.07</v>
      </c>
      <c r="L14" s="28">
        <v>2</v>
      </c>
      <c r="M14" s="31">
        <f t="shared" si="5"/>
        <v>1.07</v>
      </c>
      <c r="N14" s="30"/>
      <c r="O14" s="23" t="b">
        <f t="shared" si="3"/>
        <v>1</v>
      </c>
      <c r="P14" s="23" t="b">
        <f t="shared" si="4"/>
        <v>1</v>
      </c>
    </row>
    <row r="15" spans="1:257" ht="18" customHeight="1">
      <c r="C15" s="25" t="s">
        <v>27</v>
      </c>
      <c r="D15" s="26" t="str">
        <f t="shared" si="0"/>
        <v>:</v>
      </c>
      <c r="E15" s="25" t="s">
        <v>42</v>
      </c>
      <c r="F15" s="25">
        <v>95</v>
      </c>
      <c r="G15" s="26" t="str">
        <f t="shared" si="1"/>
        <v>:</v>
      </c>
      <c r="H15" s="25">
        <v>85</v>
      </c>
      <c r="I15" s="27">
        <v>1.93</v>
      </c>
      <c r="J15" s="1"/>
      <c r="K15" s="27">
        <v>1.83</v>
      </c>
      <c r="L15" s="28">
        <v>1</v>
      </c>
      <c r="M15" s="31">
        <f t="shared" si="5"/>
        <v>1.93</v>
      </c>
      <c r="N15" s="33"/>
      <c r="O15" s="23" t="b">
        <f t="shared" si="3"/>
        <v>1</v>
      </c>
      <c r="P15" s="23" t="b">
        <f t="shared" si="4"/>
        <v>1</v>
      </c>
    </row>
    <row r="16" spans="1:257" ht="18" customHeight="1">
      <c r="C16" s="25" t="s">
        <v>26</v>
      </c>
      <c r="D16" s="26" t="str">
        <f t="shared" si="0"/>
        <v>:</v>
      </c>
      <c r="E16" s="25" t="s">
        <v>43</v>
      </c>
      <c r="F16" s="25">
        <v>80</v>
      </c>
      <c r="G16" s="26" t="str">
        <f t="shared" si="1"/>
        <v>:</v>
      </c>
      <c r="H16" s="25">
        <v>131</v>
      </c>
      <c r="I16" s="27">
        <v>5.5</v>
      </c>
      <c r="J16" s="1"/>
      <c r="K16" s="27">
        <v>1.1399999999999999</v>
      </c>
      <c r="L16" s="28">
        <v>2</v>
      </c>
      <c r="M16" s="31">
        <f t="shared" si="5"/>
        <v>1.1399999999999999</v>
      </c>
      <c r="N16" s="30"/>
      <c r="O16" s="23" t="b">
        <f t="shared" si="3"/>
        <v>1</v>
      </c>
      <c r="P16" s="23" t="b">
        <f t="shared" si="4"/>
        <v>1</v>
      </c>
    </row>
    <row r="17" spans="2:16" ht="18" customHeight="1">
      <c r="C17" s="25" t="s">
        <v>23</v>
      </c>
      <c r="D17" s="26" t="str">
        <f t="shared" si="0"/>
        <v>:</v>
      </c>
      <c r="E17" s="25" t="s">
        <v>44</v>
      </c>
      <c r="F17" s="25">
        <v>100</v>
      </c>
      <c r="G17" s="26" t="str">
        <f t="shared" si="1"/>
        <v>:</v>
      </c>
      <c r="H17" s="25">
        <v>121</v>
      </c>
      <c r="I17" s="27">
        <v>6.5</v>
      </c>
      <c r="J17" s="1"/>
      <c r="K17" s="27">
        <v>1.1000000000000001</v>
      </c>
      <c r="L17" s="28">
        <v>2</v>
      </c>
      <c r="M17" s="31">
        <f t="shared" si="5"/>
        <v>1.1000000000000001</v>
      </c>
      <c r="N17" s="30">
        <f>SUM(M10:M17)</f>
        <v>9.66</v>
      </c>
      <c r="O17" s="23" t="b">
        <f t="shared" si="3"/>
        <v>1</v>
      </c>
      <c r="P17" s="23" t="b">
        <f t="shared" si="4"/>
        <v>1</v>
      </c>
    </row>
    <row r="18" spans="2:16" ht="18" customHeight="1">
      <c r="C18" s="25"/>
      <c r="D18" s="26" t="str">
        <f t="shared" si="0"/>
        <v/>
      </c>
      <c r="E18" s="25"/>
      <c r="F18" s="25"/>
      <c r="G18" s="26" t="str">
        <f t="shared" si="1"/>
        <v/>
      </c>
      <c r="H18" s="25"/>
      <c r="I18" s="27"/>
      <c r="J18" s="1"/>
      <c r="K18" s="27"/>
      <c r="L18" s="28"/>
      <c r="M18" s="29" t="str">
        <f t="shared" si="5"/>
        <v/>
      </c>
      <c r="N18" s="30"/>
      <c r="O18" s="23" t="str">
        <f t="shared" si="3"/>
        <v/>
      </c>
      <c r="P18" s="23" t="str">
        <f t="shared" si="4"/>
        <v/>
      </c>
    </row>
    <row r="19" spans="2:16" ht="18" customHeight="1">
      <c r="B19" s="24" t="s">
        <v>30</v>
      </c>
      <c r="C19" s="25" t="s">
        <v>37</v>
      </c>
      <c r="D19" s="26" t="str">
        <f t="shared" si="0"/>
        <v>:</v>
      </c>
      <c r="E19" s="25" t="s">
        <v>38</v>
      </c>
      <c r="F19" s="25">
        <v>100</v>
      </c>
      <c r="G19" s="26" t="str">
        <f t="shared" si="1"/>
        <v>:</v>
      </c>
      <c r="H19" s="25">
        <v>94</v>
      </c>
      <c r="I19" s="27">
        <v>3</v>
      </c>
      <c r="J19" s="1"/>
      <c r="K19" s="27">
        <v>1.37</v>
      </c>
      <c r="L19" s="28">
        <v>2</v>
      </c>
      <c r="M19" s="29">
        <f t="shared" si="5"/>
        <v>0</v>
      </c>
      <c r="N19" s="30"/>
      <c r="O19" s="23" t="b">
        <f t="shared" si="3"/>
        <v>1</v>
      </c>
      <c r="P19" s="23" t="b">
        <f t="shared" si="4"/>
        <v>1</v>
      </c>
    </row>
    <row r="20" spans="2:16" ht="18" customHeight="1">
      <c r="B20" s="24" t="s">
        <v>33</v>
      </c>
      <c r="C20" s="25" t="s">
        <v>34</v>
      </c>
      <c r="D20" s="26" t="str">
        <f t="shared" si="0"/>
        <v>:</v>
      </c>
      <c r="E20" s="25" t="s">
        <v>35</v>
      </c>
      <c r="F20" s="25">
        <v>105</v>
      </c>
      <c r="G20" s="26" t="str">
        <f t="shared" si="1"/>
        <v>:</v>
      </c>
      <c r="H20" s="25">
        <v>102</v>
      </c>
      <c r="I20" s="27">
        <v>1.83</v>
      </c>
      <c r="J20" s="1"/>
      <c r="K20" s="27">
        <v>1.93</v>
      </c>
      <c r="L20" s="28">
        <v>2</v>
      </c>
      <c r="M20" s="29">
        <f t="shared" si="5"/>
        <v>0</v>
      </c>
      <c r="N20" s="30"/>
      <c r="O20" s="23" t="b">
        <f t="shared" si="3"/>
        <v>1</v>
      </c>
      <c r="P20" s="23" t="b">
        <f t="shared" si="4"/>
        <v>1</v>
      </c>
    </row>
    <row r="21" spans="2:16" ht="18" customHeight="1">
      <c r="B21" s="24" t="s">
        <v>45</v>
      </c>
      <c r="C21" s="25" t="s">
        <v>31</v>
      </c>
      <c r="D21" s="26" t="str">
        <f t="shared" si="0"/>
        <v>:</v>
      </c>
      <c r="E21" s="25" t="s">
        <v>32</v>
      </c>
      <c r="F21" s="25">
        <v>115</v>
      </c>
      <c r="G21" s="26" t="str">
        <f t="shared" si="1"/>
        <v>:</v>
      </c>
      <c r="H21" s="25">
        <v>123</v>
      </c>
      <c r="I21" s="27">
        <v>2.6</v>
      </c>
      <c r="J21" s="1"/>
      <c r="K21" s="27">
        <v>1.47</v>
      </c>
      <c r="L21" s="28">
        <v>1</v>
      </c>
      <c r="M21" s="29">
        <f t="shared" si="5"/>
        <v>0</v>
      </c>
      <c r="N21" s="30"/>
      <c r="O21" s="23" t="b">
        <f t="shared" si="3"/>
        <v>1</v>
      </c>
      <c r="P21" s="23" t="b">
        <f t="shared" si="4"/>
        <v>1</v>
      </c>
    </row>
    <row r="22" spans="2:16" ht="18" customHeight="1">
      <c r="C22" s="25" t="s">
        <v>26</v>
      </c>
      <c r="D22" s="26" t="str">
        <f t="shared" si="0"/>
        <v>:</v>
      </c>
      <c r="E22" s="25" t="s">
        <v>43</v>
      </c>
      <c r="F22" s="25">
        <v>99</v>
      </c>
      <c r="G22" s="26" t="str">
        <f t="shared" si="1"/>
        <v>:</v>
      </c>
      <c r="H22" s="25">
        <v>118</v>
      </c>
      <c r="I22" s="27">
        <v>8.5</v>
      </c>
      <c r="J22" s="1"/>
      <c r="K22" s="27">
        <v>1.06</v>
      </c>
      <c r="L22" s="28">
        <v>2</v>
      </c>
      <c r="M22" s="31">
        <f t="shared" si="5"/>
        <v>1.06</v>
      </c>
      <c r="N22" s="33"/>
      <c r="O22" s="23" t="b">
        <f t="shared" si="3"/>
        <v>1</v>
      </c>
      <c r="P22" s="23" t="b">
        <f t="shared" si="4"/>
        <v>1</v>
      </c>
    </row>
    <row r="23" spans="2:16" ht="18" customHeight="1">
      <c r="C23" s="25" t="s">
        <v>39</v>
      </c>
      <c r="D23" s="26" t="str">
        <f t="shared" si="0"/>
        <v>:</v>
      </c>
      <c r="E23" s="25" t="s">
        <v>40</v>
      </c>
      <c r="F23" s="25">
        <v>85</v>
      </c>
      <c r="G23" s="26" t="str">
        <f t="shared" si="1"/>
        <v>:</v>
      </c>
      <c r="H23" s="25">
        <v>94</v>
      </c>
      <c r="I23" s="27">
        <v>3.1</v>
      </c>
      <c r="J23" s="1"/>
      <c r="K23" s="27">
        <v>1.35</v>
      </c>
      <c r="L23" s="28">
        <v>2</v>
      </c>
      <c r="M23" s="31">
        <f t="shared" si="5"/>
        <v>1.35</v>
      </c>
      <c r="N23" s="30"/>
      <c r="O23" s="23" t="b">
        <f t="shared" si="3"/>
        <v>1</v>
      </c>
      <c r="P23" s="23" t="b">
        <f t="shared" si="4"/>
        <v>1</v>
      </c>
    </row>
    <row r="24" spans="2:16" ht="18" customHeight="1">
      <c r="C24" s="25" t="s">
        <v>22</v>
      </c>
      <c r="D24" s="26" t="str">
        <f t="shared" si="0"/>
        <v>:</v>
      </c>
      <c r="E24" s="25" t="s">
        <v>41</v>
      </c>
      <c r="F24" s="25">
        <v>100</v>
      </c>
      <c r="G24" s="26" t="str">
        <f t="shared" si="1"/>
        <v>:</v>
      </c>
      <c r="H24" s="25">
        <v>109</v>
      </c>
      <c r="I24" s="27">
        <v>6.2</v>
      </c>
      <c r="J24" s="1"/>
      <c r="K24" s="27">
        <v>1.1100000000000001</v>
      </c>
      <c r="L24" s="28">
        <v>2</v>
      </c>
      <c r="M24" s="31">
        <f t="shared" si="5"/>
        <v>1.1100000000000001</v>
      </c>
      <c r="N24" s="30"/>
      <c r="O24" s="23" t="b">
        <f t="shared" si="3"/>
        <v>1</v>
      </c>
      <c r="P24" s="23" t="b">
        <f t="shared" si="4"/>
        <v>1</v>
      </c>
    </row>
    <row r="25" spans="2:16" ht="18" customHeight="1">
      <c r="C25" s="25" t="s">
        <v>23</v>
      </c>
      <c r="D25" s="26" t="str">
        <f t="shared" si="0"/>
        <v>:</v>
      </c>
      <c r="E25" s="25" t="s">
        <v>44</v>
      </c>
      <c r="F25" s="25">
        <v>112</v>
      </c>
      <c r="G25" s="26" t="str">
        <f t="shared" si="1"/>
        <v>:</v>
      </c>
      <c r="H25" s="25">
        <v>121</v>
      </c>
      <c r="I25" s="27">
        <v>5.5</v>
      </c>
      <c r="J25" s="1"/>
      <c r="K25" s="27">
        <v>1.1399999999999999</v>
      </c>
      <c r="L25" s="28">
        <v>2</v>
      </c>
      <c r="M25" s="31">
        <f t="shared" si="5"/>
        <v>1.1399999999999999</v>
      </c>
      <c r="N25" s="30"/>
      <c r="O25" s="23" t="b">
        <f t="shared" si="3"/>
        <v>1</v>
      </c>
      <c r="P25" s="23" t="b">
        <f t="shared" si="4"/>
        <v>1</v>
      </c>
    </row>
    <row r="26" spans="2:16" ht="18" customHeight="1">
      <c r="C26" s="25" t="s">
        <v>27</v>
      </c>
      <c r="D26" s="26" t="str">
        <f t="shared" si="0"/>
        <v>:</v>
      </c>
      <c r="E26" s="25" t="s">
        <v>42</v>
      </c>
      <c r="F26" s="25">
        <v>94</v>
      </c>
      <c r="G26" s="26" t="str">
        <f t="shared" si="1"/>
        <v>:</v>
      </c>
      <c r="H26" s="25">
        <v>109</v>
      </c>
      <c r="I26" s="27">
        <v>2.1</v>
      </c>
      <c r="J26" s="1"/>
      <c r="K26" s="27">
        <v>1.72</v>
      </c>
      <c r="L26" s="28">
        <v>2</v>
      </c>
      <c r="M26" s="31">
        <f t="shared" si="5"/>
        <v>1.72</v>
      </c>
      <c r="N26" s="30">
        <f>SUM(M19:M26)</f>
        <v>6.38</v>
      </c>
      <c r="O26" s="23" t="b">
        <f t="shared" si="3"/>
        <v>1</v>
      </c>
      <c r="P26" s="23" t="b">
        <f t="shared" si="4"/>
        <v>1</v>
      </c>
    </row>
    <row r="27" spans="2:16" ht="18" customHeight="1">
      <c r="C27" s="25"/>
      <c r="D27" s="26" t="str">
        <f t="shared" si="0"/>
        <v/>
      </c>
      <c r="E27" s="25"/>
      <c r="F27" s="25"/>
      <c r="G27" s="26" t="str">
        <f t="shared" si="1"/>
        <v/>
      </c>
      <c r="H27" s="25"/>
      <c r="I27" s="27"/>
      <c r="J27" s="1"/>
      <c r="K27" s="27"/>
      <c r="L27" s="28"/>
      <c r="M27" s="29" t="str">
        <f t="shared" si="5"/>
        <v/>
      </c>
      <c r="N27" s="33"/>
      <c r="O27" s="23" t="str">
        <f t="shared" si="3"/>
        <v/>
      </c>
      <c r="P27" s="23" t="str">
        <f t="shared" si="4"/>
        <v/>
      </c>
    </row>
    <row r="28" spans="2:16" ht="18" customHeight="1">
      <c r="B28" s="24" t="s">
        <v>30</v>
      </c>
      <c r="C28" s="25" t="s">
        <v>38</v>
      </c>
      <c r="D28" s="26" t="str">
        <f t="shared" si="0"/>
        <v>:</v>
      </c>
      <c r="E28" s="25" t="s">
        <v>37</v>
      </c>
      <c r="F28" s="25">
        <v>118</v>
      </c>
      <c r="G28" s="26" t="str">
        <f t="shared" si="1"/>
        <v>:</v>
      </c>
      <c r="H28" s="25">
        <v>116</v>
      </c>
      <c r="I28" s="27">
        <v>1.83</v>
      </c>
      <c r="J28" s="1"/>
      <c r="K28" s="27">
        <v>1.93</v>
      </c>
      <c r="L28" s="28">
        <v>1</v>
      </c>
      <c r="M28" s="31">
        <f t="shared" si="5"/>
        <v>1.83</v>
      </c>
      <c r="N28" s="33"/>
      <c r="O28" s="23" t="b">
        <f t="shared" si="3"/>
        <v>1</v>
      </c>
      <c r="P28" s="23" t="b">
        <f t="shared" si="4"/>
        <v>1</v>
      </c>
    </row>
    <row r="29" spans="2:16" ht="18" customHeight="1">
      <c r="B29" s="24" t="s">
        <v>33</v>
      </c>
      <c r="C29" s="25" t="s">
        <v>43</v>
      </c>
      <c r="D29" s="26" t="str">
        <f t="shared" si="0"/>
        <v>:</v>
      </c>
      <c r="E29" s="25" t="s">
        <v>26</v>
      </c>
      <c r="F29" s="25">
        <v>114</v>
      </c>
      <c r="G29" s="26" t="str">
        <f t="shared" si="1"/>
        <v>:</v>
      </c>
      <c r="H29" s="25">
        <v>108</v>
      </c>
      <c r="I29" s="27">
        <v>1.2</v>
      </c>
      <c r="J29" s="1"/>
      <c r="K29" s="27">
        <v>4.4000000000000004</v>
      </c>
      <c r="L29" s="28">
        <v>1</v>
      </c>
      <c r="M29" s="31">
        <f t="shared" si="5"/>
        <v>1.2</v>
      </c>
      <c r="N29" s="32"/>
      <c r="O29" s="23" t="b">
        <f t="shared" si="3"/>
        <v>1</v>
      </c>
      <c r="P29" s="23" t="b">
        <f t="shared" si="4"/>
        <v>1</v>
      </c>
    </row>
    <row r="30" spans="2:16" ht="18" customHeight="1">
      <c r="B30" s="24" t="s">
        <v>46</v>
      </c>
      <c r="C30" s="25" t="s">
        <v>35</v>
      </c>
      <c r="D30" s="26" t="str">
        <f t="shared" si="0"/>
        <v>:</v>
      </c>
      <c r="E30" s="25" t="s">
        <v>34</v>
      </c>
      <c r="F30" s="25">
        <v>83</v>
      </c>
      <c r="G30" s="26" t="str">
        <f t="shared" si="1"/>
        <v>:</v>
      </c>
      <c r="H30" s="25">
        <v>117</v>
      </c>
      <c r="I30" s="27">
        <v>2.8</v>
      </c>
      <c r="J30" s="1"/>
      <c r="K30" s="27">
        <v>1.42</v>
      </c>
      <c r="L30" s="28">
        <v>2</v>
      </c>
      <c r="M30" s="31">
        <f t="shared" si="5"/>
        <v>1.42</v>
      </c>
      <c r="N30" s="33"/>
      <c r="O30" s="23" t="b">
        <f t="shared" si="3"/>
        <v>1</v>
      </c>
      <c r="P30" s="23" t="b">
        <f t="shared" si="4"/>
        <v>1</v>
      </c>
    </row>
    <row r="31" spans="2:16" ht="18" customHeight="1">
      <c r="C31" s="25" t="s">
        <v>41</v>
      </c>
      <c r="D31" s="26" t="str">
        <f t="shared" si="0"/>
        <v>:</v>
      </c>
      <c r="E31" s="25" t="s">
        <v>22</v>
      </c>
      <c r="F31" s="25">
        <v>93</v>
      </c>
      <c r="G31" s="26" t="str">
        <f t="shared" si="1"/>
        <v>:</v>
      </c>
      <c r="H31" s="25">
        <v>95</v>
      </c>
      <c r="I31" s="27">
        <v>1.4</v>
      </c>
      <c r="J31" s="1"/>
      <c r="K31" s="27">
        <v>2.9</v>
      </c>
      <c r="L31" s="28">
        <v>1</v>
      </c>
      <c r="M31" s="29">
        <f t="shared" si="5"/>
        <v>0</v>
      </c>
      <c r="N31" s="33"/>
      <c r="O31" s="23" t="b">
        <f t="shared" si="3"/>
        <v>1</v>
      </c>
      <c r="P31" s="23" t="b">
        <f t="shared" si="4"/>
        <v>1</v>
      </c>
    </row>
    <row r="32" spans="2:16" ht="18" customHeight="1">
      <c r="C32" s="25" t="s">
        <v>32</v>
      </c>
      <c r="D32" s="26" t="str">
        <f t="shared" si="0"/>
        <v>:</v>
      </c>
      <c r="E32" s="25" t="s">
        <v>31</v>
      </c>
      <c r="F32" s="25">
        <v>101</v>
      </c>
      <c r="G32" s="26" t="str">
        <f t="shared" si="1"/>
        <v>:</v>
      </c>
      <c r="H32" s="25">
        <v>117</v>
      </c>
      <c r="I32" s="27">
        <v>2.8</v>
      </c>
      <c r="J32" s="1"/>
      <c r="K32" s="27">
        <v>1.42</v>
      </c>
      <c r="L32" s="28">
        <v>1</v>
      </c>
      <c r="M32" s="29">
        <f t="shared" si="5"/>
        <v>0</v>
      </c>
      <c r="N32" s="32"/>
      <c r="O32" s="23" t="b">
        <f t="shared" si="3"/>
        <v>1</v>
      </c>
      <c r="P32" s="23" t="b">
        <f t="shared" si="4"/>
        <v>1</v>
      </c>
    </row>
    <row r="33" spans="2:16" ht="18" customHeight="1">
      <c r="C33" s="25" t="s">
        <v>40</v>
      </c>
      <c r="D33" s="26" t="str">
        <f t="shared" si="0"/>
        <v>:</v>
      </c>
      <c r="E33" s="25" t="s">
        <v>39</v>
      </c>
      <c r="F33" s="25">
        <v>104</v>
      </c>
      <c r="G33" s="26" t="str">
        <f t="shared" si="1"/>
        <v>:</v>
      </c>
      <c r="H33" s="25">
        <v>116</v>
      </c>
      <c r="I33" s="27">
        <v>2.25</v>
      </c>
      <c r="J33" s="1"/>
      <c r="K33" s="27">
        <v>1.62</v>
      </c>
      <c r="L33" s="28">
        <v>1</v>
      </c>
      <c r="M33" s="29">
        <f t="shared" si="5"/>
        <v>0</v>
      </c>
      <c r="N33" s="33"/>
      <c r="O33" s="23" t="b">
        <f t="shared" si="3"/>
        <v>1</v>
      </c>
      <c r="P33" s="23" t="b">
        <f t="shared" si="4"/>
        <v>1</v>
      </c>
    </row>
    <row r="34" spans="2:16" ht="18" customHeight="1">
      <c r="C34" s="25" t="s">
        <v>44</v>
      </c>
      <c r="D34" s="26" t="str">
        <f t="shared" ref="D34:D65" si="6">IF(C34&gt;0,":","")</f>
        <v>:</v>
      </c>
      <c r="E34" s="25" t="s">
        <v>23</v>
      </c>
      <c r="F34" s="25">
        <v>124</v>
      </c>
      <c r="G34" s="26" t="str">
        <f t="shared" ref="G34:G65" si="7">IF(ISNUMBER(F34),":","")</f>
        <v>:</v>
      </c>
      <c r="H34" s="25">
        <v>87</v>
      </c>
      <c r="I34" s="27">
        <v>1.4</v>
      </c>
      <c r="J34" s="1"/>
      <c r="K34" s="27">
        <v>2.9</v>
      </c>
      <c r="L34" s="28">
        <v>2</v>
      </c>
      <c r="M34" s="29">
        <f t="shared" si="5"/>
        <v>0</v>
      </c>
      <c r="N34" s="33"/>
      <c r="O34" s="23" t="b">
        <f t="shared" si="3"/>
        <v>1</v>
      </c>
      <c r="P34" s="23" t="b">
        <f t="shared" si="4"/>
        <v>1</v>
      </c>
    </row>
    <row r="35" spans="2:16" ht="18" customHeight="1">
      <c r="C35" s="25" t="s">
        <v>42</v>
      </c>
      <c r="D35" s="26" t="str">
        <f t="shared" si="6"/>
        <v>:</v>
      </c>
      <c r="E35" s="25" t="s">
        <v>27</v>
      </c>
      <c r="F35" s="25">
        <v>93</v>
      </c>
      <c r="G35" s="26" t="str">
        <f t="shared" si="7"/>
        <v>:</v>
      </c>
      <c r="H35" s="25">
        <v>104</v>
      </c>
      <c r="I35" s="27">
        <v>2.25</v>
      </c>
      <c r="J35" s="1"/>
      <c r="K35" s="27">
        <v>1.62</v>
      </c>
      <c r="L35" s="28">
        <v>2</v>
      </c>
      <c r="M35" s="31">
        <f t="shared" si="5"/>
        <v>1.62</v>
      </c>
      <c r="N35" s="32">
        <f>SUM(M28:M35)</f>
        <v>6.07</v>
      </c>
      <c r="O35" s="23" t="b">
        <f t="shared" si="3"/>
        <v>1</v>
      </c>
      <c r="P35" s="23" t="b">
        <f t="shared" si="4"/>
        <v>1</v>
      </c>
    </row>
    <row r="36" spans="2:16" ht="18" customHeight="1">
      <c r="C36" s="25"/>
      <c r="D36" s="26" t="str">
        <f t="shared" si="6"/>
        <v/>
      </c>
      <c r="E36" s="25"/>
      <c r="F36" s="25"/>
      <c r="G36" s="26" t="str">
        <f t="shared" si="7"/>
        <v/>
      </c>
      <c r="H36" s="25"/>
      <c r="I36" s="27"/>
      <c r="J36" s="1"/>
      <c r="K36" s="27"/>
      <c r="L36" s="28"/>
      <c r="M36" s="29" t="str">
        <f t="shared" si="5"/>
        <v/>
      </c>
      <c r="N36" s="33"/>
      <c r="O36" s="23" t="str">
        <f t="shared" si="3"/>
        <v/>
      </c>
      <c r="P36" s="23" t="str">
        <f t="shared" si="4"/>
        <v/>
      </c>
    </row>
    <row r="37" spans="2:16" ht="18" customHeight="1">
      <c r="B37" s="24" t="s">
        <v>30</v>
      </c>
      <c r="C37" s="25" t="s">
        <v>43</v>
      </c>
      <c r="D37" s="26" t="str">
        <f t="shared" si="6"/>
        <v>:</v>
      </c>
      <c r="E37" s="25" t="s">
        <v>26</v>
      </c>
      <c r="F37" s="25">
        <v>117</v>
      </c>
      <c r="G37" s="26" t="str">
        <f t="shared" si="7"/>
        <v>:</v>
      </c>
      <c r="H37" s="25">
        <v>115</v>
      </c>
      <c r="I37" s="27">
        <v>1.1000000000000001</v>
      </c>
      <c r="J37" s="1"/>
      <c r="K37" s="27">
        <v>6.7</v>
      </c>
      <c r="L37" s="28">
        <v>1</v>
      </c>
      <c r="M37" s="31">
        <f t="shared" si="5"/>
        <v>1.1000000000000001</v>
      </c>
      <c r="N37" s="33"/>
      <c r="O37" s="23" t="b">
        <f t="shared" si="3"/>
        <v>1</v>
      </c>
      <c r="P37" s="23" t="b">
        <f t="shared" si="4"/>
        <v>1</v>
      </c>
    </row>
    <row r="38" spans="2:16" ht="18" customHeight="1">
      <c r="B38" s="24" t="s">
        <v>33</v>
      </c>
      <c r="C38" s="25" t="s">
        <v>35</v>
      </c>
      <c r="D38" s="26" t="str">
        <f t="shared" si="6"/>
        <v>:</v>
      </c>
      <c r="E38" s="25" t="s">
        <v>34</v>
      </c>
      <c r="F38" s="25">
        <v>101</v>
      </c>
      <c r="G38" s="26" t="str">
        <f t="shared" si="7"/>
        <v>:</v>
      </c>
      <c r="H38" s="25">
        <v>99</v>
      </c>
      <c r="I38" s="27">
        <v>2.8</v>
      </c>
      <c r="J38" s="1"/>
      <c r="K38" s="27">
        <v>1.42</v>
      </c>
      <c r="L38" s="28">
        <v>2</v>
      </c>
      <c r="M38" s="29">
        <f t="shared" si="5"/>
        <v>0</v>
      </c>
      <c r="N38" s="33"/>
      <c r="O38" s="23" t="b">
        <f t="shared" si="3"/>
        <v>1</v>
      </c>
      <c r="P38" s="23" t="b">
        <f t="shared" si="4"/>
        <v>1</v>
      </c>
    </row>
    <row r="39" spans="2:16" ht="18" customHeight="1">
      <c r="B39" s="24" t="s">
        <v>47</v>
      </c>
      <c r="C39" s="25" t="s">
        <v>38</v>
      </c>
      <c r="D39" s="26" t="str">
        <f t="shared" si="6"/>
        <v>:</v>
      </c>
      <c r="E39" s="25" t="s">
        <v>37</v>
      </c>
      <c r="F39" s="25">
        <v>94</v>
      </c>
      <c r="G39" s="26" t="str">
        <f t="shared" si="7"/>
        <v>:</v>
      </c>
      <c r="H39" s="25">
        <v>93</v>
      </c>
      <c r="I39" s="27">
        <v>1.9</v>
      </c>
      <c r="J39" s="1"/>
      <c r="K39" s="27">
        <v>1.87</v>
      </c>
      <c r="L39" s="28">
        <v>2</v>
      </c>
      <c r="M39" s="29">
        <f t="shared" si="5"/>
        <v>0</v>
      </c>
      <c r="N39" s="33"/>
      <c r="O39" s="23" t="b">
        <f t="shared" si="3"/>
        <v>1</v>
      </c>
      <c r="P39" s="23" t="b">
        <f t="shared" si="4"/>
        <v>1</v>
      </c>
    </row>
    <row r="40" spans="2:16" ht="18" customHeight="1">
      <c r="C40" s="25" t="s">
        <v>40</v>
      </c>
      <c r="D40" s="26" t="str">
        <f t="shared" si="6"/>
        <v>:</v>
      </c>
      <c r="E40" s="25" t="s">
        <v>39</v>
      </c>
      <c r="F40" s="25">
        <v>113</v>
      </c>
      <c r="G40" s="26" t="str">
        <f t="shared" si="7"/>
        <v>:</v>
      </c>
      <c r="H40" s="25">
        <v>116</v>
      </c>
      <c r="I40" s="27">
        <v>2.2999999999999998</v>
      </c>
      <c r="J40" s="1"/>
      <c r="K40" s="27">
        <v>1.6</v>
      </c>
      <c r="L40" s="28">
        <v>1</v>
      </c>
      <c r="M40" s="29">
        <f t="shared" si="5"/>
        <v>0</v>
      </c>
      <c r="N40" s="33"/>
      <c r="O40" s="23" t="b">
        <f t="shared" si="3"/>
        <v>1</v>
      </c>
      <c r="P40" s="23" t="b">
        <f t="shared" si="4"/>
        <v>1</v>
      </c>
    </row>
    <row r="41" spans="2:16" ht="18" customHeight="1">
      <c r="C41" s="25" t="s">
        <v>41</v>
      </c>
      <c r="D41" s="26" t="str">
        <f t="shared" si="6"/>
        <v>:</v>
      </c>
      <c r="E41" s="25" t="s">
        <v>22</v>
      </c>
      <c r="F41" s="25">
        <v>107</v>
      </c>
      <c r="G41" s="26" t="str">
        <f t="shared" si="7"/>
        <v>:</v>
      </c>
      <c r="H41" s="25">
        <v>98</v>
      </c>
      <c r="I41" s="27">
        <v>1.32</v>
      </c>
      <c r="J41" s="1"/>
      <c r="K41" s="27">
        <v>3.3</v>
      </c>
      <c r="L41" s="28">
        <v>1</v>
      </c>
      <c r="M41" s="31">
        <f t="shared" si="5"/>
        <v>1.32</v>
      </c>
      <c r="N41" s="33"/>
      <c r="O41" s="23" t="b">
        <f t="shared" si="3"/>
        <v>1</v>
      </c>
      <c r="P41" s="23" t="b">
        <f t="shared" si="4"/>
        <v>1</v>
      </c>
    </row>
    <row r="42" spans="2:16" ht="18" customHeight="1">
      <c r="C42" s="25" t="s">
        <v>32</v>
      </c>
      <c r="D42" s="26" t="str">
        <f t="shared" si="6"/>
        <v>:</v>
      </c>
      <c r="E42" s="25" t="s">
        <v>31</v>
      </c>
      <c r="F42" s="25">
        <v>129</v>
      </c>
      <c r="G42" s="26" t="str">
        <f t="shared" si="7"/>
        <v>:</v>
      </c>
      <c r="H42" s="25">
        <v>103</v>
      </c>
      <c r="I42" s="27">
        <v>2.7</v>
      </c>
      <c r="J42" s="1"/>
      <c r="K42" s="27">
        <v>1.45</v>
      </c>
      <c r="L42" s="28">
        <v>2</v>
      </c>
      <c r="M42" s="29">
        <f t="shared" si="5"/>
        <v>0</v>
      </c>
      <c r="N42" s="33"/>
      <c r="O42" s="23" t="b">
        <f t="shared" si="3"/>
        <v>1</v>
      </c>
      <c r="P42" s="23" t="b">
        <f t="shared" si="4"/>
        <v>1</v>
      </c>
    </row>
    <row r="43" spans="2:16" ht="18" customHeight="1">
      <c r="C43" s="25" t="s">
        <v>42</v>
      </c>
      <c r="D43" s="26" t="str">
        <f t="shared" si="6"/>
        <v>:</v>
      </c>
      <c r="E43" s="25" t="s">
        <v>27</v>
      </c>
      <c r="F43" s="25">
        <v>106</v>
      </c>
      <c r="G43" s="26" t="str">
        <f t="shared" si="7"/>
        <v>:</v>
      </c>
      <c r="H43" s="25">
        <v>109</v>
      </c>
      <c r="I43" s="27">
        <v>2.4</v>
      </c>
      <c r="J43" s="1"/>
      <c r="K43" s="27">
        <v>1.55</v>
      </c>
      <c r="L43" s="28">
        <v>2</v>
      </c>
      <c r="M43" s="31">
        <f t="shared" si="5"/>
        <v>1.55</v>
      </c>
      <c r="N43" s="33"/>
      <c r="O43" s="23" t="b">
        <f t="shared" si="3"/>
        <v>1</v>
      </c>
      <c r="P43" s="23" t="b">
        <f t="shared" si="4"/>
        <v>1</v>
      </c>
    </row>
    <row r="44" spans="2:16" ht="18" customHeight="1">
      <c r="C44" s="25" t="s">
        <v>44</v>
      </c>
      <c r="D44" s="26" t="str">
        <f t="shared" si="6"/>
        <v>:</v>
      </c>
      <c r="E44" s="25" t="s">
        <v>23</v>
      </c>
      <c r="F44" s="25">
        <v>138</v>
      </c>
      <c r="G44" s="26" t="str">
        <f t="shared" si="7"/>
        <v>:</v>
      </c>
      <c r="H44" s="25">
        <v>83</v>
      </c>
      <c r="I44" s="27">
        <v>1.22</v>
      </c>
      <c r="J44" s="1"/>
      <c r="K44" s="27">
        <v>4.0999999999999996</v>
      </c>
      <c r="L44" s="28">
        <v>1</v>
      </c>
      <c r="M44" s="31">
        <f t="shared" si="5"/>
        <v>1.22</v>
      </c>
      <c r="N44" s="32">
        <f>SUM(M37:M44)</f>
        <v>5.1899999999999995</v>
      </c>
      <c r="O44" s="23" t="b">
        <f t="shared" si="3"/>
        <v>1</v>
      </c>
      <c r="P44" s="23" t="b">
        <f t="shared" si="4"/>
        <v>1</v>
      </c>
    </row>
    <row r="45" spans="2:16" ht="18" customHeight="1">
      <c r="C45" s="25"/>
      <c r="D45" s="26" t="str">
        <f t="shared" si="6"/>
        <v/>
      </c>
      <c r="E45" s="25"/>
      <c r="F45" s="25"/>
      <c r="G45" s="26" t="str">
        <f t="shared" si="7"/>
        <v/>
      </c>
      <c r="H45" s="25"/>
      <c r="I45" s="27"/>
      <c r="J45" s="1"/>
      <c r="K45" s="27"/>
      <c r="L45" s="28"/>
      <c r="M45" s="31" t="str">
        <f t="shared" ref="M45:M76" si="8">IF(ISNUMBER(L45),IF(IF(F45&gt;H45,1,"")=L45,I45,IF(IF(F45&lt;H45,2,"")=L45,K45,IF(IF(F45=H45,0,"")=L45,J45,0))),"")</f>
        <v/>
      </c>
      <c r="N45" s="33"/>
      <c r="O45" s="23" t="str">
        <f t="shared" si="3"/>
        <v/>
      </c>
      <c r="P45" s="23" t="str">
        <f t="shared" si="4"/>
        <v/>
      </c>
    </row>
    <row r="46" spans="2:16" ht="18" customHeight="1">
      <c r="B46" s="24" t="s">
        <v>30</v>
      </c>
      <c r="C46" s="25" t="s">
        <v>31</v>
      </c>
      <c r="D46" s="26" t="str">
        <f t="shared" si="6"/>
        <v>:</v>
      </c>
      <c r="E46" s="25" t="s">
        <v>32</v>
      </c>
      <c r="F46" s="25">
        <v>118</v>
      </c>
      <c r="G46" s="26" t="str">
        <f t="shared" si="7"/>
        <v>:</v>
      </c>
      <c r="H46" s="25">
        <v>119</v>
      </c>
      <c r="I46" s="27">
        <v>3.3</v>
      </c>
      <c r="J46" s="1"/>
      <c r="K46" s="27">
        <v>1.32</v>
      </c>
      <c r="L46" s="28">
        <v>2</v>
      </c>
      <c r="M46" s="31">
        <f t="shared" si="8"/>
        <v>1.32</v>
      </c>
      <c r="N46" s="33"/>
      <c r="O46" s="23" t="b">
        <f>IF(ISBLANK(F47),"",IF(ISNUMBER(F47),IF(AND(F47&gt;=0,F47&lt;250),IF($F47&lt;&gt;$H47,IF(F47=0,TRUE(),IF(MOD(F47,1)=0,TRUE(),FALSE())),FALSE()),FALSE()),FALSE()))</f>
        <v>1</v>
      </c>
      <c r="P46" s="23" t="b">
        <f>IF(ISBLANK(H47),"",IF(ISNUMBER(H47),IF(AND(H47&gt;=0,H47&lt;250),IF($F47&lt;&gt;$H47,IF(H47=0,TRUE(),IF(MOD(H47,1)=0,TRUE(),FALSE())),FALSE()),FALSE()),FALSE()))</f>
        <v>1</v>
      </c>
    </row>
    <row r="47" spans="2:16" ht="18" customHeight="1">
      <c r="B47" s="24" t="s">
        <v>33</v>
      </c>
      <c r="C47" s="25" t="s">
        <v>37</v>
      </c>
      <c r="D47" s="26" t="str">
        <f t="shared" si="6"/>
        <v>:</v>
      </c>
      <c r="E47" s="25" t="s">
        <v>38</v>
      </c>
      <c r="F47" s="25">
        <v>106</v>
      </c>
      <c r="G47" s="26" t="str">
        <f t="shared" si="7"/>
        <v>:</v>
      </c>
      <c r="H47" s="25">
        <v>103</v>
      </c>
      <c r="I47" s="27">
        <v>2.8</v>
      </c>
      <c r="J47" s="1"/>
      <c r="K47" s="27">
        <v>1.42</v>
      </c>
      <c r="L47" s="28">
        <v>2</v>
      </c>
      <c r="M47" s="29">
        <f t="shared" si="8"/>
        <v>0</v>
      </c>
      <c r="N47" s="33"/>
      <c r="O47" s="23" t="b">
        <f>IF(ISBLANK(F48),"",IF(ISNUMBER(F48),IF(AND(F48&gt;=0,F48&lt;250),IF($F48&lt;&gt;$H48,IF(F48=0,TRUE(),IF(MOD(F48,1)=0,TRUE(),FALSE())),FALSE()),FALSE()),FALSE()))</f>
        <v>1</v>
      </c>
      <c r="P47" s="23" t="b">
        <f>IF(ISBLANK(H48),"",IF(ISNUMBER(H48),IF(AND(H48&gt;=0,H48&lt;250),IF($F48&lt;&gt;$H48,IF(H48=0,TRUE(),IF(MOD(H48,1)=0,TRUE(),FALSE())),FALSE()),FALSE()),FALSE()))</f>
        <v>1</v>
      </c>
    </row>
    <row r="48" spans="2:16" ht="18" customHeight="1">
      <c r="B48" s="24" t="s">
        <v>48</v>
      </c>
      <c r="C48" s="25" t="s">
        <v>22</v>
      </c>
      <c r="D48" s="26" t="str">
        <f t="shared" si="6"/>
        <v>:</v>
      </c>
      <c r="E48" s="25" t="s">
        <v>41</v>
      </c>
      <c r="F48" s="25">
        <v>89</v>
      </c>
      <c r="G48" s="26" t="str">
        <f t="shared" si="7"/>
        <v>:</v>
      </c>
      <c r="H48" s="25">
        <v>120</v>
      </c>
      <c r="I48" s="27">
        <v>6</v>
      </c>
      <c r="J48" s="1"/>
      <c r="K48" s="27">
        <v>1.1200000000000001</v>
      </c>
      <c r="L48" s="28">
        <v>2</v>
      </c>
      <c r="M48" s="31">
        <f t="shared" si="8"/>
        <v>1.1200000000000001</v>
      </c>
      <c r="N48" s="33"/>
      <c r="O48" s="23" t="b">
        <f>IF(ISBLANK(F49),"",IF(ISNUMBER(F49),IF(AND(F49&gt;=0,F49&lt;250),IF($F49&lt;&gt;$H49,IF(F49=0,TRUE(),IF(MOD(F49,1)=0,TRUE(),FALSE())),FALSE()),FALSE()),FALSE()))</f>
        <v>1</v>
      </c>
      <c r="P48" s="23" t="b">
        <f>IF(ISBLANK(H49),"",IF(ISNUMBER(H49),IF(AND(H49&gt;=0,H49&lt;250),IF($F49&lt;&gt;$H49,IF(H49=0,TRUE(),IF(MOD(H49,1)=0,TRUE(),FALSE())),FALSE()),FALSE()),FALSE()))</f>
        <v>1</v>
      </c>
    </row>
    <row r="49" spans="2:16" ht="18" customHeight="1">
      <c r="C49" s="25" t="s">
        <v>34</v>
      </c>
      <c r="D49" s="26" t="str">
        <f t="shared" si="6"/>
        <v>:</v>
      </c>
      <c r="E49" s="25" t="s">
        <v>35</v>
      </c>
      <c r="F49" s="25">
        <v>115</v>
      </c>
      <c r="G49" s="26" t="str">
        <f t="shared" si="7"/>
        <v>:</v>
      </c>
      <c r="H49" s="25">
        <v>131</v>
      </c>
      <c r="I49" s="27">
        <v>1.77</v>
      </c>
      <c r="J49" s="1"/>
      <c r="K49" s="27">
        <v>2</v>
      </c>
      <c r="L49" s="28">
        <v>1</v>
      </c>
      <c r="M49" s="29">
        <f t="shared" si="8"/>
        <v>0</v>
      </c>
      <c r="N49" s="33"/>
      <c r="O49" s="23" t="b">
        <f t="shared" ref="O49:O80" si="9">IF(ISBLANK(F49),"",IF(ISNUMBER(F49),IF(AND(F49&gt;=0,F49&lt;250),IF($F49&lt;&gt;$H49,IF(F49=0,TRUE(),IF(MOD(F49,1)=0,TRUE(),FALSE())),FALSE()),FALSE()),FALSE()))</f>
        <v>1</v>
      </c>
      <c r="P49" s="23" t="b">
        <f t="shared" ref="P49:P80" si="10">IF(ISBLANK(H49),"",IF(ISNUMBER(H49),IF(AND(H49&gt;=0,H49&lt;250),IF($F49&lt;&gt;$H49,IF(H49=0,TRUE(),IF(MOD(H49,1)=0,TRUE(),FALSE())),FALSE()),FALSE()),FALSE()))</f>
        <v>1</v>
      </c>
    </row>
    <row r="50" spans="2:16" ht="18" customHeight="1">
      <c r="C50" s="25" t="s">
        <v>39</v>
      </c>
      <c r="D50" s="26" t="str">
        <f t="shared" si="6"/>
        <v>:</v>
      </c>
      <c r="E50" s="25" t="s">
        <v>40</v>
      </c>
      <c r="F50" s="25">
        <v>103</v>
      </c>
      <c r="G50" s="26" t="str">
        <f t="shared" si="7"/>
        <v>:</v>
      </c>
      <c r="H50" s="25">
        <v>96</v>
      </c>
      <c r="I50" s="27">
        <v>3</v>
      </c>
      <c r="J50" s="1"/>
      <c r="K50" s="27">
        <v>1.37</v>
      </c>
      <c r="L50" s="28">
        <v>2</v>
      </c>
      <c r="M50" s="29">
        <f t="shared" si="8"/>
        <v>0</v>
      </c>
      <c r="N50" s="33"/>
      <c r="O50" s="23" t="b">
        <f t="shared" si="9"/>
        <v>1</v>
      </c>
      <c r="P50" s="23" t="b">
        <f t="shared" si="10"/>
        <v>1</v>
      </c>
    </row>
    <row r="51" spans="2:16" ht="18" customHeight="1">
      <c r="C51" s="25" t="s">
        <v>27</v>
      </c>
      <c r="D51" s="26" t="str">
        <f t="shared" si="6"/>
        <v>:</v>
      </c>
      <c r="E51" s="25" t="s">
        <v>42</v>
      </c>
      <c r="F51" s="25">
        <v>116</v>
      </c>
      <c r="G51" s="26" t="str">
        <f t="shared" si="7"/>
        <v>:</v>
      </c>
      <c r="H51" s="25">
        <v>131</v>
      </c>
      <c r="I51" s="27">
        <v>2.2999999999999998</v>
      </c>
      <c r="J51" s="1"/>
      <c r="K51" s="27">
        <v>1.6</v>
      </c>
      <c r="L51" s="28">
        <v>2</v>
      </c>
      <c r="M51" s="31">
        <f t="shared" si="8"/>
        <v>1.6</v>
      </c>
      <c r="N51" s="32">
        <f>SUM(M46:M51)</f>
        <v>4.0400000000000009</v>
      </c>
      <c r="O51" s="23" t="b">
        <f t="shared" si="9"/>
        <v>1</v>
      </c>
      <c r="P51" s="23" t="b">
        <f t="shared" si="10"/>
        <v>1</v>
      </c>
    </row>
    <row r="52" spans="2:16" ht="18" customHeight="1">
      <c r="C52" s="25"/>
      <c r="D52" s="26" t="str">
        <f t="shared" si="6"/>
        <v/>
      </c>
      <c r="E52" s="25"/>
      <c r="F52" s="25"/>
      <c r="G52" s="26"/>
      <c r="H52" s="25"/>
      <c r="I52" s="27"/>
      <c r="J52" s="1"/>
      <c r="K52" s="27"/>
      <c r="L52" s="28"/>
      <c r="M52" s="29" t="str">
        <f t="shared" si="8"/>
        <v/>
      </c>
      <c r="N52" s="33"/>
      <c r="O52" s="23" t="str">
        <f t="shared" si="9"/>
        <v/>
      </c>
      <c r="P52" s="23" t="str">
        <f t="shared" si="10"/>
        <v/>
      </c>
    </row>
    <row r="53" spans="2:16" ht="18" customHeight="1">
      <c r="B53" s="24" t="s">
        <v>30</v>
      </c>
      <c r="C53" s="25" t="s">
        <v>38</v>
      </c>
      <c r="D53" s="26" t="str">
        <f t="shared" si="6"/>
        <v>:</v>
      </c>
      <c r="E53" s="25" t="s">
        <v>37</v>
      </c>
      <c r="F53" s="25">
        <v>116</v>
      </c>
      <c r="G53" s="26" t="str">
        <f>IF(ISNUMBER(F53),":","")</f>
        <v>:</v>
      </c>
      <c r="H53" s="25">
        <v>113</v>
      </c>
      <c r="I53" s="27">
        <v>1.93</v>
      </c>
      <c r="J53" s="1"/>
      <c r="K53" s="27">
        <v>1.83</v>
      </c>
      <c r="L53" s="28">
        <v>1</v>
      </c>
      <c r="M53" s="31">
        <f t="shared" si="8"/>
        <v>1.93</v>
      </c>
      <c r="N53" s="33"/>
      <c r="O53" s="23" t="b">
        <f t="shared" si="9"/>
        <v>1</v>
      </c>
      <c r="P53" s="23" t="b">
        <f t="shared" si="10"/>
        <v>1</v>
      </c>
    </row>
    <row r="54" spans="2:16" ht="18" customHeight="1">
      <c r="B54" s="24" t="s">
        <v>33</v>
      </c>
      <c r="C54" s="25" t="s">
        <v>35</v>
      </c>
      <c r="D54" s="26" t="str">
        <f t="shared" si="6"/>
        <v>:</v>
      </c>
      <c r="E54" s="25" t="s">
        <v>34</v>
      </c>
      <c r="F54" s="25">
        <v>105</v>
      </c>
      <c r="G54" s="26" t="str">
        <f>IF(ISNUMBER(F54),":","")</f>
        <v>:</v>
      </c>
      <c r="H54" s="25">
        <v>111</v>
      </c>
      <c r="I54" s="27">
        <v>3</v>
      </c>
      <c r="J54" s="1"/>
      <c r="K54" s="27">
        <v>1.37</v>
      </c>
      <c r="L54" s="28">
        <v>1</v>
      </c>
      <c r="M54" s="29">
        <f t="shared" si="8"/>
        <v>0</v>
      </c>
      <c r="N54" s="33"/>
      <c r="O54" s="23" t="b">
        <f t="shared" si="9"/>
        <v>1</v>
      </c>
      <c r="P54" s="23" t="b">
        <f t="shared" si="10"/>
        <v>1</v>
      </c>
    </row>
    <row r="55" spans="2:16" ht="18" customHeight="1">
      <c r="B55" s="24" t="s">
        <v>49</v>
      </c>
      <c r="C55" s="25" t="s">
        <v>42</v>
      </c>
      <c r="D55" s="26" t="str">
        <f t="shared" si="6"/>
        <v>:</v>
      </c>
      <c r="E55" s="25" t="s">
        <v>27</v>
      </c>
      <c r="F55" s="25">
        <v>115</v>
      </c>
      <c r="G55" s="26" t="str">
        <f>IF(ISNUMBER(F55),":","")</f>
        <v>:</v>
      </c>
      <c r="H55" s="25">
        <v>107</v>
      </c>
      <c r="I55" s="27">
        <v>2.6</v>
      </c>
      <c r="J55" s="1"/>
      <c r="K55" s="27">
        <v>1.47</v>
      </c>
      <c r="L55" s="28">
        <v>2</v>
      </c>
      <c r="M55" s="29">
        <f t="shared" si="8"/>
        <v>0</v>
      </c>
      <c r="N55" s="32">
        <f>SUM(M53:M55)</f>
        <v>1.93</v>
      </c>
      <c r="O55" s="23" t="b">
        <f t="shared" si="9"/>
        <v>1</v>
      </c>
      <c r="P55" s="23" t="b">
        <f t="shared" si="10"/>
        <v>1</v>
      </c>
    </row>
    <row r="56" spans="2:16" ht="18" customHeight="1">
      <c r="C56" s="25"/>
      <c r="D56" s="26" t="str">
        <f t="shared" si="6"/>
        <v/>
      </c>
      <c r="E56" s="25"/>
      <c r="F56" s="25"/>
      <c r="G56" s="26"/>
      <c r="H56" s="25"/>
      <c r="I56" s="27"/>
      <c r="J56" s="1"/>
      <c r="K56" s="27"/>
      <c r="L56" s="28"/>
      <c r="M56" s="29" t="str">
        <f t="shared" si="8"/>
        <v/>
      </c>
      <c r="N56" s="33"/>
      <c r="O56" s="23" t="str">
        <f t="shared" si="9"/>
        <v/>
      </c>
      <c r="P56" s="23" t="str">
        <f t="shared" si="10"/>
        <v/>
      </c>
    </row>
    <row r="57" spans="2:16" ht="18" customHeight="1">
      <c r="B57" s="24" t="s">
        <v>30</v>
      </c>
      <c r="C57" s="25" t="s">
        <v>34</v>
      </c>
      <c r="D57" s="26" t="str">
        <f t="shared" si="6"/>
        <v>:</v>
      </c>
      <c r="E57" s="25" t="s">
        <v>35</v>
      </c>
      <c r="F57" s="25">
        <v>101</v>
      </c>
      <c r="G57" s="26"/>
      <c r="H57" s="25">
        <v>120</v>
      </c>
      <c r="I57" s="27">
        <v>2</v>
      </c>
      <c r="J57" s="1"/>
      <c r="K57" s="27">
        <v>1.77</v>
      </c>
      <c r="L57" s="28">
        <v>2</v>
      </c>
      <c r="M57" s="31">
        <f t="shared" si="8"/>
        <v>1.77</v>
      </c>
      <c r="N57" s="33"/>
      <c r="O57" s="23" t="b">
        <f t="shared" si="9"/>
        <v>1</v>
      </c>
      <c r="P57" s="23" t="b">
        <f t="shared" si="10"/>
        <v>1</v>
      </c>
    </row>
    <row r="58" spans="2:16" ht="18" customHeight="1">
      <c r="B58" s="24" t="s">
        <v>33</v>
      </c>
      <c r="C58" s="25" t="s">
        <v>27</v>
      </c>
      <c r="D58" s="26" t="str">
        <f t="shared" si="6"/>
        <v>:</v>
      </c>
      <c r="E58" s="25" t="s">
        <v>42</v>
      </c>
      <c r="F58" s="25">
        <v>103</v>
      </c>
      <c r="G58" s="26"/>
      <c r="H58" s="25">
        <v>89</v>
      </c>
      <c r="I58" s="27">
        <v>2</v>
      </c>
      <c r="J58" s="1"/>
      <c r="K58" s="27"/>
      <c r="L58" s="28">
        <v>2</v>
      </c>
      <c r="M58" s="29">
        <f t="shared" si="8"/>
        <v>0</v>
      </c>
      <c r="N58" s="32">
        <f>SUM(M57:M58)</f>
        <v>1.77</v>
      </c>
      <c r="O58" s="23" t="b">
        <f t="shared" si="9"/>
        <v>1</v>
      </c>
      <c r="P58" s="23" t="b">
        <f t="shared" si="10"/>
        <v>1</v>
      </c>
    </row>
    <row r="59" spans="2:16" ht="18" customHeight="1">
      <c r="B59" s="24" t="s">
        <v>50</v>
      </c>
      <c r="C59" s="25"/>
      <c r="D59" s="26" t="str">
        <f t="shared" si="6"/>
        <v/>
      </c>
      <c r="E59" s="25"/>
      <c r="F59" s="25"/>
      <c r="G59" s="26"/>
      <c r="H59" s="25"/>
      <c r="I59" s="27"/>
      <c r="J59" s="1"/>
      <c r="K59" s="27"/>
      <c r="L59" s="28"/>
      <c r="M59" s="29" t="str">
        <f t="shared" si="8"/>
        <v/>
      </c>
      <c r="N59" s="33"/>
      <c r="O59" s="23" t="str">
        <f t="shared" si="9"/>
        <v/>
      </c>
      <c r="P59" s="23" t="str">
        <f t="shared" si="10"/>
        <v/>
      </c>
    </row>
    <row r="60" spans="2:16" ht="18" customHeight="1">
      <c r="C60" s="25"/>
      <c r="D60" s="26" t="str">
        <f t="shared" si="6"/>
        <v/>
      </c>
      <c r="E60" s="25"/>
      <c r="F60" s="25"/>
      <c r="G60" s="26"/>
      <c r="H60" s="25"/>
      <c r="I60" s="27"/>
      <c r="J60" s="1"/>
      <c r="K60" s="27"/>
      <c r="L60" s="28"/>
      <c r="M60" s="29" t="str">
        <f t="shared" si="8"/>
        <v/>
      </c>
      <c r="N60" s="33"/>
      <c r="O60" s="23" t="str">
        <f t="shared" si="9"/>
        <v/>
      </c>
      <c r="P60" s="23" t="str">
        <f t="shared" si="10"/>
        <v/>
      </c>
    </row>
    <row r="61" spans="2:16" ht="18" customHeight="1">
      <c r="B61" s="24" t="s">
        <v>30</v>
      </c>
      <c r="C61" s="25" t="s">
        <v>32</v>
      </c>
      <c r="D61" s="26" t="str">
        <f t="shared" si="6"/>
        <v>:</v>
      </c>
      <c r="E61" s="25" t="s">
        <v>44</v>
      </c>
      <c r="F61" s="25">
        <v>121</v>
      </c>
      <c r="G61" s="26"/>
      <c r="H61" s="25">
        <v>112</v>
      </c>
      <c r="I61" s="27">
        <v>3.8</v>
      </c>
      <c r="J61" s="1"/>
      <c r="K61" s="27">
        <v>1.25</v>
      </c>
      <c r="L61" s="28">
        <v>2</v>
      </c>
      <c r="M61" s="29">
        <f t="shared" si="8"/>
        <v>0</v>
      </c>
      <c r="N61" s="33"/>
      <c r="O61" s="23" t="b">
        <f t="shared" si="9"/>
        <v>1</v>
      </c>
      <c r="P61" s="23" t="b">
        <f t="shared" si="10"/>
        <v>1</v>
      </c>
    </row>
    <row r="62" spans="2:16" ht="18" customHeight="1">
      <c r="B62" s="24" t="s">
        <v>51</v>
      </c>
      <c r="C62" s="25" t="s">
        <v>38</v>
      </c>
      <c r="D62" s="26" t="str">
        <f t="shared" si="6"/>
        <v>:</v>
      </c>
      <c r="E62" s="25" t="s">
        <v>41</v>
      </c>
      <c r="F62" s="25">
        <v>108</v>
      </c>
      <c r="G62" s="26"/>
      <c r="H62" s="25">
        <v>105</v>
      </c>
      <c r="I62" s="27">
        <v>4.0999999999999996</v>
      </c>
      <c r="J62" s="1"/>
      <c r="K62" s="27">
        <v>1.22</v>
      </c>
      <c r="L62" s="28">
        <v>2</v>
      </c>
      <c r="M62" s="29">
        <f t="shared" si="8"/>
        <v>0</v>
      </c>
      <c r="N62" s="33"/>
      <c r="O62" s="23" t="b">
        <f t="shared" si="9"/>
        <v>1</v>
      </c>
      <c r="P62" s="23" t="b">
        <f t="shared" si="10"/>
        <v>1</v>
      </c>
    </row>
    <row r="63" spans="2:16" ht="18" customHeight="1">
      <c r="B63" s="24" t="s">
        <v>36</v>
      </c>
      <c r="C63" s="25" t="s">
        <v>35</v>
      </c>
      <c r="D63" s="26" t="str">
        <f t="shared" si="6"/>
        <v>:</v>
      </c>
      <c r="E63" s="25" t="s">
        <v>43</v>
      </c>
      <c r="F63" s="25">
        <v>121</v>
      </c>
      <c r="G63" s="26"/>
      <c r="H63" s="25">
        <v>119</v>
      </c>
      <c r="I63" s="27">
        <v>4.0999999999999996</v>
      </c>
      <c r="J63" s="1"/>
      <c r="K63" s="27">
        <v>1.22</v>
      </c>
      <c r="L63" s="28">
        <v>2</v>
      </c>
      <c r="M63" s="29">
        <f t="shared" si="8"/>
        <v>0</v>
      </c>
      <c r="N63" s="33"/>
      <c r="O63" s="23" t="b">
        <f t="shared" si="9"/>
        <v>1</v>
      </c>
      <c r="P63" s="23" t="b">
        <f t="shared" si="10"/>
        <v>1</v>
      </c>
    </row>
    <row r="64" spans="2:16" ht="18" customHeight="1">
      <c r="C64" s="25" t="s">
        <v>27</v>
      </c>
      <c r="D64" s="26" t="str">
        <f t="shared" si="6"/>
        <v>:</v>
      </c>
      <c r="E64" s="25" t="s">
        <v>39</v>
      </c>
      <c r="F64" s="25">
        <v>99</v>
      </c>
      <c r="G64" s="26" t="str">
        <f t="shared" ref="G64:G100" si="11">IF(ISNUMBER(F64),":","")</f>
        <v>:</v>
      </c>
      <c r="H64" s="25">
        <v>88</v>
      </c>
      <c r="I64" s="27">
        <v>3.2</v>
      </c>
      <c r="J64" s="1"/>
      <c r="K64" s="27">
        <v>1.33</v>
      </c>
      <c r="L64" s="28">
        <v>1</v>
      </c>
      <c r="M64" s="31">
        <f t="shared" si="8"/>
        <v>3.2</v>
      </c>
      <c r="N64" s="33">
        <f>SUM(M61:M64)</f>
        <v>3.2</v>
      </c>
      <c r="O64" s="23" t="b">
        <f t="shared" si="9"/>
        <v>1</v>
      </c>
      <c r="P64" s="23" t="b">
        <f t="shared" si="10"/>
        <v>1</v>
      </c>
    </row>
    <row r="65" spans="2:16" ht="18" customHeight="1">
      <c r="C65" s="25"/>
      <c r="D65" s="26" t="str">
        <f t="shared" si="6"/>
        <v/>
      </c>
      <c r="E65" s="25"/>
      <c r="F65" s="25"/>
      <c r="G65" s="26" t="str">
        <f t="shared" si="11"/>
        <v/>
      </c>
      <c r="H65" s="25"/>
      <c r="I65" s="27"/>
      <c r="J65" s="1"/>
      <c r="K65" s="27"/>
      <c r="L65" s="28"/>
      <c r="M65" s="29" t="str">
        <f t="shared" si="8"/>
        <v/>
      </c>
      <c r="N65" s="33"/>
      <c r="O65" s="23" t="str">
        <f t="shared" si="9"/>
        <v/>
      </c>
      <c r="P65" s="23" t="str">
        <f t="shared" si="10"/>
        <v/>
      </c>
    </row>
    <row r="66" spans="2:16" ht="18" customHeight="1">
      <c r="B66" s="24" t="s">
        <v>30</v>
      </c>
      <c r="C66" s="25" t="s">
        <v>32</v>
      </c>
      <c r="D66" s="26" t="str">
        <f t="shared" ref="D66:D97" si="12">IF(C66&gt;0,":","")</f>
        <v>:</v>
      </c>
      <c r="E66" s="25" t="s">
        <v>44</v>
      </c>
      <c r="F66" s="25">
        <v>120</v>
      </c>
      <c r="G66" s="26" t="str">
        <f t="shared" si="11"/>
        <v>:</v>
      </c>
      <c r="H66" s="25">
        <v>119</v>
      </c>
      <c r="I66" s="27">
        <v>4.4000000000000004</v>
      </c>
      <c r="J66" s="1"/>
      <c r="K66" s="27">
        <v>1.2</v>
      </c>
      <c r="L66" s="28">
        <v>2</v>
      </c>
      <c r="M66" s="29">
        <f t="shared" si="8"/>
        <v>0</v>
      </c>
      <c r="N66" s="33"/>
      <c r="O66" s="23" t="b">
        <f t="shared" si="9"/>
        <v>1</v>
      </c>
      <c r="P66" s="23" t="b">
        <f t="shared" si="10"/>
        <v>1</v>
      </c>
    </row>
    <row r="67" spans="2:16" ht="18" customHeight="1">
      <c r="B67" s="24" t="s">
        <v>51</v>
      </c>
      <c r="C67" s="25" t="s">
        <v>38</v>
      </c>
      <c r="D67" s="26" t="str">
        <f t="shared" si="12"/>
        <v>:</v>
      </c>
      <c r="E67" s="25" t="s">
        <v>41</v>
      </c>
      <c r="F67" s="25">
        <v>91</v>
      </c>
      <c r="G67" s="26" t="str">
        <f t="shared" si="11"/>
        <v>:</v>
      </c>
      <c r="H67" s="25">
        <v>90</v>
      </c>
      <c r="I67" s="27">
        <v>4.5999999999999996</v>
      </c>
      <c r="J67" s="1"/>
      <c r="K67" s="27">
        <v>1.18</v>
      </c>
      <c r="L67" s="28">
        <v>2</v>
      </c>
      <c r="M67" s="29">
        <f t="shared" si="8"/>
        <v>0</v>
      </c>
      <c r="N67" s="33"/>
      <c r="O67" s="23" t="b">
        <f t="shared" si="9"/>
        <v>1</v>
      </c>
      <c r="P67" s="23" t="b">
        <f t="shared" si="10"/>
        <v>1</v>
      </c>
    </row>
    <row r="68" spans="2:16" ht="18" customHeight="1">
      <c r="B68" s="24" t="s">
        <v>45</v>
      </c>
      <c r="C68" s="25" t="s">
        <v>35</v>
      </c>
      <c r="D68" s="26" t="str">
        <f t="shared" si="12"/>
        <v>:</v>
      </c>
      <c r="E68" s="25" t="s">
        <v>43</v>
      </c>
      <c r="F68" s="25">
        <v>106</v>
      </c>
      <c r="G68" s="26" t="str">
        <f t="shared" si="11"/>
        <v>:</v>
      </c>
      <c r="H68" s="25">
        <v>149</v>
      </c>
      <c r="I68" s="27">
        <v>4.5999999999999996</v>
      </c>
      <c r="J68" s="1"/>
      <c r="K68" s="27">
        <v>1.18</v>
      </c>
      <c r="L68" s="28">
        <v>1</v>
      </c>
      <c r="M68" s="29">
        <f t="shared" si="8"/>
        <v>0</v>
      </c>
      <c r="N68" s="33"/>
      <c r="O68" s="23" t="b">
        <f t="shared" si="9"/>
        <v>1</v>
      </c>
      <c r="P68" s="23" t="b">
        <f t="shared" si="10"/>
        <v>1</v>
      </c>
    </row>
    <row r="69" spans="2:16" ht="18" customHeight="1">
      <c r="C69" s="25" t="s">
        <v>27</v>
      </c>
      <c r="D69" s="26" t="str">
        <f t="shared" si="12"/>
        <v>:</v>
      </c>
      <c r="E69" s="25" t="s">
        <v>39</v>
      </c>
      <c r="F69" s="25">
        <v>93</v>
      </c>
      <c r="G69" s="26" t="str">
        <f t="shared" si="11"/>
        <v>:</v>
      </c>
      <c r="H69" s="25">
        <v>117</v>
      </c>
      <c r="I69" s="27">
        <v>4.5999999999999996</v>
      </c>
      <c r="J69" s="1"/>
      <c r="K69" s="27">
        <v>1.18</v>
      </c>
      <c r="L69" s="28">
        <v>1</v>
      </c>
      <c r="M69" s="29">
        <f t="shared" si="8"/>
        <v>0</v>
      </c>
      <c r="N69" s="32">
        <f>SUM(M66:M69)</f>
        <v>0</v>
      </c>
      <c r="O69" s="23" t="b">
        <f t="shared" si="9"/>
        <v>1</v>
      </c>
      <c r="P69" s="23" t="b">
        <f t="shared" si="10"/>
        <v>1</v>
      </c>
    </row>
    <row r="70" spans="2:16" ht="18" customHeight="1">
      <c r="C70" s="25"/>
      <c r="D70" s="26" t="str">
        <f t="shared" si="12"/>
        <v/>
      </c>
      <c r="E70" s="25"/>
      <c r="F70" s="25"/>
      <c r="G70" s="26" t="str">
        <f t="shared" si="11"/>
        <v/>
      </c>
      <c r="H70" s="25"/>
      <c r="I70" s="27"/>
      <c r="J70" s="1"/>
      <c r="K70" s="27"/>
      <c r="L70" s="28"/>
      <c r="M70" s="29" t="str">
        <f t="shared" si="8"/>
        <v/>
      </c>
      <c r="N70" s="33"/>
      <c r="O70" s="23" t="str">
        <f t="shared" si="9"/>
        <v/>
      </c>
      <c r="P70" s="23" t="str">
        <f t="shared" si="10"/>
        <v/>
      </c>
    </row>
    <row r="71" spans="2:16" ht="18" customHeight="1">
      <c r="B71" s="24" t="s">
        <v>30</v>
      </c>
      <c r="C71" s="25" t="s">
        <v>44</v>
      </c>
      <c r="D71" s="26" t="str">
        <f t="shared" si="12"/>
        <v>:</v>
      </c>
      <c r="E71" s="25" t="s">
        <v>32</v>
      </c>
      <c r="F71" s="25">
        <v>126</v>
      </c>
      <c r="G71" s="26" t="str">
        <f t="shared" si="11"/>
        <v>:</v>
      </c>
      <c r="H71" s="25">
        <v>104</v>
      </c>
      <c r="I71" s="27">
        <v>1.37</v>
      </c>
      <c r="J71" s="1"/>
      <c r="K71" s="27">
        <v>2.35</v>
      </c>
      <c r="L71" s="28">
        <v>1</v>
      </c>
      <c r="M71" s="31">
        <f t="shared" si="8"/>
        <v>1.37</v>
      </c>
      <c r="N71" s="33"/>
      <c r="O71" s="23" t="b">
        <f t="shared" si="9"/>
        <v>1</v>
      </c>
      <c r="P71" s="23" t="b">
        <f t="shared" si="10"/>
        <v>1</v>
      </c>
    </row>
    <row r="72" spans="2:16" ht="18" customHeight="1">
      <c r="B72" s="24" t="s">
        <v>51</v>
      </c>
      <c r="C72" s="25" t="s">
        <v>43</v>
      </c>
      <c r="D72" s="26" t="str">
        <f t="shared" si="12"/>
        <v>:</v>
      </c>
      <c r="E72" s="25" t="s">
        <v>35</v>
      </c>
      <c r="F72" s="25">
        <v>104</v>
      </c>
      <c r="G72" s="26" t="str">
        <f t="shared" si="11"/>
        <v>:</v>
      </c>
      <c r="H72" s="25">
        <v>113</v>
      </c>
      <c r="I72" s="27">
        <v>1.42</v>
      </c>
      <c r="J72" s="1"/>
      <c r="K72" s="27">
        <v>2.8</v>
      </c>
      <c r="L72" s="28">
        <v>1</v>
      </c>
      <c r="M72" s="29">
        <f t="shared" si="8"/>
        <v>0</v>
      </c>
      <c r="N72" s="33"/>
      <c r="O72" s="23" t="b">
        <f t="shared" si="9"/>
        <v>1</v>
      </c>
      <c r="P72" s="23" t="b">
        <f t="shared" si="10"/>
        <v>1</v>
      </c>
    </row>
    <row r="73" spans="2:16" ht="18" customHeight="1">
      <c r="B73" s="24" t="s">
        <v>46</v>
      </c>
      <c r="C73" s="25" t="s">
        <v>41</v>
      </c>
      <c r="D73" s="26" t="str">
        <f t="shared" si="12"/>
        <v>:</v>
      </c>
      <c r="E73" s="25" t="s">
        <v>38</v>
      </c>
      <c r="F73" s="25">
        <v>115</v>
      </c>
      <c r="G73" s="26" t="str">
        <f t="shared" si="11"/>
        <v>:</v>
      </c>
      <c r="H73" s="25">
        <v>93</v>
      </c>
      <c r="I73" s="27">
        <v>1.4</v>
      </c>
      <c r="J73" s="1"/>
      <c r="K73" s="27">
        <v>2.9</v>
      </c>
      <c r="L73" s="28">
        <v>1</v>
      </c>
      <c r="M73" s="31">
        <f t="shared" si="8"/>
        <v>1.4</v>
      </c>
      <c r="N73" s="33"/>
      <c r="O73" s="23" t="b">
        <f t="shared" si="9"/>
        <v>1</v>
      </c>
      <c r="P73" s="23" t="b">
        <f t="shared" si="10"/>
        <v>1</v>
      </c>
    </row>
    <row r="74" spans="2:16" ht="18" customHeight="1">
      <c r="C74" s="25" t="s">
        <v>39</v>
      </c>
      <c r="D74" s="26" t="str">
        <f t="shared" si="12"/>
        <v>:</v>
      </c>
      <c r="E74" s="25" t="s">
        <v>27</v>
      </c>
      <c r="F74" s="25">
        <v>102</v>
      </c>
      <c r="G74" s="26" t="str">
        <f t="shared" si="11"/>
        <v>:</v>
      </c>
      <c r="H74" s="25">
        <v>97</v>
      </c>
      <c r="I74" s="27">
        <v>1.47</v>
      </c>
      <c r="J74" s="1"/>
      <c r="K74" s="27">
        <v>2.65</v>
      </c>
      <c r="L74" s="28">
        <v>2</v>
      </c>
      <c r="M74" s="29">
        <f t="shared" si="8"/>
        <v>0</v>
      </c>
      <c r="N74" s="32">
        <f>SUM(M71:M74)</f>
        <v>2.77</v>
      </c>
      <c r="O74" s="23" t="b">
        <f t="shared" si="9"/>
        <v>1</v>
      </c>
      <c r="P74" s="23" t="b">
        <f t="shared" si="10"/>
        <v>1</v>
      </c>
    </row>
    <row r="75" spans="2:16" ht="18" customHeight="1">
      <c r="C75" s="25"/>
      <c r="D75" s="26" t="str">
        <f t="shared" si="12"/>
        <v/>
      </c>
      <c r="E75" s="25"/>
      <c r="F75" s="25"/>
      <c r="G75" s="26" t="str">
        <f t="shared" si="11"/>
        <v/>
      </c>
      <c r="H75" s="25"/>
      <c r="I75" s="27"/>
      <c r="J75" s="1"/>
      <c r="K75" s="27"/>
      <c r="L75" s="28"/>
      <c r="M75" s="29" t="str">
        <f t="shared" si="8"/>
        <v/>
      </c>
      <c r="N75" s="33"/>
      <c r="O75" s="23" t="str">
        <f t="shared" si="9"/>
        <v/>
      </c>
      <c r="P75" s="23" t="str">
        <f t="shared" si="10"/>
        <v/>
      </c>
    </row>
    <row r="76" spans="2:16" ht="18" customHeight="1">
      <c r="B76" s="24" t="s">
        <v>30</v>
      </c>
      <c r="C76" s="25" t="s">
        <v>44</v>
      </c>
      <c r="D76" s="26" t="str">
        <f t="shared" si="12"/>
        <v>:</v>
      </c>
      <c r="E76" s="25" t="s">
        <v>32</v>
      </c>
      <c r="F76" s="25">
        <v>109</v>
      </c>
      <c r="G76" s="26" t="str">
        <f t="shared" si="11"/>
        <v>:</v>
      </c>
      <c r="H76" s="25">
        <v>129</v>
      </c>
      <c r="I76" s="27">
        <v>1.4</v>
      </c>
      <c r="J76" s="1"/>
      <c r="K76" s="27">
        <v>2.9</v>
      </c>
      <c r="L76" s="28">
        <v>1</v>
      </c>
      <c r="M76" s="29">
        <f t="shared" si="8"/>
        <v>0</v>
      </c>
      <c r="N76" s="33"/>
      <c r="O76" s="23" t="b">
        <f t="shared" si="9"/>
        <v>1</v>
      </c>
      <c r="P76" s="23" t="b">
        <f t="shared" si="10"/>
        <v>1</v>
      </c>
    </row>
    <row r="77" spans="2:16" ht="18" customHeight="1">
      <c r="B77" s="24" t="s">
        <v>51</v>
      </c>
      <c r="C77" s="25" t="s">
        <v>41</v>
      </c>
      <c r="D77" s="26" t="str">
        <f t="shared" si="12"/>
        <v>:</v>
      </c>
      <c r="E77" s="25" t="s">
        <v>38</v>
      </c>
      <c r="F77" s="25">
        <v>113</v>
      </c>
      <c r="G77" s="26" t="str">
        <f t="shared" si="11"/>
        <v>:</v>
      </c>
      <c r="H77" s="25">
        <v>121</v>
      </c>
      <c r="I77" s="27">
        <v>1.35</v>
      </c>
      <c r="J77" s="1"/>
      <c r="K77" s="27">
        <v>3.1</v>
      </c>
      <c r="L77" s="28">
        <v>1</v>
      </c>
      <c r="M77" s="29">
        <f t="shared" ref="M77:M108" si="13">IF(ISNUMBER(L77),IF(IF(F77&gt;H77,1,"")=L77,I77,IF(IF(F77&lt;H77,2,"")=L77,K77,IF(IF(F77=H77,0,"")=L77,J77,0))),"")</f>
        <v>0</v>
      </c>
      <c r="N77" s="33"/>
      <c r="O77" s="23" t="b">
        <f t="shared" si="9"/>
        <v>1</v>
      </c>
      <c r="P77" s="23" t="b">
        <f t="shared" si="10"/>
        <v>1</v>
      </c>
    </row>
    <row r="78" spans="2:16" ht="18" customHeight="1">
      <c r="B78" s="24" t="s">
        <v>47</v>
      </c>
      <c r="C78" s="25" t="s">
        <v>39</v>
      </c>
      <c r="D78" s="26" t="str">
        <f t="shared" si="12"/>
        <v>:</v>
      </c>
      <c r="E78" s="25" t="s">
        <v>27</v>
      </c>
      <c r="F78" s="25">
        <v>117</v>
      </c>
      <c r="G78" s="26" t="str">
        <f t="shared" si="11"/>
        <v>:</v>
      </c>
      <c r="H78" s="25">
        <v>110</v>
      </c>
      <c r="I78" s="27">
        <v>1.47</v>
      </c>
      <c r="J78" s="1"/>
      <c r="K78" s="27">
        <v>2.6</v>
      </c>
      <c r="L78" s="28">
        <v>2</v>
      </c>
      <c r="M78" s="29">
        <f t="shared" si="13"/>
        <v>0</v>
      </c>
      <c r="N78" s="33"/>
      <c r="O78" s="23" t="b">
        <f t="shared" si="9"/>
        <v>1</v>
      </c>
      <c r="P78" s="23" t="b">
        <f t="shared" si="10"/>
        <v>1</v>
      </c>
    </row>
    <row r="79" spans="2:16" ht="18" customHeight="1">
      <c r="C79" s="25" t="s">
        <v>43</v>
      </c>
      <c r="D79" s="26" t="str">
        <f t="shared" si="12"/>
        <v>:</v>
      </c>
      <c r="E79" s="25" t="s">
        <v>35</v>
      </c>
      <c r="F79" s="25">
        <v>92</v>
      </c>
      <c r="G79" s="26" t="str">
        <f t="shared" si="11"/>
        <v>:</v>
      </c>
      <c r="H79" s="25">
        <v>87</v>
      </c>
      <c r="I79" s="27">
        <v>1.37</v>
      </c>
      <c r="J79" s="1"/>
      <c r="K79" s="27">
        <v>3</v>
      </c>
      <c r="L79" s="28">
        <v>1</v>
      </c>
      <c r="M79" s="29">
        <f t="shared" si="13"/>
        <v>1.37</v>
      </c>
      <c r="N79" s="32">
        <f>SUM(M76:M79)</f>
        <v>1.37</v>
      </c>
      <c r="O79" s="23" t="b">
        <f t="shared" si="9"/>
        <v>1</v>
      </c>
      <c r="P79" s="23" t="b">
        <f t="shared" si="10"/>
        <v>1</v>
      </c>
    </row>
    <row r="80" spans="2:16" ht="18" customHeight="1">
      <c r="C80" s="25"/>
      <c r="D80" s="26" t="str">
        <f t="shared" si="12"/>
        <v/>
      </c>
      <c r="E80" s="25"/>
      <c r="F80" s="25"/>
      <c r="G80" s="26" t="str">
        <f t="shared" si="11"/>
        <v/>
      </c>
      <c r="H80" s="25"/>
      <c r="I80" s="27"/>
      <c r="J80" s="1"/>
      <c r="K80" s="27"/>
      <c r="L80" s="28"/>
      <c r="M80" s="29" t="str">
        <f t="shared" si="13"/>
        <v/>
      </c>
      <c r="N80" s="33"/>
      <c r="O80" s="23" t="str">
        <f t="shared" si="9"/>
        <v/>
      </c>
      <c r="P80" s="23" t="str">
        <f t="shared" si="10"/>
        <v/>
      </c>
    </row>
    <row r="81" spans="3:16" ht="18" customHeight="1">
      <c r="C81" s="25"/>
      <c r="D81" s="26" t="str">
        <f t="shared" si="12"/>
        <v/>
      </c>
      <c r="E81" s="25"/>
      <c r="F81" s="25"/>
      <c r="G81" s="26" t="str">
        <f t="shared" si="11"/>
        <v/>
      </c>
      <c r="H81" s="25"/>
      <c r="I81" s="27"/>
      <c r="J81" s="1"/>
      <c r="K81" s="27"/>
      <c r="L81" s="28"/>
      <c r="M81" s="29" t="str">
        <f t="shared" si="13"/>
        <v/>
      </c>
      <c r="N81" s="33"/>
      <c r="O81" s="23" t="str">
        <f t="shared" ref="O81:O100" si="14">IF(ISBLANK(F81),"",IF(ISNUMBER(F81),IF(AND(F81&gt;=0,F81&lt;250),IF($F81&lt;&gt;$H81,IF(F81=0,TRUE(),IF(MOD(F81,1)=0,TRUE(),FALSE())),FALSE()),FALSE()),FALSE()))</f>
        <v/>
      </c>
      <c r="P81" s="23" t="str">
        <f t="shared" ref="P81:P100" si="15">IF(ISBLANK(H81),"",IF(ISNUMBER(H81),IF(AND(H81&gt;=0,H81&lt;250),IF($F81&lt;&gt;$H81,IF(H81=0,TRUE(),IF(MOD(H81,1)=0,TRUE(),FALSE())),FALSE()),FALSE()),FALSE()))</f>
        <v/>
      </c>
    </row>
    <row r="82" spans="3:16" ht="18" customHeight="1">
      <c r="C82" s="25"/>
      <c r="D82" s="26" t="str">
        <f t="shared" si="12"/>
        <v/>
      </c>
      <c r="E82" s="25"/>
      <c r="F82" s="25"/>
      <c r="G82" s="26" t="str">
        <f t="shared" si="11"/>
        <v/>
      </c>
      <c r="H82" s="25"/>
      <c r="I82" s="27"/>
      <c r="J82" s="1"/>
      <c r="K82" s="27"/>
      <c r="L82" s="28"/>
      <c r="M82" s="29" t="str">
        <f t="shared" si="13"/>
        <v/>
      </c>
      <c r="N82" s="33"/>
      <c r="O82" s="23" t="str">
        <f t="shared" si="14"/>
        <v/>
      </c>
      <c r="P82" s="23" t="str">
        <f t="shared" si="15"/>
        <v/>
      </c>
    </row>
    <row r="83" spans="3:16" ht="18" customHeight="1">
      <c r="C83" s="25"/>
      <c r="D83" s="26" t="str">
        <f t="shared" si="12"/>
        <v/>
      </c>
      <c r="E83" s="25"/>
      <c r="F83" s="25"/>
      <c r="G83" s="26" t="str">
        <f t="shared" si="11"/>
        <v/>
      </c>
      <c r="H83" s="25"/>
      <c r="I83" s="27"/>
      <c r="J83" s="1"/>
      <c r="K83" s="27"/>
      <c r="L83" s="28"/>
      <c r="M83" s="29" t="str">
        <f t="shared" si="13"/>
        <v/>
      </c>
      <c r="N83" s="33"/>
      <c r="O83" s="23" t="str">
        <f t="shared" si="14"/>
        <v/>
      </c>
      <c r="P83" s="23" t="str">
        <f t="shared" si="15"/>
        <v/>
      </c>
    </row>
    <row r="84" spans="3:16" ht="18" customHeight="1">
      <c r="C84" s="25"/>
      <c r="D84" s="26" t="str">
        <f t="shared" si="12"/>
        <v/>
      </c>
      <c r="E84" s="25"/>
      <c r="F84" s="25"/>
      <c r="G84" s="26" t="str">
        <f t="shared" si="11"/>
        <v/>
      </c>
      <c r="H84" s="25"/>
      <c r="I84" s="27"/>
      <c r="J84" s="1"/>
      <c r="K84" s="27"/>
      <c r="L84" s="28"/>
      <c r="M84" s="29" t="str">
        <f t="shared" si="13"/>
        <v/>
      </c>
      <c r="N84" s="33"/>
      <c r="O84" s="23" t="str">
        <f t="shared" si="14"/>
        <v/>
      </c>
      <c r="P84" s="23" t="str">
        <f t="shared" si="15"/>
        <v/>
      </c>
    </row>
    <row r="85" spans="3:16" ht="18" customHeight="1">
      <c r="C85" s="25"/>
      <c r="D85" s="26" t="str">
        <f t="shared" si="12"/>
        <v/>
      </c>
      <c r="E85" s="25"/>
      <c r="F85" s="25"/>
      <c r="G85" s="26" t="str">
        <f t="shared" si="11"/>
        <v/>
      </c>
      <c r="H85" s="25"/>
      <c r="I85" s="27"/>
      <c r="J85" s="1"/>
      <c r="K85" s="27"/>
      <c r="L85" s="28"/>
      <c r="M85" s="29" t="str">
        <f t="shared" si="13"/>
        <v/>
      </c>
      <c r="N85" s="33"/>
      <c r="O85" s="23" t="str">
        <f t="shared" si="14"/>
        <v/>
      </c>
      <c r="P85" s="23" t="str">
        <f t="shared" si="15"/>
        <v/>
      </c>
    </row>
    <row r="86" spans="3:16" ht="18" customHeight="1">
      <c r="C86" s="25"/>
      <c r="D86" s="26" t="str">
        <f t="shared" si="12"/>
        <v/>
      </c>
      <c r="E86" s="25"/>
      <c r="F86" s="25"/>
      <c r="G86" s="26" t="str">
        <f t="shared" si="11"/>
        <v/>
      </c>
      <c r="H86" s="25"/>
      <c r="I86" s="27"/>
      <c r="J86" s="1"/>
      <c r="K86" s="27"/>
      <c r="L86" s="28"/>
      <c r="M86" s="29" t="str">
        <f t="shared" si="13"/>
        <v/>
      </c>
      <c r="N86" s="33"/>
      <c r="O86" s="23" t="str">
        <f t="shared" si="14"/>
        <v/>
      </c>
      <c r="P86" s="23" t="str">
        <f t="shared" si="15"/>
        <v/>
      </c>
    </row>
    <row r="87" spans="3:16" ht="18" customHeight="1">
      <c r="C87" s="25"/>
      <c r="D87" s="26" t="str">
        <f t="shared" si="12"/>
        <v/>
      </c>
      <c r="E87" s="25"/>
      <c r="F87" s="25"/>
      <c r="G87" s="26" t="str">
        <f t="shared" si="11"/>
        <v/>
      </c>
      <c r="H87" s="25"/>
      <c r="I87" s="27"/>
      <c r="J87" s="1"/>
      <c r="K87" s="27"/>
      <c r="L87" s="28"/>
      <c r="M87" s="29" t="str">
        <f t="shared" si="13"/>
        <v/>
      </c>
      <c r="N87" s="33"/>
      <c r="O87" s="23" t="str">
        <f t="shared" si="14"/>
        <v/>
      </c>
      <c r="P87" s="23" t="str">
        <f t="shared" si="15"/>
        <v/>
      </c>
    </row>
    <row r="88" spans="3:16" ht="18" customHeight="1">
      <c r="C88" s="25"/>
      <c r="D88" s="26" t="str">
        <f t="shared" si="12"/>
        <v/>
      </c>
      <c r="E88" s="25"/>
      <c r="F88" s="25"/>
      <c r="G88" s="26" t="str">
        <f t="shared" si="11"/>
        <v/>
      </c>
      <c r="H88" s="25"/>
      <c r="I88" s="27"/>
      <c r="J88" s="1"/>
      <c r="K88" s="27"/>
      <c r="L88" s="28"/>
      <c r="M88" s="29" t="str">
        <f t="shared" si="13"/>
        <v/>
      </c>
      <c r="N88" s="33"/>
      <c r="O88" s="23" t="str">
        <f t="shared" si="14"/>
        <v/>
      </c>
      <c r="P88" s="23" t="str">
        <f t="shared" si="15"/>
        <v/>
      </c>
    </row>
    <row r="89" spans="3:16" ht="18" customHeight="1">
      <c r="C89" s="25"/>
      <c r="D89" s="26" t="str">
        <f t="shared" si="12"/>
        <v/>
      </c>
      <c r="E89" s="25"/>
      <c r="F89" s="25"/>
      <c r="G89" s="26" t="str">
        <f t="shared" si="11"/>
        <v/>
      </c>
      <c r="H89" s="25"/>
      <c r="I89" s="27"/>
      <c r="J89" s="1"/>
      <c r="K89" s="27"/>
      <c r="L89" s="28"/>
      <c r="M89" s="29" t="str">
        <f t="shared" si="13"/>
        <v/>
      </c>
      <c r="N89" s="33"/>
      <c r="O89" s="23" t="str">
        <f t="shared" si="14"/>
        <v/>
      </c>
      <c r="P89" s="23" t="str">
        <f t="shared" si="15"/>
        <v/>
      </c>
    </row>
    <row r="90" spans="3:16" ht="18" customHeight="1">
      <c r="C90" s="25"/>
      <c r="D90" s="26" t="str">
        <f t="shared" si="12"/>
        <v/>
      </c>
      <c r="E90" s="25"/>
      <c r="F90" s="25"/>
      <c r="G90" s="26" t="str">
        <f t="shared" si="11"/>
        <v/>
      </c>
      <c r="H90" s="25"/>
      <c r="I90" s="27"/>
      <c r="J90" s="1"/>
      <c r="K90" s="27"/>
      <c r="L90" s="28"/>
      <c r="M90" s="29" t="str">
        <f t="shared" si="13"/>
        <v/>
      </c>
      <c r="N90" s="33"/>
      <c r="O90" s="23" t="str">
        <f t="shared" si="14"/>
        <v/>
      </c>
      <c r="P90" s="23" t="str">
        <f t="shared" si="15"/>
        <v/>
      </c>
    </row>
    <row r="91" spans="3:16" ht="18" customHeight="1">
      <c r="C91" s="25"/>
      <c r="D91" s="26" t="str">
        <f t="shared" si="12"/>
        <v/>
      </c>
      <c r="E91" s="25"/>
      <c r="F91" s="25"/>
      <c r="G91" s="26" t="str">
        <f t="shared" si="11"/>
        <v/>
      </c>
      <c r="H91" s="25"/>
      <c r="I91" s="27"/>
      <c r="J91" s="1"/>
      <c r="K91" s="27"/>
      <c r="L91" s="28"/>
      <c r="M91" s="29" t="str">
        <f t="shared" si="13"/>
        <v/>
      </c>
      <c r="N91" s="33"/>
      <c r="O91" s="23" t="str">
        <f t="shared" si="14"/>
        <v/>
      </c>
      <c r="P91" s="23" t="str">
        <f t="shared" si="15"/>
        <v/>
      </c>
    </row>
    <row r="92" spans="3:16" ht="18" customHeight="1">
      <c r="C92" s="25"/>
      <c r="D92" s="26" t="str">
        <f t="shared" si="12"/>
        <v/>
      </c>
      <c r="E92" s="25"/>
      <c r="F92" s="25"/>
      <c r="G92" s="26" t="str">
        <f t="shared" si="11"/>
        <v/>
      </c>
      <c r="H92" s="25"/>
      <c r="I92" s="27"/>
      <c r="J92" s="1"/>
      <c r="K92" s="27"/>
      <c r="L92" s="28"/>
      <c r="M92" s="29" t="str">
        <f t="shared" si="13"/>
        <v/>
      </c>
      <c r="N92" s="33"/>
      <c r="O92" s="23" t="str">
        <f t="shared" si="14"/>
        <v/>
      </c>
      <c r="P92" s="23" t="str">
        <f t="shared" si="15"/>
        <v/>
      </c>
    </row>
    <row r="93" spans="3:16" ht="18" customHeight="1">
      <c r="C93" s="25"/>
      <c r="D93" s="26" t="str">
        <f t="shared" si="12"/>
        <v/>
      </c>
      <c r="E93" s="25"/>
      <c r="F93" s="25"/>
      <c r="G93" s="26" t="str">
        <f t="shared" si="11"/>
        <v/>
      </c>
      <c r="H93" s="25"/>
      <c r="I93" s="27"/>
      <c r="J93" s="1"/>
      <c r="K93" s="27"/>
      <c r="L93" s="28"/>
      <c r="M93" s="29" t="str">
        <f t="shared" si="13"/>
        <v/>
      </c>
      <c r="N93" s="33"/>
      <c r="O93" s="23" t="str">
        <f t="shared" si="14"/>
        <v/>
      </c>
      <c r="P93" s="23" t="str">
        <f t="shared" si="15"/>
        <v/>
      </c>
    </row>
    <row r="94" spans="3:16" ht="18" customHeight="1">
      <c r="C94" s="25"/>
      <c r="D94" s="26" t="str">
        <f t="shared" si="12"/>
        <v/>
      </c>
      <c r="E94" s="25"/>
      <c r="F94" s="25"/>
      <c r="G94" s="26" t="str">
        <f t="shared" si="11"/>
        <v/>
      </c>
      <c r="H94" s="25"/>
      <c r="I94" s="27"/>
      <c r="J94" s="1"/>
      <c r="K94" s="27"/>
      <c r="L94" s="28"/>
      <c r="M94" s="29" t="str">
        <f t="shared" si="13"/>
        <v/>
      </c>
      <c r="N94" s="33"/>
      <c r="O94" s="23" t="str">
        <f t="shared" si="14"/>
        <v/>
      </c>
      <c r="P94" s="23" t="str">
        <f t="shared" si="15"/>
        <v/>
      </c>
    </row>
    <row r="95" spans="3:16" ht="18" customHeight="1">
      <c r="C95" s="25"/>
      <c r="D95" s="26" t="str">
        <f t="shared" si="12"/>
        <v/>
      </c>
      <c r="E95" s="25"/>
      <c r="F95" s="25"/>
      <c r="G95" s="26" t="str">
        <f t="shared" si="11"/>
        <v/>
      </c>
      <c r="H95" s="25"/>
      <c r="I95" s="27"/>
      <c r="J95" s="1"/>
      <c r="K95" s="27"/>
      <c r="L95" s="28"/>
      <c r="M95" s="29" t="str">
        <f t="shared" si="13"/>
        <v/>
      </c>
      <c r="N95" s="33"/>
      <c r="O95" s="23" t="str">
        <f t="shared" si="14"/>
        <v/>
      </c>
      <c r="P95" s="23" t="str">
        <f t="shared" si="15"/>
        <v/>
      </c>
    </row>
    <row r="96" spans="3:16" ht="18" customHeight="1">
      <c r="C96" s="25"/>
      <c r="D96" s="26" t="str">
        <f t="shared" si="12"/>
        <v/>
      </c>
      <c r="E96" s="25"/>
      <c r="F96" s="25"/>
      <c r="G96" s="26" t="str">
        <f t="shared" si="11"/>
        <v/>
      </c>
      <c r="H96" s="25"/>
      <c r="I96" s="27"/>
      <c r="J96" s="1"/>
      <c r="K96" s="27"/>
      <c r="L96" s="28"/>
      <c r="M96" s="29" t="str">
        <f t="shared" si="13"/>
        <v/>
      </c>
      <c r="N96" s="33"/>
      <c r="O96" s="23" t="str">
        <f t="shared" si="14"/>
        <v/>
      </c>
      <c r="P96" s="23" t="str">
        <f t="shared" si="15"/>
        <v/>
      </c>
    </row>
    <row r="97" spans="3:16" ht="18" customHeight="1">
      <c r="C97" s="25"/>
      <c r="D97" s="26" t="str">
        <f t="shared" si="12"/>
        <v/>
      </c>
      <c r="E97" s="25"/>
      <c r="F97" s="25"/>
      <c r="G97" s="26" t="str">
        <f t="shared" si="11"/>
        <v/>
      </c>
      <c r="H97" s="25"/>
      <c r="I97" s="27"/>
      <c r="J97" s="1"/>
      <c r="K97" s="27"/>
      <c r="L97" s="28"/>
      <c r="M97" s="29" t="str">
        <f t="shared" si="13"/>
        <v/>
      </c>
      <c r="N97" s="33"/>
      <c r="O97" s="23" t="str">
        <f t="shared" si="14"/>
        <v/>
      </c>
      <c r="P97" s="23" t="str">
        <f t="shared" si="15"/>
        <v/>
      </c>
    </row>
    <row r="98" spans="3:16" ht="18" customHeight="1">
      <c r="C98" s="25"/>
      <c r="D98" s="26" t="str">
        <f t="shared" ref="D98:D129" si="16">IF(C98&gt;0,":","")</f>
        <v/>
      </c>
      <c r="E98" s="25"/>
      <c r="F98" s="25"/>
      <c r="G98" s="26" t="str">
        <f t="shared" si="11"/>
        <v/>
      </c>
      <c r="H98" s="25"/>
      <c r="I98" s="27"/>
      <c r="J98" s="1"/>
      <c r="K98" s="27"/>
      <c r="L98" s="28"/>
      <c r="M98" s="29" t="str">
        <f t="shared" si="13"/>
        <v/>
      </c>
      <c r="N98" s="33"/>
      <c r="O98" s="23" t="str">
        <f t="shared" si="14"/>
        <v/>
      </c>
      <c r="P98" s="23" t="str">
        <f t="shared" si="15"/>
        <v/>
      </c>
    </row>
    <row r="99" spans="3:16" ht="18" customHeight="1">
      <c r="C99" s="25"/>
      <c r="D99" s="26" t="str">
        <f t="shared" si="16"/>
        <v/>
      </c>
      <c r="E99" s="25"/>
      <c r="F99" s="25"/>
      <c r="G99" s="26" t="str">
        <f t="shared" si="11"/>
        <v/>
      </c>
      <c r="H99" s="25"/>
      <c r="I99" s="27"/>
      <c r="J99" s="1"/>
      <c r="K99" s="27"/>
      <c r="L99" s="28"/>
      <c r="M99" s="29" t="str">
        <f t="shared" si="13"/>
        <v/>
      </c>
      <c r="N99" s="33"/>
      <c r="O99" s="23" t="str">
        <f t="shared" si="14"/>
        <v/>
      </c>
      <c r="P99" s="23" t="str">
        <f t="shared" si="15"/>
        <v/>
      </c>
    </row>
    <row r="100" spans="3:16" ht="18" customHeight="1">
      <c r="C100" s="25"/>
      <c r="D100" s="26" t="str">
        <f t="shared" si="16"/>
        <v/>
      </c>
      <c r="E100" s="25"/>
      <c r="F100" s="25"/>
      <c r="G100" s="26" t="str">
        <f t="shared" si="11"/>
        <v/>
      </c>
      <c r="H100" s="25"/>
      <c r="I100" s="27"/>
      <c r="J100" s="1"/>
      <c r="K100" s="27"/>
      <c r="L100" s="28"/>
      <c r="M100" s="29" t="str">
        <f t="shared" si="13"/>
        <v/>
      </c>
      <c r="N100" s="33"/>
      <c r="O100" s="23" t="str">
        <f t="shared" si="14"/>
        <v/>
      </c>
      <c r="P100" s="23" t="str">
        <f t="shared" si="15"/>
        <v/>
      </c>
    </row>
    <row r="101" spans="3:16" ht="19.399999999999999" customHeight="1">
      <c r="H101" s="25"/>
    </row>
  </sheetData>
  <mergeCells count="1">
    <mergeCell ref="F1:H1"/>
  </mergeCells>
  <conditionalFormatting sqref="E2:E8 E27 E30 E33:E100">
    <cfRule type="expression" dxfId="29" priority="68" stopIfTrue="1">
      <formula>IF(ISBLANK(F2),FALSE(),$F2&lt;$H2)</formula>
    </cfRule>
  </conditionalFormatting>
  <conditionalFormatting sqref="E2:E8 E27 E30 E33:E100">
    <cfRule type="expression" dxfId="28" priority="69" stopIfTrue="1">
      <formula>IF(ISBLANK(F2),FALSE(),$F2=$H2)</formula>
    </cfRule>
  </conditionalFormatting>
  <conditionalFormatting sqref="E28:E29">
    <cfRule type="expression" dxfId="27" priority="74" stopIfTrue="1">
      <formula>IF(ISBLANK(F28),FALSE(),$F28&lt;$H28)</formula>
    </cfRule>
  </conditionalFormatting>
  <conditionalFormatting sqref="E28:E29">
    <cfRule type="expression" dxfId="26" priority="75" stopIfTrue="1">
      <formula>IF(ISBLANK(F28),FALSE(),$F28=$H28)</formula>
    </cfRule>
  </conditionalFormatting>
  <conditionalFormatting sqref="E31:E32">
    <cfRule type="expression" dxfId="25" priority="76" stopIfTrue="1">
      <formula>IF(ISBLANK(F31),FALSE(),$F31&lt;$H31)</formula>
    </cfRule>
  </conditionalFormatting>
  <conditionalFormatting sqref="E31:E32">
    <cfRule type="expression" dxfId="24" priority="77" stopIfTrue="1">
      <formula>IF(ISBLANK(F31),FALSE(),$F31=$H31)</formula>
    </cfRule>
  </conditionalFormatting>
  <conditionalFormatting sqref="E9:E26">
    <cfRule type="expression" dxfId="23" priority="70" stopIfTrue="1">
      <formula>IF(ISBLANK(F9),FALSE(),$F9&lt;$H9)</formula>
    </cfRule>
  </conditionalFormatting>
  <conditionalFormatting sqref="E9:E26">
    <cfRule type="expression" dxfId="22" priority="71" stopIfTrue="1">
      <formula>IF(ISBLANK(F9),FALSE(),$F9=$H9)</formula>
    </cfRule>
  </conditionalFormatting>
  <conditionalFormatting sqref="C2:C8 C27 C30 C33:C100">
    <cfRule type="expression" dxfId="21" priority="67" stopIfTrue="1">
      <formula>IF(ISBLANK(H2),FALSE(),$F2=$H2)</formula>
    </cfRule>
  </conditionalFormatting>
  <conditionalFormatting sqref="C2:C8 C27 C30 C33:C100">
    <cfRule type="expression" dxfId="20" priority="66" stopIfTrue="1">
      <formula>IF(ISBLANK(H2),FALSE(),$F2&gt;$H2)</formula>
    </cfRule>
  </conditionalFormatting>
  <conditionalFormatting sqref="C28:C29">
    <cfRule type="expression" dxfId="19" priority="79" stopIfTrue="1">
      <formula>IF(ISBLANK(H28),FALSE(),$F28=$H28)</formula>
    </cfRule>
  </conditionalFormatting>
  <conditionalFormatting sqref="C28:C29">
    <cfRule type="expression" dxfId="18" priority="78" stopIfTrue="1">
      <formula>IF(ISBLANK(H28),FALSE(),$F28&gt;$H28)</formula>
    </cfRule>
  </conditionalFormatting>
  <conditionalFormatting sqref="C31:C32">
    <cfRule type="expression" dxfId="17" priority="81" stopIfTrue="1">
      <formula>IF(ISBLANK(H31),FALSE(),$F31=$H31)</formula>
    </cfRule>
  </conditionalFormatting>
  <conditionalFormatting sqref="C31:C32">
    <cfRule type="expression" dxfId="16" priority="80" stopIfTrue="1">
      <formula>IF(ISBLANK(H31),FALSE(),$F31&gt;$H31)</formula>
    </cfRule>
  </conditionalFormatting>
  <conditionalFormatting sqref="C9:C26">
    <cfRule type="expression" dxfId="15" priority="73" stopIfTrue="1">
      <formula>IF(ISBLANK(H9),FALSE(),$F9=$H9)</formula>
    </cfRule>
  </conditionalFormatting>
  <conditionalFormatting sqref="C9:C26">
    <cfRule type="expression" dxfId="14" priority="72" stopIfTrue="1">
      <formula>IF(ISBLANK(H9),FALSE(),$F9&gt;$H9)</formula>
    </cfRule>
  </conditionalFormatting>
  <conditionalFormatting sqref="L2:L100">
    <cfRule type="expression" dxfId="13" priority="82" stopIfTrue="1">
      <formula>IF(ISNUMBER(L2),IF(IF(F2&gt;H2,1,"")=L2,TRUE(),IF(IF(F2&lt;H2,2,"")=L2,TRUE(),IF(IF(F2=H2,0,"")=L2,TRUE(),FALSE()))),"")</formula>
    </cfRule>
  </conditionalFormatting>
  <dataValidations count="4">
    <dataValidation type="decimal" allowBlank="1" showErrorMessage="1" sqref="I2:I100 K2:K100">
      <formula1>0.01</formula1>
      <formula2>10000</formula2>
    </dataValidation>
    <dataValidation type="custom" allowBlank="1" showErrorMessage="1" sqref="F2:F100">
      <formula1>O2</formula1>
    </dataValidation>
    <dataValidation type="custom" allowBlank="1" showErrorMessage="1" sqref="H2:H101">
      <formula1>P2</formula1>
    </dataValidation>
    <dataValidation type="list" allowBlank="1" showErrorMessage="1" sqref="L2:L100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0" fitToWidth="0" fitToHeight="0" pageOrder="overThenDown" orientation="portrait" horizontalDpi="0" verticalDpi="0" copies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IW101"/>
  <sheetViews>
    <sheetView showGridLines="0" tabSelected="1" topLeftCell="A70" workbookViewId="0"/>
  </sheetViews>
  <sheetFormatPr baseColWidth="10" defaultColWidth="11.54296875" defaultRowHeight="19.399999999999999" customHeight="1"/>
  <cols>
    <col min="1" max="1" width="18.6328125" style="1" customWidth="1"/>
    <col min="2" max="2" width="18.6328125" style="24" customWidth="1"/>
    <col min="3" max="3" width="18.6328125" style="34" customWidth="1"/>
    <col min="4" max="4" width="0.54296875" style="35" customWidth="1"/>
    <col min="5" max="5" width="18.6328125" style="34" customWidth="1"/>
    <col min="6" max="6" width="6.54296875" style="14" customWidth="1"/>
    <col min="7" max="7" width="0.54296875" style="35" customWidth="1"/>
    <col min="8" max="8" width="6.54296875" style="14" customWidth="1"/>
    <col min="9" max="9" width="7.453125" style="34" customWidth="1"/>
    <col min="10" max="10" width="7.90625" style="34" hidden="1" customWidth="1"/>
    <col min="11" max="11" width="7.453125" style="34" customWidth="1"/>
    <col min="12" max="12" width="6.08984375" style="14" customWidth="1"/>
    <col min="13" max="13" width="10.90625" style="29" customWidth="1"/>
    <col min="14" max="14" width="9.54296875" style="36" customWidth="1"/>
    <col min="15" max="15" width="11.81640625" style="1" hidden="1" customWidth="1"/>
    <col min="16" max="16" width="11.54296875" style="1" hidden="1" customWidth="1"/>
    <col min="17" max="17" width="11.54296875" style="1" customWidth="1"/>
    <col min="18" max="16384" width="11.54296875" style="1"/>
  </cols>
  <sheetData>
    <row r="1" spans="1:257" ht="19.399999999999999" customHeight="1">
      <c r="A1" s="16" t="s">
        <v>10</v>
      </c>
      <c r="B1" s="17" t="s">
        <v>12</v>
      </c>
      <c r="C1" s="18" t="s">
        <v>13</v>
      </c>
      <c r="D1" s="17"/>
      <c r="E1" s="18" t="s">
        <v>14</v>
      </c>
      <c r="F1" s="37" t="s">
        <v>15</v>
      </c>
      <c r="G1" s="37"/>
      <c r="H1" s="37"/>
      <c r="I1" s="20">
        <v>1</v>
      </c>
      <c r="J1" s="18">
        <v>2</v>
      </c>
      <c r="K1" s="20">
        <v>2</v>
      </c>
      <c r="L1" s="17" t="s">
        <v>16</v>
      </c>
      <c r="M1" s="19" t="s">
        <v>17</v>
      </c>
      <c r="N1" s="21" t="s">
        <v>4</v>
      </c>
      <c r="O1" s="22" t="s">
        <v>18</v>
      </c>
      <c r="P1" s="22" t="s">
        <v>19</v>
      </c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  <c r="IW1" s="22"/>
    </row>
    <row r="2" spans="1:257" ht="18" customHeight="1">
      <c r="A2" s="23"/>
      <c r="B2" s="24" t="s">
        <v>20</v>
      </c>
      <c r="C2" s="25" t="s">
        <v>21</v>
      </c>
      <c r="D2" s="26" t="str">
        <f t="shared" ref="D2:D33" si="0">IF(C2&gt;0,":","")</f>
        <v>:</v>
      </c>
      <c r="E2" s="25" t="s">
        <v>22</v>
      </c>
      <c r="F2" s="25">
        <v>95</v>
      </c>
      <c r="G2" s="26" t="str">
        <f t="shared" ref="G2:G33" si="1">IF(ISNUMBER(F2),":","")</f>
        <v>:</v>
      </c>
      <c r="H2" s="25">
        <v>120</v>
      </c>
      <c r="I2" s="27">
        <v>2.6</v>
      </c>
      <c r="J2" s="1"/>
      <c r="K2" s="27">
        <v>1.45</v>
      </c>
      <c r="L2" s="28"/>
      <c r="M2" s="29" t="str">
        <f t="shared" ref="M2:M11" si="2">IF(ISNUMBER(L2),IF(IF(F2&gt;H2,1,"")=L2,I2,IF(IF(F2&lt;H2,2,"")=L2,K2,IF(IF(F2=H2,0,"")=L2,J2,0))),"")</f>
        <v/>
      </c>
      <c r="N2" s="30"/>
      <c r="O2" s="23" t="b">
        <f t="shared" ref="O2:O33" si="3">IF(ISBLANK(F2),"",IF(ISNUMBER(F2),IF(AND(F2&gt;=0,F2&lt;250),IF($F2&lt;&gt;$H2,IF(F2=0,TRUE(),IF(MOD(F2,1)=0,TRUE(),FALSE())),FALSE()),FALSE()),FALSE()))</f>
        <v>1</v>
      </c>
      <c r="P2" s="23" t="b">
        <f t="shared" ref="P2:P33" si="4">IF(ISBLANK(H2),"",IF(ISNUMBER(H2),IF(AND(H2&gt;=0,H2&lt;250),IF($F2&lt;&gt;$H2,IF(H2=0,TRUE(),IF(MOD(H2,1)=0,TRUE(),FALSE())),FALSE()),FALSE()),FALSE()))</f>
        <v>1</v>
      </c>
      <c r="Q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  <c r="IQ2" s="23"/>
      <c r="IR2" s="23"/>
      <c r="IS2" s="23"/>
      <c r="IT2" s="23"/>
      <c r="IU2" s="23"/>
      <c r="IV2" s="23"/>
      <c r="IW2" s="23"/>
    </row>
    <row r="3" spans="1:257" ht="18" customHeight="1">
      <c r="C3" s="25" t="s">
        <v>23</v>
      </c>
      <c r="D3" s="26" t="str">
        <f t="shared" si="0"/>
        <v>:</v>
      </c>
      <c r="E3" s="25" t="s">
        <v>24</v>
      </c>
      <c r="F3" s="25">
        <v>109</v>
      </c>
      <c r="G3" s="26" t="str">
        <f t="shared" si="1"/>
        <v>:</v>
      </c>
      <c r="H3" s="25">
        <v>90</v>
      </c>
      <c r="I3" s="27">
        <v>1.97</v>
      </c>
      <c r="J3" s="1"/>
      <c r="K3" s="27">
        <v>1.8</v>
      </c>
      <c r="L3" s="28"/>
      <c r="M3" s="31" t="str">
        <f t="shared" si="2"/>
        <v/>
      </c>
      <c r="N3" s="30"/>
      <c r="O3" s="23" t="b">
        <f t="shared" si="3"/>
        <v>1</v>
      </c>
      <c r="P3" s="23" t="b">
        <f t="shared" si="4"/>
        <v>1</v>
      </c>
    </row>
    <row r="4" spans="1:257" ht="18" customHeight="1">
      <c r="B4" s="24" t="s">
        <v>25</v>
      </c>
      <c r="C4" s="25" t="s">
        <v>26</v>
      </c>
      <c r="D4" s="26" t="str">
        <f t="shared" si="0"/>
        <v>:</v>
      </c>
      <c r="E4" s="25" t="s">
        <v>27</v>
      </c>
      <c r="F4" s="25">
        <v>116</v>
      </c>
      <c r="G4" s="26" t="str">
        <f t="shared" si="1"/>
        <v>:</v>
      </c>
      <c r="H4" s="25">
        <v>121</v>
      </c>
      <c r="I4" s="27">
        <v>3.3</v>
      </c>
      <c r="J4" s="1"/>
      <c r="K4" s="27">
        <v>1.32</v>
      </c>
      <c r="L4" s="28"/>
      <c r="M4" s="31" t="str">
        <f t="shared" si="2"/>
        <v/>
      </c>
      <c r="N4" s="30"/>
      <c r="O4" s="23" t="b">
        <f t="shared" si="3"/>
        <v>1</v>
      </c>
      <c r="P4" s="23" t="b">
        <f t="shared" si="4"/>
        <v>1</v>
      </c>
    </row>
    <row r="5" spans="1:257" ht="18" customHeight="1">
      <c r="C5" s="25" t="s">
        <v>28</v>
      </c>
      <c r="D5" s="26" t="str">
        <f t="shared" si="0"/>
        <v>:</v>
      </c>
      <c r="E5" s="25" t="s">
        <v>29</v>
      </c>
      <c r="F5" s="25">
        <v>120</v>
      </c>
      <c r="G5" s="26" t="str">
        <f t="shared" si="1"/>
        <v>:</v>
      </c>
      <c r="H5" s="25">
        <v>106</v>
      </c>
      <c r="I5" s="27">
        <v>2.5499999999999998</v>
      </c>
      <c r="J5" s="1"/>
      <c r="K5" s="27">
        <v>1.5</v>
      </c>
      <c r="L5" s="28"/>
      <c r="M5" s="31" t="str">
        <f t="shared" si="2"/>
        <v/>
      </c>
      <c r="N5" s="30">
        <f>SUM(M2:M5)</f>
        <v>0</v>
      </c>
      <c r="O5" s="23" t="b">
        <f t="shared" si="3"/>
        <v>1</v>
      </c>
      <c r="P5" s="23" t="b">
        <f t="shared" si="4"/>
        <v>1</v>
      </c>
    </row>
    <row r="6" spans="1:257" ht="18" customHeight="1">
      <c r="C6" s="25"/>
      <c r="D6" s="26" t="str">
        <f t="shared" si="0"/>
        <v/>
      </c>
      <c r="E6" s="25"/>
      <c r="F6" s="25"/>
      <c r="G6" s="26" t="str">
        <f t="shared" si="1"/>
        <v/>
      </c>
      <c r="H6" s="25"/>
      <c r="I6" s="27"/>
      <c r="J6" s="1"/>
      <c r="K6" s="27"/>
      <c r="L6" s="28"/>
      <c r="M6" s="29" t="str">
        <f t="shared" si="2"/>
        <v/>
      </c>
      <c r="N6" s="30"/>
      <c r="O6" s="23" t="str">
        <f t="shared" si="3"/>
        <v/>
      </c>
      <c r="P6" s="23" t="str">
        <f t="shared" si="4"/>
        <v/>
      </c>
    </row>
    <row r="7" spans="1:257" ht="18" customHeight="1">
      <c r="B7" s="24" t="s">
        <v>20</v>
      </c>
      <c r="C7" s="25" t="s">
        <v>23</v>
      </c>
      <c r="D7" s="26" t="str">
        <f t="shared" si="0"/>
        <v>:</v>
      </c>
      <c r="E7" s="25" t="s">
        <v>21</v>
      </c>
      <c r="F7" s="25">
        <v>123</v>
      </c>
      <c r="G7" s="26" t="str">
        <f t="shared" si="1"/>
        <v>:</v>
      </c>
      <c r="H7" s="25">
        <v>114</v>
      </c>
      <c r="I7" s="27">
        <v>1.83</v>
      </c>
      <c r="J7" s="1"/>
      <c r="K7" s="27">
        <v>1.93</v>
      </c>
      <c r="L7" s="28"/>
      <c r="M7" s="31" t="str">
        <f t="shared" si="2"/>
        <v/>
      </c>
      <c r="N7" s="30"/>
      <c r="O7" s="23" t="b">
        <f t="shared" si="3"/>
        <v>1</v>
      </c>
      <c r="P7" s="23" t="b">
        <f t="shared" si="4"/>
        <v>1</v>
      </c>
    </row>
    <row r="8" spans="1:257" ht="18" customHeight="1">
      <c r="B8" s="24" t="s">
        <v>25</v>
      </c>
      <c r="C8" s="25" t="s">
        <v>28</v>
      </c>
      <c r="D8" s="26" t="str">
        <f t="shared" si="0"/>
        <v>:</v>
      </c>
      <c r="E8" s="25" t="s">
        <v>26</v>
      </c>
      <c r="F8" s="25">
        <v>106</v>
      </c>
      <c r="G8" s="26" t="str">
        <f t="shared" si="1"/>
        <v>:</v>
      </c>
      <c r="H8" s="25">
        <v>120</v>
      </c>
      <c r="I8" s="27">
        <v>2.9</v>
      </c>
      <c r="J8" s="1"/>
      <c r="K8" s="27">
        <v>1.4</v>
      </c>
      <c r="L8" s="28"/>
      <c r="M8" s="29" t="str">
        <f t="shared" si="2"/>
        <v/>
      </c>
      <c r="N8" s="32">
        <f>SUM(M7:M8)</f>
        <v>0</v>
      </c>
      <c r="O8" s="23" t="b">
        <f t="shared" si="3"/>
        <v>1</v>
      </c>
      <c r="P8" s="23" t="b">
        <f t="shared" si="4"/>
        <v>1</v>
      </c>
    </row>
    <row r="9" spans="1:257" ht="18" customHeight="1">
      <c r="C9" s="25"/>
      <c r="D9" s="26" t="str">
        <f t="shared" si="0"/>
        <v/>
      </c>
      <c r="E9" s="25"/>
      <c r="F9" s="25"/>
      <c r="G9" s="26" t="str">
        <f t="shared" si="1"/>
        <v/>
      </c>
      <c r="H9" s="25"/>
      <c r="I9" s="27"/>
      <c r="J9" s="1"/>
      <c r="K9" s="27"/>
      <c r="L9" s="28"/>
      <c r="M9" s="29" t="str">
        <f t="shared" si="2"/>
        <v/>
      </c>
      <c r="N9" s="30"/>
      <c r="O9" s="23" t="str">
        <f t="shared" si="3"/>
        <v/>
      </c>
      <c r="P9" s="23" t="str">
        <f t="shared" si="4"/>
        <v/>
      </c>
    </row>
    <row r="10" spans="1:257" ht="18" customHeight="1">
      <c r="B10" s="24" t="s">
        <v>30</v>
      </c>
      <c r="C10" s="25" t="s">
        <v>31</v>
      </c>
      <c r="D10" s="26" t="str">
        <f t="shared" si="0"/>
        <v>:</v>
      </c>
      <c r="E10" s="25" t="s">
        <v>32</v>
      </c>
      <c r="F10" s="25">
        <v>98</v>
      </c>
      <c r="G10" s="26" t="str">
        <f t="shared" si="1"/>
        <v>:</v>
      </c>
      <c r="H10" s="25">
        <v>117</v>
      </c>
      <c r="I10" s="27">
        <v>2.6</v>
      </c>
      <c r="J10" s="1"/>
      <c r="K10" s="27">
        <v>1.47</v>
      </c>
      <c r="L10" s="28"/>
      <c r="M10" s="29" t="str">
        <f t="shared" si="2"/>
        <v/>
      </c>
      <c r="N10" s="32"/>
      <c r="O10" s="23" t="b">
        <f t="shared" si="3"/>
        <v>1</v>
      </c>
      <c r="P10" s="23" t="b">
        <f t="shared" si="4"/>
        <v>1</v>
      </c>
    </row>
    <row r="11" spans="1:257" ht="18" customHeight="1">
      <c r="B11" s="24" t="s">
        <v>33</v>
      </c>
      <c r="C11" s="25" t="s">
        <v>34</v>
      </c>
      <c r="D11" s="26" t="str">
        <f t="shared" si="0"/>
        <v>:</v>
      </c>
      <c r="E11" s="25" t="s">
        <v>35</v>
      </c>
      <c r="F11" s="25">
        <v>110</v>
      </c>
      <c r="G11" s="26" t="str">
        <f t="shared" si="1"/>
        <v>:</v>
      </c>
      <c r="H11" s="25">
        <v>112</v>
      </c>
      <c r="I11" s="27">
        <v>2.2000000000000002</v>
      </c>
      <c r="J11" s="1"/>
      <c r="K11" s="27">
        <v>1.63</v>
      </c>
      <c r="L11" s="28"/>
      <c r="M11" s="31" t="str">
        <f t="shared" si="2"/>
        <v/>
      </c>
      <c r="N11" s="30"/>
      <c r="O11" s="23" t="b">
        <f t="shared" si="3"/>
        <v>1</v>
      </c>
      <c r="P11" s="23" t="b">
        <f t="shared" si="4"/>
        <v>1</v>
      </c>
    </row>
    <row r="12" spans="1:257" ht="18" customHeight="1">
      <c r="B12" s="24" t="s">
        <v>36</v>
      </c>
      <c r="C12" s="25" t="s">
        <v>37</v>
      </c>
      <c r="D12" s="26" t="str">
        <f t="shared" si="0"/>
        <v>:</v>
      </c>
      <c r="E12" s="25" t="s">
        <v>38</v>
      </c>
      <c r="F12" s="25">
        <v>112</v>
      </c>
      <c r="G12" s="26" t="str">
        <f t="shared" si="1"/>
        <v>:</v>
      </c>
      <c r="H12" s="25">
        <v>123</v>
      </c>
      <c r="I12" s="27">
        <v>3.3</v>
      </c>
      <c r="J12" s="1"/>
      <c r="K12" s="27">
        <v>1.32</v>
      </c>
      <c r="L12" s="28"/>
      <c r="M12" s="31" t="str">
        <f>IF(ISNUMBER(L12),IF(IF(F12&gt;H12,1,"")=L12,I12,IF(IF(F12&lt;H12,2,"")=L12,K12,IF(IF(F12=H12,0,"")=L12,#REF!,0))),"")</f>
        <v/>
      </c>
      <c r="N12" s="30"/>
      <c r="O12" s="23" t="b">
        <f t="shared" si="3"/>
        <v>1</v>
      </c>
      <c r="P12" s="23" t="b">
        <f t="shared" si="4"/>
        <v>1</v>
      </c>
    </row>
    <row r="13" spans="1:257" ht="18" customHeight="1">
      <c r="C13" s="25" t="s">
        <v>39</v>
      </c>
      <c r="D13" s="26" t="str">
        <f t="shared" si="0"/>
        <v>:</v>
      </c>
      <c r="E13" s="25" t="s">
        <v>40</v>
      </c>
      <c r="F13" s="25">
        <v>117</v>
      </c>
      <c r="G13" s="26" t="str">
        <f t="shared" si="1"/>
        <v>:</v>
      </c>
      <c r="H13" s="25">
        <v>95</v>
      </c>
      <c r="I13" s="27">
        <v>2.5</v>
      </c>
      <c r="J13" s="1"/>
      <c r="K13" s="27">
        <v>1.52</v>
      </c>
      <c r="L13" s="28"/>
      <c r="M13" s="29" t="str">
        <f t="shared" ref="M13:M44" si="5">IF(ISNUMBER(L13),IF(IF(F13&gt;H13,1,"")=L13,I13,IF(IF(F13&lt;H13,2,"")=L13,K13,IF(IF(F13=H13,0,"")=L13,J13,0))),"")</f>
        <v/>
      </c>
      <c r="N13" s="30"/>
      <c r="O13" s="23" t="b">
        <f t="shared" si="3"/>
        <v>1</v>
      </c>
      <c r="P13" s="23" t="b">
        <f t="shared" si="4"/>
        <v>1</v>
      </c>
    </row>
    <row r="14" spans="1:257" ht="18" customHeight="1">
      <c r="C14" s="25" t="s">
        <v>22</v>
      </c>
      <c r="D14" s="26" t="str">
        <f t="shared" si="0"/>
        <v>:</v>
      </c>
      <c r="E14" s="25" t="s">
        <v>41</v>
      </c>
      <c r="F14" s="25">
        <v>86</v>
      </c>
      <c r="G14" s="26" t="str">
        <f t="shared" si="1"/>
        <v>:</v>
      </c>
      <c r="H14" s="25">
        <v>103</v>
      </c>
      <c r="I14" s="27">
        <v>7.8</v>
      </c>
      <c r="J14" s="1"/>
      <c r="K14" s="27">
        <v>1.07</v>
      </c>
      <c r="L14" s="28"/>
      <c r="M14" s="31" t="str">
        <f t="shared" si="5"/>
        <v/>
      </c>
      <c r="N14" s="30"/>
      <c r="O14" s="23" t="b">
        <f t="shared" si="3"/>
        <v>1</v>
      </c>
      <c r="P14" s="23" t="b">
        <f t="shared" si="4"/>
        <v>1</v>
      </c>
    </row>
    <row r="15" spans="1:257" ht="18" customHeight="1">
      <c r="C15" s="25" t="s">
        <v>27</v>
      </c>
      <c r="D15" s="26" t="str">
        <f t="shared" si="0"/>
        <v>:</v>
      </c>
      <c r="E15" s="25" t="s">
        <v>42</v>
      </c>
      <c r="F15" s="25">
        <v>95</v>
      </c>
      <c r="G15" s="26" t="str">
        <f t="shared" si="1"/>
        <v>:</v>
      </c>
      <c r="H15" s="25">
        <v>85</v>
      </c>
      <c r="I15" s="27">
        <v>1.93</v>
      </c>
      <c r="J15" s="1"/>
      <c r="K15" s="27">
        <v>1.83</v>
      </c>
      <c r="L15" s="28"/>
      <c r="M15" s="29" t="str">
        <f t="shared" si="5"/>
        <v/>
      </c>
      <c r="N15" s="33"/>
      <c r="O15" s="23" t="b">
        <f t="shared" si="3"/>
        <v>1</v>
      </c>
      <c r="P15" s="23" t="b">
        <f t="shared" si="4"/>
        <v>1</v>
      </c>
    </row>
    <row r="16" spans="1:257" ht="18" customHeight="1">
      <c r="C16" s="25" t="s">
        <v>26</v>
      </c>
      <c r="D16" s="26" t="str">
        <f t="shared" si="0"/>
        <v>:</v>
      </c>
      <c r="E16" s="25" t="s">
        <v>43</v>
      </c>
      <c r="F16" s="25">
        <v>80</v>
      </c>
      <c r="G16" s="26" t="str">
        <f t="shared" si="1"/>
        <v>:</v>
      </c>
      <c r="H16" s="25">
        <v>131</v>
      </c>
      <c r="I16" s="27">
        <v>5.5</v>
      </c>
      <c r="J16" s="1"/>
      <c r="K16" s="27">
        <v>1.1399999999999999</v>
      </c>
      <c r="L16" s="28"/>
      <c r="M16" s="31" t="str">
        <f t="shared" si="5"/>
        <v/>
      </c>
      <c r="N16" s="30"/>
      <c r="O16" s="23" t="b">
        <f t="shared" si="3"/>
        <v>1</v>
      </c>
      <c r="P16" s="23" t="b">
        <f t="shared" si="4"/>
        <v>1</v>
      </c>
    </row>
    <row r="17" spans="2:16" ht="18" customHeight="1">
      <c r="C17" s="25" t="s">
        <v>23</v>
      </c>
      <c r="D17" s="26" t="str">
        <f t="shared" si="0"/>
        <v>:</v>
      </c>
      <c r="E17" s="25" t="s">
        <v>44</v>
      </c>
      <c r="F17" s="25">
        <v>100</v>
      </c>
      <c r="G17" s="26" t="str">
        <f t="shared" si="1"/>
        <v>:</v>
      </c>
      <c r="H17" s="25">
        <v>121</v>
      </c>
      <c r="I17" s="27">
        <v>6.5</v>
      </c>
      <c r="J17" s="1"/>
      <c r="K17" s="27">
        <v>1.1000000000000001</v>
      </c>
      <c r="L17" s="28"/>
      <c r="M17" s="31" t="str">
        <f t="shared" si="5"/>
        <v/>
      </c>
      <c r="N17" s="30">
        <f>SUM(M10:M17)</f>
        <v>0</v>
      </c>
      <c r="O17" s="23" t="b">
        <f t="shared" si="3"/>
        <v>1</v>
      </c>
      <c r="P17" s="23" t="b">
        <f t="shared" si="4"/>
        <v>1</v>
      </c>
    </row>
    <row r="18" spans="2:16" ht="18" customHeight="1">
      <c r="C18" s="25"/>
      <c r="D18" s="26" t="str">
        <f t="shared" si="0"/>
        <v/>
      </c>
      <c r="E18" s="25"/>
      <c r="F18" s="25"/>
      <c r="G18" s="26" t="str">
        <f t="shared" si="1"/>
        <v/>
      </c>
      <c r="H18" s="25"/>
      <c r="I18" s="27"/>
      <c r="J18" s="1"/>
      <c r="K18" s="27"/>
      <c r="L18" s="28"/>
      <c r="M18" s="29" t="str">
        <f t="shared" si="5"/>
        <v/>
      </c>
      <c r="N18" s="30"/>
      <c r="O18" s="23" t="str">
        <f t="shared" si="3"/>
        <v/>
      </c>
      <c r="P18" s="23" t="str">
        <f t="shared" si="4"/>
        <v/>
      </c>
    </row>
    <row r="19" spans="2:16" ht="18" customHeight="1">
      <c r="B19" s="24" t="s">
        <v>30</v>
      </c>
      <c r="C19" s="25" t="s">
        <v>37</v>
      </c>
      <c r="D19" s="26" t="str">
        <f t="shared" si="0"/>
        <v>:</v>
      </c>
      <c r="E19" s="25" t="s">
        <v>38</v>
      </c>
      <c r="F19" s="25">
        <v>100</v>
      </c>
      <c r="G19" s="26" t="str">
        <f t="shared" si="1"/>
        <v>:</v>
      </c>
      <c r="H19" s="25">
        <v>94</v>
      </c>
      <c r="I19" s="27">
        <v>3</v>
      </c>
      <c r="J19" s="1"/>
      <c r="K19" s="27">
        <v>1.37</v>
      </c>
      <c r="L19" s="28"/>
      <c r="M19" s="29" t="str">
        <f t="shared" si="5"/>
        <v/>
      </c>
      <c r="N19" s="30"/>
      <c r="O19" s="23" t="b">
        <f t="shared" si="3"/>
        <v>1</v>
      </c>
      <c r="P19" s="23" t="b">
        <f t="shared" si="4"/>
        <v>1</v>
      </c>
    </row>
    <row r="20" spans="2:16" ht="18" customHeight="1">
      <c r="B20" s="24" t="s">
        <v>33</v>
      </c>
      <c r="C20" s="25" t="s">
        <v>34</v>
      </c>
      <c r="D20" s="26" t="str">
        <f t="shared" si="0"/>
        <v>:</v>
      </c>
      <c r="E20" s="25" t="s">
        <v>35</v>
      </c>
      <c r="F20" s="25">
        <v>105</v>
      </c>
      <c r="G20" s="26" t="str">
        <f t="shared" si="1"/>
        <v>:</v>
      </c>
      <c r="H20" s="25">
        <v>102</v>
      </c>
      <c r="I20" s="27">
        <v>1.83</v>
      </c>
      <c r="J20" s="1"/>
      <c r="K20" s="27">
        <v>1.93</v>
      </c>
      <c r="L20" s="28"/>
      <c r="M20" s="29" t="str">
        <f t="shared" si="5"/>
        <v/>
      </c>
      <c r="N20" s="30"/>
      <c r="O20" s="23" t="b">
        <f t="shared" si="3"/>
        <v>1</v>
      </c>
      <c r="P20" s="23" t="b">
        <f t="shared" si="4"/>
        <v>1</v>
      </c>
    </row>
    <row r="21" spans="2:16" ht="18" customHeight="1">
      <c r="B21" s="24" t="s">
        <v>45</v>
      </c>
      <c r="C21" s="25" t="s">
        <v>31</v>
      </c>
      <c r="D21" s="26" t="str">
        <f t="shared" si="0"/>
        <v>:</v>
      </c>
      <c r="E21" s="25" t="s">
        <v>32</v>
      </c>
      <c r="F21" s="25">
        <v>115</v>
      </c>
      <c r="G21" s="26" t="str">
        <f t="shared" si="1"/>
        <v>:</v>
      </c>
      <c r="H21" s="25">
        <v>123</v>
      </c>
      <c r="I21" s="27">
        <v>2.6</v>
      </c>
      <c r="J21" s="1"/>
      <c r="K21" s="27">
        <v>1.47</v>
      </c>
      <c r="L21" s="28"/>
      <c r="M21" s="31" t="str">
        <f t="shared" si="5"/>
        <v/>
      </c>
      <c r="N21" s="30"/>
      <c r="O21" s="23" t="b">
        <f t="shared" si="3"/>
        <v>1</v>
      </c>
      <c r="P21" s="23" t="b">
        <f t="shared" si="4"/>
        <v>1</v>
      </c>
    </row>
    <row r="22" spans="2:16" ht="18" customHeight="1">
      <c r="C22" s="25" t="s">
        <v>26</v>
      </c>
      <c r="D22" s="26" t="str">
        <f t="shared" si="0"/>
        <v>:</v>
      </c>
      <c r="E22" s="25" t="s">
        <v>43</v>
      </c>
      <c r="F22" s="25">
        <v>99</v>
      </c>
      <c r="G22" s="26" t="str">
        <f t="shared" si="1"/>
        <v>:</v>
      </c>
      <c r="H22" s="25">
        <v>118</v>
      </c>
      <c r="I22" s="27">
        <v>8.5</v>
      </c>
      <c r="J22" s="1"/>
      <c r="K22" s="27">
        <v>1.06</v>
      </c>
      <c r="L22" s="28"/>
      <c r="M22" s="31" t="str">
        <f t="shared" si="5"/>
        <v/>
      </c>
      <c r="N22" s="33"/>
      <c r="O22" s="23" t="b">
        <f t="shared" si="3"/>
        <v>1</v>
      </c>
      <c r="P22" s="23" t="b">
        <f t="shared" si="4"/>
        <v>1</v>
      </c>
    </row>
    <row r="23" spans="2:16" ht="18" customHeight="1">
      <c r="C23" s="25" t="s">
        <v>39</v>
      </c>
      <c r="D23" s="26" t="str">
        <f t="shared" si="0"/>
        <v>:</v>
      </c>
      <c r="E23" s="25" t="s">
        <v>40</v>
      </c>
      <c r="F23" s="25">
        <v>85</v>
      </c>
      <c r="G23" s="26" t="str">
        <f t="shared" si="1"/>
        <v>:</v>
      </c>
      <c r="H23" s="25">
        <v>94</v>
      </c>
      <c r="I23" s="27">
        <v>3.1</v>
      </c>
      <c r="J23" s="1"/>
      <c r="K23" s="27">
        <v>1.35</v>
      </c>
      <c r="L23" s="28"/>
      <c r="M23" s="31" t="str">
        <f t="shared" si="5"/>
        <v/>
      </c>
      <c r="N23" s="30"/>
      <c r="O23" s="23" t="b">
        <f t="shared" si="3"/>
        <v>1</v>
      </c>
      <c r="P23" s="23" t="b">
        <f t="shared" si="4"/>
        <v>1</v>
      </c>
    </row>
    <row r="24" spans="2:16" ht="18" customHeight="1">
      <c r="C24" s="25" t="s">
        <v>22</v>
      </c>
      <c r="D24" s="26" t="str">
        <f t="shared" si="0"/>
        <v>:</v>
      </c>
      <c r="E24" s="25" t="s">
        <v>41</v>
      </c>
      <c r="F24" s="25">
        <v>100</v>
      </c>
      <c r="G24" s="26" t="str">
        <f t="shared" si="1"/>
        <v>:</v>
      </c>
      <c r="H24" s="25">
        <v>109</v>
      </c>
      <c r="I24" s="27">
        <v>6.2</v>
      </c>
      <c r="J24" s="1"/>
      <c r="K24" s="27">
        <v>1.1100000000000001</v>
      </c>
      <c r="L24" s="28"/>
      <c r="M24" s="31" t="str">
        <f t="shared" si="5"/>
        <v/>
      </c>
      <c r="N24" s="30"/>
      <c r="O24" s="23" t="b">
        <f t="shared" si="3"/>
        <v>1</v>
      </c>
      <c r="P24" s="23" t="b">
        <f t="shared" si="4"/>
        <v>1</v>
      </c>
    </row>
    <row r="25" spans="2:16" ht="18" customHeight="1">
      <c r="C25" s="25" t="s">
        <v>23</v>
      </c>
      <c r="D25" s="26" t="str">
        <f t="shared" si="0"/>
        <v>:</v>
      </c>
      <c r="E25" s="25" t="s">
        <v>44</v>
      </c>
      <c r="F25" s="25">
        <v>112</v>
      </c>
      <c r="G25" s="26" t="str">
        <f t="shared" si="1"/>
        <v>:</v>
      </c>
      <c r="H25" s="25">
        <v>121</v>
      </c>
      <c r="I25" s="27">
        <v>5.5</v>
      </c>
      <c r="J25" s="1"/>
      <c r="K25" s="27">
        <v>1.1399999999999999</v>
      </c>
      <c r="L25" s="28"/>
      <c r="M25" s="31" t="str">
        <f t="shared" si="5"/>
        <v/>
      </c>
      <c r="N25" s="30"/>
      <c r="O25" s="23" t="b">
        <f t="shared" si="3"/>
        <v>1</v>
      </c>
      <c r="P25" s="23" t="b">
        <f t="shared" si="4"/>
        <v>1</v>
      </c>
    </row>
    <row r="26" spans="2:16" ht="18" customHeight="1">
      <c r="C26" s="25" t="s">
        <v>27</v>
      </c>
      <c r="D26" s="26" t="str">
        <f t="shared" si="0"/>
        <v>:</v>
      </c>
      <c r="E26" s="25" t="s">
        <v>42</v>
      </c>
      <c r="F26" s="25">
        <v>94</v>
      </c>
      <c r="G26" s="26" t="str">
        <f t="shared" si="1"/>
        <v>:</v>
      </c>
      <c r="H26" s="25">
        <v>109</v>
      </c>
      <c r="I26" s="27">
        <v>2.1</v>
      </c>
      <c r="J26" s="1"/>
      <c r="K26" s="27">
        <v>1.72</v>
      </c>
      <c r="L26" s="28"/>
      <c r="M26" s="29" t="str">
        <f t="shared" si="5"/>
        <v/>
      </c>
      <c r="N26" s="30">
        <f>SUM(M19:M26)</f>
        <v>0</v>
      </c>
      <c r="O26" s="23" t="b">
        <f t="shared" si="3"/>
        <v>1</v>
      </c>
      <c r="P26" s="23" t="b">
        <f t="shared" si="4"/>
        <v>1</v>
      </c>
    </row>
    <row r="27" spans="2:16" ht="18" customHeight="1">
      <c r="C27" s="25"/>
      <c r="D27" s="26" t="str">
        <f t="shared" si="0"/>
        <v/>
      </c>
      <c r="E27" s="25"/>
      <c r="F27" s="25"/>
      <c r="G27" s="26" t="str">
        <f t="shared" si="1"/>
        <v/>
      </c>
      <c r="H27" s="25"/>
      <c r="I27" s="27"/>
      <c r="J27" s="1"/>
      <c r="K27" s="27"/>
      <c r="L27" s="28"/>
      <c r="M27" s="29" t="str">
        <f t="shared" si="5"/>
        <v/>
      </c>
      <c r="N27" s="33"/>
      <c r="O27" s="23" t="str">
        <f t="shared" si="3"/>
        <v/>
      </c>
      <c r="P27" s="23" t="str">
        <f t="shared" si="4"/>
        <v/>
      </c>
    </row>
    <row r="28" spans="2:16" ht="18" customHeight="1">
      <c r="B28" s="24" t="s">
        <v>30</v>
      </c>
      <c r="C28" s="25" t="s">
        <v>38</v>
      </c>
      <c r="D28" s="26" t="str">
        <f t="shared" si="0"/>
        <v>:</v>
      </c>
      <c r="E28" s="25" t="s">
        <v>37</v>
      </c>
      <c r="F28" s="25">
        <v>118</v>
      </c>
      <c r="G28" s="26" t="str">
        <f t="shared" si="1"/>
        <v>:</v>
      </c>
      <c r="H28" s="25">
        <v>116</v>
      </c>
      <c r="I28" s="27">
        <v>1.83</v>
      </c>
      <c r="J28" s="1"/>
      <c r="K28" s="27">
        <v>1.93</v>
      </c>
      <c r="L28" s="28"/>
      <c r="M28" s="29" t="str">
        <f t="shared" si="5"/>
        <v/>
      </c>
      <c r="N28" s="33"/>
      <c r="O28" s="23" t="b">
        <f t="shared" si="3"/>
        <v>1</v>
      </c>
      <c r="P28" s="23" t="b">
        <f t="shared" si="4"/>
        <v>1</v>
      </c>
    </row>
    <row r="29" spans="2:16" ht="18" customHeight="1">
      <c r="B29" s="24" t="s">
        <v>33</v>
      </c>
      <c r="C29" s="25" t="s">
        <v>43</v>
      </c>
      <c r="D29" s="26" t="str">
        <f t="shared" si="0"/>
        <v>:</v>
      </c>
      <c r="E29" s="25" t="s">
        <v>26</v>
      </c>
      <c r="F29" s="25">
        <v>114</v>
      </c>
      <c r="G29" s="26" t="str">
        <f t="shared" si="1"/>
        <v>:</v>
      </c>
      <c r="H29" s="25">
        <v>108</v>
      </c>
      <c r="I29" s="27">
        <v>1.2</v>
      </c>
      <c r="J29" s="1"/>
      <c r="K29" s="27">
        <v>4.4000000000000004</v>
      </c>
      <c r="L29" s="28"/>
      <c r="M29" s="31" t="str">
        <f t="shared" si="5"/>
        <v/>
      </c>
      <c r="N29" s="32"/>
      <c r="O29" s="23" t="b">
        <f t="shared" si="3"/>
        <v>1</v>
      </c>
      <c r="P29" s="23" t="b">
        <f t="shared" si="4"/>
        <v>1</v>
      </c>
    </row>
    <row r="30" spans="2:16" ht="18" customHeight="1">
      <c r="B30" s="24" t="s">
        <v>46</v>
      </c>
      <c r="C30" s="25" t="s">
        <v>35</v>
      </c>
      <c r="D30" s="26" t="str">
        <f t="shared" si="0"/>
        <v>:</v>
      </c>
      <c r="E30" s="25" t="s">
        <v>34</v>
      </c>
      <c r="F30" s="25">
        <v>83</v>
      </c>
      <c r="G30" s="26" t="str">
        <f t="shared" si="1"/>
        <v>:</v>
      </c>
      <c r="H30" s="25">
        <v>117</v>
      </c>
      <c r="I30" s="27">
        <v>2.8</v>
      </c>
      <c r="J30" s="1"/>
      <c r="K30" s="27">
        <v>1.42</v>
      </c>
      <c r="L30" s="28"/>
      <c r="M30" s="31" t="str">
        <f t="shared" si="5"/>
        <v/>
      </c>
      <c r="N30" s="33"/>
      <c r="O30" s="23" t="b">
        <f t="shared" si="3"/>
        <v>1</v>
      </c>
      <c r="P30" s="23" t="b">
        <f t="shared" si="4"/>
        <v>1</v>
      </c>
    </row>
    <row r="31" spans="2:16" ht="18" customHeight="1">
      <c r="C31" s="25" t="s">
        <v>41</v>
      </c>
      <c r="D31" s="26" t="str">
        <f t="shared" si="0"/>
        <v>:</v>
      </c>
      <c r="E31" s="25" t="s">
        <v>22</v>
      </c>
      <c r="F31" s="25">
        <v>93</v>
      </c>
      <c r="G31" s="26" t="str">
        <f t="shared" si="1"/>
        <v>:</v>
      </c>
      <c r="H31" s="25">
        <v>95</v>
      </c>
      <c r="I31" s="27">
        <v>1.4</v>
      </c>
      <c r="J31" s="1"/>
      <c r="K31" s="27">
        <v>2.9</v>
      </c>
      <c r="L31" s="28"/>
      <c r="M31" s="29" t="str">
        <f t="shared" si="5"/>
        <v/>
      </c>
      <c r="N31" s="33"/>
      <c r="O31" s="23" t="b">
        <f t="shared" si="3"/>
        <v>1</v>
      </c>
      <c r="P31" s="23" t="b">
        <f t="shared" si="4"/>
        <v>1</v>
      </c>
    </row>
    <row r="32" spans="2:16" ht="18" customHeight="1">
      <c r="C32" s="25" t="s">
        <v>32</v>
      </c>
      <c r="D32" s="26" t="str">
        <f t="shared" si="0"/>
        <v>:</v>
      </c>
      <c r="E32" s="25" t="s">
        <v>31</v>
      </c>
      <c r="F32" s="25">
        <v>101</v>
      </c>
      <c r="G32" s="26" t="str">
        <f t="shared" si="1"/>
        <v>:</v>
      </c>
      <c r="H32" s="25">
        <v>117</v>
      </c>
      <c r="I32" s="27">
        <v>2.8</v>
      </c>
      <c r="J32" s="1"/>
      <c r="K32" s="27">
        <v>1.42</v>
      </c>
      <c r="L32" s="28"/>
      <c r="M32" s="29" t="str">
        <f t="shared" si="5"/>
        <v/>
      </c>
      <c r="N32" s="32"/>
      <c r="O32" s="23" t="b">
        <f t="shared" si="3"/>
        <v>1</v>
      </c>
      <c r="P32" s="23" t="b">
        <f t="shared" si="4"/>
        <v>1</v>
      </c>
    </row>
    <row r="33" spans="2:16" ht="18" customHeight="1">
      <c r="C33" s="25" t="s">
        <v>40</v>
      </c>
      <c r="D33" s="26" t="str">
        <f t="shared" si="0"/>
        <v>:</v>
      </c>
      <c r="E33" s="25" t="s">
        <v>39</v>
      </c>
      <c r="F33" s="25">
        <v>104</v>
      </c>
      <c r="G33" s="26" t="str">
        <f t="shared" si="1"/>
        <v>:</v>
      </c>
      <c r="H33" s="25">
        <v>116</v>
      </c>
      <c r="I33" s="27">
        <v>2.25</v>
      </c>
      <c r="J33" s="1"/>
      <c r="K33" s="27">
        <v>1.62</v>
      </c>
      <c r="L33" s="28"/>
      <c r="M33" s="29" t="str">
        <f t="shared" si="5"/>
        <v/>
      </c>
      <c r="N33" s="33"/>
      <c r="O33" s="23" t="b">
        <f t="shared" si="3"/>
        <v>1</v>
      </c>
      <c r="P33" s="23" t="b">
        <f t="shared" si="4"/>
        <v>1</v>
      </c>
    </row>
    <row r="34" spans="2:16" ht="18" customHeight="1">
      <c r="C34" s="25" t="s">
        <v>44</v>
      </c>
      <c r="D34" s="26" t="str">
        <f t="shared" ref="D34:D65" si="6">IF(C34&gt;0,":","")</f>
        <v>:</v>
      </c>
      <c r="E34" s="25" t="s">
        <v>23</v>
      </c>
      <c r="F34" s="25">
        <v>124</v>
      </c>
      <c r="G34" s="26" t="str">
        <f t="shared" ref="G34:G65" si="7">IF(ISNUMBER(F34),":","")</f>
        <v>:</v>
      </c>
      <c r="H34" s="25">
        <v>87</v>
      </c>
      <c r="I34" s="27">
        <v>1.4</v>
      </c>
      <c r="J34" s="1"/>
      <c r="K34" s="27">
        <v>2.9</v>
      </c>
      <c r="L34" s="28"/>
      <c r="M34" s="29" t="str">
        <f t="shared" si="5"/>
        <v/>
      </c>
      <c r="N34" s="33"/>
      <c r="O34" s="23" t="b">
        <f t="shared" ref="O34:O65" si="8">IF(ISBLANK(F34),"",IF(ISNUMBER(F34),IF(AND(F34&gt;=0,F34&lt;250),IF($F34&lt;&gt;$H34,IF(F34=0,TRUE(),IF(MOD(F34,1)=0,TRUE(),FALSE())),FALSE()),FALSE()),FALSE()))</f>
        <v>1</v>
      </c>
      <c r="P34" s="23" t="b">
        <f t="shared" ref="P34:P65" si="9">IF(ISBLANK(H34),"",IF(ISNUMBER(H34),IF(AND(H34&gt;=0,H34&lt;250),IF($F34&lt;&gt;$H34,IF(H34=0,TRUE(),IF(MOD(H34,1)=0,TRUE(),FALSE())),FALSE()),FALSE()),FALSE()))</f>
        <v>1</v>
      </c>
    </row>
    <row r="35" spans="2:16" ht="18" customHeight="1">
      <c r="C35" s="25" t="s">
        <v>42</v>
      </c>
      <c r="D35" s="26" t="str">
        <f t="shared" si="6"/>
        <v>:</v>
      </c>
      <c r="E35" s="25" t="s">
        <v>27</v>
      </c>
      <c r="F35" s="25">
        <v>93</v>
      </c>
      <c r="G35" s="26" t="str">
        <f t="shared" si="7"/>
        <v>:</v>
      </c>
      <c r="H35" s="25">
        <v>104</v>
      </c>
      <c r="I35" s="27">
        <v>2.25</v>
      </c>
      <c r="J35" s="1"/>
      <c r="K35" s="27">
        <v>1.62</v>
      </c>
      <c r="L35" s="28"/>
      <c r="M35" s="29" t="str">
        <f t="shared" si="5"/>
        <v/>
      </c>
      <c r="N35" s="32">
        <f>SUM(M28:M35)</f>
        <v>0</v>
      </c>
      <c r="O35" s="23" t="b">
        <f t="shared" si="8"/>
        <v>1</v>
      </c>
      <c r="P35" s="23" t="b">
        <f t="shared" si="9"/>
        <v>1</v>
      </c>
    </row>
    <row r="36" spans="2:16" ht="18" customHeight="1">
      <c r="C36" s="25"/>
      <c r="D36" s="26" t="str">
        <f t="shared" si="6"/>
        <v/>
      </c>
      <c r="E36" s="25"/>
      <c r="F36" s="25"/>
      <c r="G36" s="26" t="str">
        <f t="shared" si="7"/>
        <v/>
      </c>
      <c r="H36" s="25"/>
      <c r="I36" s="27"/>
      <c r="J36" s="1"/>
      <c r="K36" s="27"/>
      <c r="L36" s="28"/>
      <c r="M36" s="29" t="str">
        <f t="shared" si="5"/>
        <v/>
      </c>
      <c r="N36" s="33"/>
      <c r="O36" s="23" t="str">
        <f t="shared" si="8"/>
        <v/>
      </c>
      <c r="P36" s="23" t="str">
        <f t="shared" si="9"/>
        <v/>
      </c>
    </row>
    <row r="37" spans="2:16" ht="18" customHeight="1">
      <c r="B37" s="24" t="s">
        <v>30</v>
      </c>
      <c r="C37" s="25" t="s">
        <v>43</v>
      </c>
      <c r="D37" s="26" t="str">
        <f t="shared" si="6"/>
        <v>:</v>
      </c>
      <c r="E37" s="25" t="s">
        <v>26</v>
      </c>
      <c r="F37" s="25">
        <v>117</v>
      </c>
      <c r="G37" s="26" t="str">
        <f t="shared" si="7"/>
        <v>:</v>
      </c>
      <c r="H37" s="25">
        <v>115</v>
      </c>
      <c r="I37" s="27">
        <v>1.1000000000000001</v>
      </c>
      <c r="J37" s="1"/>
      <c r="K37" s="27">
        <v>6.7</v>
      </c>
      <c r="L37" s="28">
        <v>1</v>
      </c>
      <c r="M37" s="31">
        <f t="shared" si="5"/>
        <v>1.1000000000000001</v>
      </c>
      <c r="N37" s="33"/>
      <c r="O37" s="23" t="b">
        <f t="shared" si="8"/>
        <v>1</v>
      </c>
      <c r="P37" s="23" t="b">
        <f t="shared" si="9"/>
        <v>1</v>
      </c>
    </row>
    <row r="38" spans="2:16" ht="18" customHeight="1">
      <c r="B38" s="24" t="s">
        <v>33</v>
      </c>
      <c r="C38" s="25" t="s">
        <v>35</v>
      </c>
      <c r="D38" s="26" t="str">
        <f t="shared" si="6"/>
        <v>:</v>
      </c>
      <c r="E38" s="25" t="s">
        <v>34</v>
      </c>
      <c r="F38" s="25">
        <v>101</v>
      </c>
      <c r="G38" s="26" t="str">
        <f t="shared" si="7"/>
        <v>:</v>
      </c>
      <c r="H38" s="25">
        <v>99</v>
      </c>
      <c r="I38" s="27">
        <v>2.8</v>
      </c>
      <c r="J38" s="1"/>
      <c r="K38" s="27">
        <v>1.42</v>
      </c>
      <c r="L38" s="28">
        <v>2</v>
      </c>
      <c r="M38" s="29">
        <f t="shared" si="5"/>
        <v>0</v>
      </c>
      <c r="N38" s="33"/>
      <c r="O38" s="23" t="b">
        <f t="shared" si="8"/>
        <v>1</v>
      </c>
      <c r="P38" s="23" t="b">
        <f t="shared" si="9"/>
        <v>1</v>
      </c>
    </row>
    <row r="39" spans="2:16" ht="18" customHeight="1">
      <c r="B39" s="24" t="s">
        <v>47</v>
      </c>
      <c r="C39" s="25" t="s">
        <v>38</v>
      </c>
      <c r="D39" s="26" t="str">
        <f t="shared" si="6"/>
        <v>:</v>
      </c>
      <c r="E39" s="25" t="s">
        <v>37</v>
      </c>
      <c r="F39" s="25">
        <v>94</v>
      </c>
      <c r="G39" s="26" t="str">
        <f t="shared" si="7"/>
        <v>:</v>
      </c>
      <c r="H39" s="25">
        <v>93</v>
      </c>
      <c r="I39" s="27">
        <v>1.9</v>
      </c>
      <c r="J39" s="1"/>
      <c r="K39" s="27">
        <v>1.87</v>
      </c>
      <c r="L39" s="28">
        <v>2</v>
      </c>
      <c r="M39" s="29">
        <f t="shared" si="5"/>
        <v>0</v>
      </c>
      <c r="N39" s="33"/>
      <c r="O39" s="23" t="b">
        <f t="shared" si="8"/>
        <v>1</v>
      </c>
      <c r="P39" s="23" t="b">
        <f t="shared" si="9"/>
        <v>1</v>
      </c>
    </row>
    <row r="40" spans="2:16" ht="18" customHeight="1">
      <c r="C40" s="25" t="s">
        <v>40</v>
      </c>
      <c r="D40" s="26" t="str">
        <f t="shared" si="6"/>
        <v>:</v>
      </c>
      <c r="E40" s="25" t="s">
        <v>39</v>
      </c>
      <c r="F40" s="25">
        <v>113</v>
      </c>
      <c r="G40" s="26" t="str">
        <f t="shared" si="7"/>
        <v>:</v>
      </c>
      <c r="H40" s="25">
        <v>116</v>
      </c>
      <c r="I40" s="27">
        <v>2.2999999999999998</v>
      </c>
      <c r="J40" s="1"/>
      <c r="K40" s="27">
        <v>1.6</v>
      </c>
      <c r="L40" s="28">
        <v>1</v>
      </c>
      <c r="M40" s="29">
        <f t="shared" si="5"/>
        <v>0</v>
      </c>
      <c r="N40" s="33"/>
      <c r="O40" s="23" t="b">
        <f t="shared" si="8"/>
        <v>1</v>
      </c>
      <c r="P40" s="23" t="b">
        <f t="shared" si="9"/>
        <v>1</v>
      </c>
    </row>
    <row r="41" spans="2:16" ht="18" customHeight="1">
      <c r="C41" s="25" t="s">
        <v>41</v>
      </c>
      <c r="D41" s="26" t="str">
        <f t="shared" si="6"/>
        <v>:</v>
      </c>
      <c r="E41" s="25" t="s">
        <v>22</v>
      </c>
      <c r="F41" s="25">
        <v>107</v>
      </c>
      <c r="G41" s="26" t="str">
        <f t="shared" si="7"/>
        <v>:</v>
      </c>
      <c r="H41" s="25">
        <v>98</v>
      </c>
      <c r="I41" s="27">
        <v>1.32</v>
      </c>
      <c r="J41" s="1"/>
      <c r="K41" s="27">
        <v>3.3</v>
      </c>
      <c r="L41" s="28">
        <v>2</v>
      </c>
      <c r="M41" s="29">
        <f t="shared" si="5"/>
        <v>0</v>
      </c>
      <c r="N41" s="33"/>
      <c r="O41" s="23" t="b">
        <f t="shared" si="8"/>
        <v>1</v>
      </c>
      <c r="P41" s="23" t="b">
        <f t="shared" si="9"/>
        <v>1</v>
      </c>
    </row>
    <row r="42" spans="2:16" ht="18" customHeight="1">
      <c r="C42" s="25" t="s">
        <v>32</v>
      </c>
      <c r="D42" s="26" t="str">
        <f t="shared" si="6"/>
        <v>:</v>
      </c>
      <c r="E42" s="25" t="s">
        <v>31</v>
      </c>
      <c r="F42" s="25">
        <v>129</v>
      </c>
      <c r="G42" s="26" t="str">
        <f t="shared" si="7"/>
        <v>:</v>
      </c>
      <c r="H42" s="25">
        <v>103</v>
      </c>
      <c r="I42" s="27">
        <v>2.7</v>
      </c>
      <c r="J42" s="1"/>
      <c r="K42" s="27">
        <v>1.45</v>
      </c>
      <c r="L42" s="28">
        <v>1</v>
      </c>
      <c r="M42" s="31">
        <f t="shared" si="5"/>
        <v>2.7</v>
      </c>
      <c r="N42" s="33"/>
      <c r="O42" s="23" t="b">
        <f t="shared" si="8"/>
        <v>1</v>
      </c>
      <c r="P42" s="23" t="b">
        <f t="shared" si="9"/>
        <v>1</v>
      </c>
    </row>
    <row r="43" spans="2:16" ht="18" customHeight="1">
      <c r="C43" s="25" t="s">
        <v>42</v>
      </c>
      <c r="D43" s="26" t="str">
        <f t="shared" si="6"/>
        <v>:</v>
      </c>
      <c r="E43" s="25" t="s">
        <v>27</v>
      </c>
      <c r="F43" s="25">
        <v>106</v>
      </c>
      <c r="G43" s="26" t="str">
        <f t="shared" si="7"/>
        <v>:</v>
      </c>
      <c r="H43" s="25">
        <v>109</v>
      </c>
      <c r="I43" s="27">
        <v>2.4</v>
      </c>
      <c r="J43" s="1"/>
      <c r="K43" s="27">
        <v>1.55</v>
      </c>
      <c r="L43" s="28"/>
      <c r="M43" s="29" t="str">
        <f t="shared" si="5"/>
        <v/>
      </c>
      <c r="N43" s="33"/>
      <c r="O43" s="23" t="b">
        <f t="shared" si="8"/>
        <v>1</v>
      </c>
      <c r="P43" s="23" t="b">
        <f t="shared" si="9"/>
        <v>1</v>
      </c>
    </row>
    <row r="44" spans="2:16" ht="18" customHeight="1">
      <c r="C44" s="25" t="s">
        <v>44</v>
      </c>
      <c r="D44" s="26" t="str">
        <f t="shared" si="6"/>
        <v>:</v>
      </c>
      <c r="E44" s="25" t="s">
        <v>23</v>
      </c>
      <c r="F44" s="25">
        <v>138</v>
      </c>
      <c r="G44" s="26" t="str">
        <f t="shared" si="7"/>
        <v>:</v>
      </c>
      <c r="H44" s="25">
        <v>83</v>
      </c>
      <c r="I44" s="27">
        <v>1.22</v>
      </c>
      <c r="J44" s="1"/>
      <c r="K44" s="27">
        <v>4.0999999999999996</v>
      </c>
      <c r="L44" s="28"/>
      <c r="M44" s="29" t="str">
        <f t="shared" si="5"/>
        <v/>
      </c>
      <c r="N44" s="32">
        <f>SUM(M37:M44)</f>
        <v>3.8000000000000003</v>
      </c>
      <c r="O44" s="23" t="b">
        <f t="shared" si="8"/>
        <v>1</v>
      </c>
      <c r="P44" s="23" t="b">
        <f t="shared" si="9"/>
        <v>1</v>
      </c>
    </row>
    <row r="45" spans="2:16" ht="18" customHeight="1">
      <c r="C45" s="25"/>
      <c r="D45" s="26" t="str">
        <f t="shared" si="6"/>
        <v/>
      </c>
      <c r="E45" s="25"/>
      <c r="F45" s="25"/>
      <c r="G45" s="26" t="str">
        <f t="shared" si="7"/>
        <v/>
      </c>
      <c r="H45" s="25"/>
      <c r="I45" s="27"/>
      <c r="J45" s="1"/>
      <c r="K45" s="27"/>
      <c r="L45" s="28"/>
      <c r="M45" s="29" t="str">
        <f t="shared" ref="M45:M76" si="10">IF(ISNUMBER(L45),IF(IF(F45&gt;H45,1,"")=L45,I45,IF(IF(F45&lt;H45,2,"")=L45,K45,IF(IF(F45=H45,0,"")=L45,J45,0))),"")</f>
        <v/>
      </c>
      <c r="N45" s="33"/>
      <c r="O45" s="23" t="str">
        <f t="shared" si="8"/>
        <v/>
      </c>
      <c r="P45" s="23" t="str">
        <f t="shared" si="9"/>
        <v/>
      </c>
    </row>
    <row r="46" spans="2:16" ht="18" customHeight="1">
      <c r="B46" s="24" t="s">
        <v>30</v>
      </c>
      <c r="C46" s="25" t="s">
        <v>31</v>
      </c>
      <c r="D46" s="26" t="str">
        <f t="shared" si="6"/>
        <v>:</v>
      </c>
      <c r="E46" s="25" t="s">
        <v>32</v>
      </c>
      <c r="F46" s="25">
        <v>118</v>
      </c>
      <c r="G46" s="26" t="str">
        <f t="shared" si="7"/>
        <v>:</v>
      </c>
      <c r="H46" s="25">
        <v>119</v>
      </c>
      <c r="I46" s="27">
        <v>3.3</v>
      </c>
      <c r="J46" s="1"/>
      <c r="K46" s="27">
        <v>1.32</v>
      </c>
      <c r="L46" s="28"/>
      <c r="M46" s="29" t="str">
        <f t="shared" si="10"/>
        <v/>
      </c>
      <c r="N46" s="33"/>
      <c r="O46" s="23" t="b">
        <f t="shared" si="8"/>
        <v>1</v>
      </c>
      <c r="P46" s="23" t="b">
        <f t="shared" si="9"/>
        <v>1</v>
      </c>
    </row>
    <row r="47" spans="2:16" ht="18" customHeight="1">
      <c r="B47" s="24" t="s">
        <v>33</v>
      </c>
      <c r="C47" s="25" t="s">
        <v>37</v>
      </c>
      <c r="D47" s="26" t="str">
        <f t="shared" si="6"/>
        <v>:</v>
      </c>
      <c r="E47" s="25" t="s">
        <v>38</v>
      </c>
      <c r="F47" s="25">
        <v>106</v>
      </c>
      <c r="G47" s="26" t="str">
        <f t="shared" si="7"/>
        <v>:</v>
      </c>
      <c r="H47" s="25">
        <v>103</v>
      </c>
      <c r="I47" s="27">
        <v>2.8</v>
      </c>
      <c r="J47" s="1"/>
      <c r="K47" s="27">
        <v>1.42</v>
      </c>
      <c r="L47" s="28"/>
      <c r="M47" s="29" t="str">
        <f t="shared" si="10"/>
        <v/>
      </c>
      <c r="N47" s="33"/>
      <c r="O47" s="23" t="b">
        <f t="shared" si="8"/>
        <v>1</v>
      </c>
      <c r="P47" s="23" t="b">
        <f t="shared" si="9"/>
        <v>1</v>
      </c>
    </row>
    <row r="48" spans="2:16" ht="18" customHeight="1">
      <c r="B48" s="24" t="s">
        <v>48</v>
      </c>
      <c r="C48" s="25" t="s">
        <v>22</v>
      </c>
      <c r="D48" s="26" t="str">
        <f t="shared" si="6"/>
        <v>:</v>
      </c>
      <c r="E48" s="25" t="s">
        <v>41</v>
      </c>
      <c r="F48" s="25">
        <v>89</v>
      </c>
      <c r="G48" s="26" t="str">
        <f t="shared" si="7"/>
        <v>:</v>
      </c>
      <c r="H48" s="25">
        <v>120</v>
      </c>
      <c r="I48" s="27">
        <v>6</v>
      </c>
      <c r="J48" s="1"/>
      <c r="K48" s="27">
        <v>1.1200000000000001</v>
      </c>
      <c r="L48" s="28"/>
      <c r="M48" s="29" t="str">
        <f t="shared" si="10"/>
        <v/>
      </c>
      <c r="N48" s="33"/>
      <c r="O48" s="23" t="b">
        <f t="shared" si="8"/>
        <v>1</v>
      </c>
      <c r="P48" s="23" t="b">
        <f t="shared" si="9"/>
        <v>1</v>
      </c>
    </row>
    <row r="49" spans="2:16" ht="18" customHeight="1">
      <c r="C49" s="25" t="s">
        <v>34</v>
      </c>
      <c r="D49" s="26" t="str">
        <f t="shared" si="6"/>
        <v>:</v>
      </c>
      <c r="E49" s="25" t="s">
        <v>35</v>
      </c>
      <c r="F49" s="25">
        <v>115</v>
      </c>
      <c r="G49" s="26" t="str">
        <f t="shared" si="7"/>
        <v>:</v>
      </c>
      <c r="H49" s="25">
        <v>131</v>
      </c>
      <c r="I49" s="27">
        <v>1.77</v>
      </c>
      <c r="J49" s="1"/>
      <c r="K49" s="27">
        <v>2</v>
      </c>
      <c r="L49" s="28"/>
      <c r="M49" s="29" t="str">
        <f t="shared" si="10"/>
        <v/>
      </c>
      <c r="N49" s="33"/>
      <c r="O49" s="23" t="b">
        <f t="shared" si="8"/>
        <v>1</v>
      </c>
      <c r="P49" s="23" t="b">
        <f t="shared" si="9"/>
        <v>1</v>
      </c>
    </row>
    <row r="50" spans="2:16" ht="18" customHeight="1">
      <c r="C50" s="25" t="s">
        <v>39</v>
      </c>
      <c r="D50" s="26" t="str">
        <f t="shared" si="6"/>
        <v>:</v>
      </c>
      <c r="E50" s="25" t="s">
        <v>40</v>
      </c>
      <c r="F50" s="25">
        <v>103</v>
      </c>
      <c r="G50" s="26" t="str">
        <f t="shared" si="7"/>
        <v>:</v>
      </c>
      <c r="H50" s="25">
        <v>96</v>
      </c>
      <c r="I50" s="27">
        <v>3</v>
      </c>
      <c r="J50" s="1"/>
      <c r="K50" s="27">
        <v>1.37</v>
      </c>
      <c r="L50" s="28"/>
      <c r="M50" s="29" t="str">
        <f t="shared" si="10"/>
        <v/>
      </c>
      <c r="N50" s="33"/>
      <c r="O50" s="23" t="b">
        <f t="shared" si="8"/>
        <v>1</v>
      </c>
      <c r="P50" s="23" t="b">
        <f t="shared" si="9"/>
        <v>1</v>
      </c>
    </row>
    <row r="51" spans="2:16" ht="18" customHeight="1">
      <c r="C51" s="25" t="s">
        <v>27</v>
      </c>
      <c r="D51" s="26" t="str">
        <f t="shared" si="6"/>
        <v>:</v>
      </c>
      <c r="E51" s="25" t="s">
        <v>42</v>
      </c>
      <c r="F51" s="25">
        <v>116</v>
      </c>
      <c r="G51" s="26" t="str">
        <f t="shared" si="7"/>
        <v>:</v>
      </c>
      <c r="H51" s="25">
        <v>131</v>
      </c>
      <c r="I51" s="27">
        <v>2.2999999999999998</v>
      </c>
      <c r="J51" s="1"/>
      <c r="K51" s="27">
        <v>1.6</v>
      </c>
      <c r="L51" s="28"/>
      <c r="M51" s="29" t="str">
        <f t="shared" si="10"/>
        <v/>
      </c>
      <c r="N51" s="32">
        <f>SUM(M46:M51)</f>
        <v>0</v>
      </c>
      <c r="O51" s="23" t="b">
        <f t="shared" si="8"/>
        <v>1</v>
      </c>
      <c r="P51" s="23" t="b">
        <f t="shared" si="9"/>
        <v>1</v>
      </c>
    </row>
    <row r="52" spans="2:16" ht="18" customHeight="1">
      <c r="C52" s="25"/>
      <c r="D52" s="26" t="str">
        <f t="shared" si="6"/>
        <v/>
      </c>
      <c r="E52" s="25"/>
      <c r="F52" s="25"/>
      <c r="G52" s="26" t="str">
        <f t="shared" si="7"/>
        <v/>
      </c>
      <c r="H52" s="25"/>
      <c r="I52" s="27"/>
      <c r="J52" s="1"/>
      <c r="K52" s="27"/>
      <c r="L52" s="28"/>
      <c r="M52" s="29" t="str">
        <f t="shared" si="10"/>
        <v/>
      </c>
      <c r="N52" s="33"/>
      <c r="O52" s="23" t="str">
        <f t="shared" si="8"/>
        <v/>
      </c>
      <c r="P52" s="23" t="str">
        <f t="shared" si="9"/>
        <v/>
      </c>
    </row>
    <row r="53" spans="2:16" ht="18" customHeight="1">
      <c r="B53" s="24" t="s">
        <v>30</v>
      </c>
      <c r="C53" s="25" t="s">
        <v>38</v>
      </c>
      <c r="D53" s="26" t="str">
        <f t="shared" si="6"/>
        <v>:</v>
      </c>
      <c r="E53" s="25" t="s">
        <v>37</v>
      </c>
      <c r="F53" s="25">
        <v>116</v>
      </c>
      <c r="G53" s="26" t="str">
        <f t="shared" si="7"/>
        <v>:</v>
      </c>
      <c r="H53" s="25">
        <v>113</v>
      </c>
      <c r="I53" s="27">
        <v>1.93</v>
      </c>
      <c r="J53" s="1"/>
      <c r="K53" s="27">
        <v>1.83</v>
      </c>
      <c r="L53" s="28"/>
      <c r="M53" s="29" t="str">
        <f t="shared" si="10"/>
        <v/>
      </c>
      <c r="N53" s="33"/>
      <c r="O53" s="23" t="b">
        <f t="shared" si="8"/>
        <v>1</v>
      </c>
      <c r="P53" s="23" t="b">
        <f t="shared" si="9"/>
        <v>1</v>
      </c>
    </row>
    <row r="54" spans="2:16" ht="18" customHeight="1">
      <c r="B54" s="24" t="s">
        <v>33</v>
      </c>
      <c r="C54" s="25" t="s">
        <v>35</v>
      </c>
      <c r="D54" s="26" t="str">
        <f t="shared" si="6"/>
        <v>:</v>
      </c>
      <c r="E54" s="25" t="s">
        <v>34</v>
      </c>
      <c r="F54" s="25">
        <v>105</v>
      </c>
      <c r="G54" s="26" t="str">
        <f t="shared" si="7"/>
        <v>:</v>
      </c>
      <c r="H54" s="25">
        <v>111</v>
      </c>
      <c r="I54" s="27">
        <v>3</v>
      </c>
      <c r="J54" s="1"/>
      <c r="K54" s="27">
        <v>1.37</v>
      </c>
      <c r="L54" s="28"/>
      <c r="M54" s="29" t="str">
        <f t="shared" si="10"/>
        <v/>
      </c>
      <c r="N54" s="33"/>
      <c r="O54" s="23" t="b">
        <f t="shared" si="8"/>
        <v>1</v>
      </c>
      <c r="P54" s="23" t="b">
        <f t="shared" si="9"/>
        <v>1</v>
      </c>
    </row>
    <row r="55" spans="2:16" ht="18" customHeight="1">
      <c r="B55" s="24" t="s">
        <v>49</v>
      </c>
      <c r="C55" s="25" t="s">
        <v>42</v>
      </c>
      <c r="D55" s="26" t="str">
        <f t="shared" si="6"/>
        <v>:</v>
      </c>
      <c r="E55" s="25" t="s">
        <v>27</v>
      </c>
      <c r="F55" s="25">
        <v>115</v>
      </c>
      <c r="G55" s="26" t="str">
        <f t="shared" si="7"/>
        <v>:</v>
      </c>
      <c r="H55" s="25">
        <v>107</v>
      </c>
      <c r="I55" s="27">
        <v>2.6</v>
      </c>
      <c r="J55" s="1"/>
      <c r="K55" s="27">
        <v>1.47</v>
      </c>
      <c r="L55" s="28"/>
      <c r="M55" s="29" t="str">
        <f t="shared" si="10"/>
        <v/>
      </c>
      <c r="N55" s="33"/>
      <c r="O55" s="23" t="b">
        <f t="shared" si="8"/>
        <v>1</v>
      </c>
      <c r="P55" s="23" t="b">
        <f t="shared" si="9"/>
        <v>1</v>
      </c>
    </row>
    <row r="56" spans="2:16" ht="18" customHeight="1">
      <c r="C56" s="25"/>
      <c r="D56" s="26" t="str">
        <f t="shared" si="6"/>
        <v/>
      </c>
      <c r="E56" s="25"/>
      <c r="F56" s="25"/>
      <c r="G56" s="26" t="str">
        <f t="shared" si="7"/>
        <v/>
      </c>
      <c r="H56" s="25"/>
      <c r="I56" s="27"/>
      <c r="J56" s="1"/>
      <c r="K56" s="27"/>
      <c r="L56" s="28"/>
      <c r="M56" s="29" t="str">
        <f t="shared" si="10"/>
        <v/>
      </c>
      <c r="N56" s="33"/>
      <c r="O56" s="23" t="str">
        <f t="shared" si="8"/>
        <v/>
      </c>
      <c r="P56" s="23" t="str">
        <f t="shared" si="9"/>
        <v/>
      </c>
    </row>
    <row r="57" spans="2:16" ht="18" customHeight="1">
      <c r="B57" s="24" t="s">
        <v>30</v>
      </c>
      <c r="C57" s="25" t="s">
        <v>34</v>
      </c>
      <c r="D57" s="26" t="str">
        <f t="shared" si="6"/>
        <v>:</v>
      </c>
      <c r="E57" s="25" t="s">
        <v>35</v>
      </c>
      <c r="F57" s="25">
        <v>101</v>
      </c>
      <c r="G57" s="26"/>
      <c r="H57" s="25">
        <v>120</v>
      </c>
      <c r="I57" s="27">
        <v>2</v>
      </c>
      <c r="J57" s="1"/>
      <c r="K57" s="27">
        <v>1.77</v>
      </c>
      <c r="L57" s="28">
        <v>2</v>
      </c>
      <c r="M57" s="31">
        <f t="shared" si="10"/>
        <v>1.77</v>
      </c>
      <c r="N57" s="33"/>
      <c r="O57" s="23" t="b">
        <f t="shared" si="8"/>
        <v>1</v>
      </c>
      <c r="P57" s="23" t="b">
        <f t="shared" si="9"/>
        <v>1</v>
      </c>
    </row>
    <row r="58" spans="2:16" ht="18" customHeight="1">
      <c r="B58" s="24" t="s">
        <v>33</v>
      </c>
      <c r="C58" s="25" t="s">
        <v>27</v>
      </c>
      <c r="D58" s="26" t="str">
        <f t="shared" si="6"/>
        <v>:</v>
      </c>
      <c r="E58" s="25" t="s">
        <v>42</v>
      </c>
      <c r="F58" s="25">
        <v>103</v>
      </c>
      <c r="G58" s="26"/>
      <c r="H58" s="25">
        <v>89</v>
      </c>
      <c r="I58" s="27">
        <v>2</v>
      </c>
      <c r="J58" s="1"/>
      <c r="K58" s="27"/>
      <c r="L58" s="28">
        <v>2</v>
      </c>
      <c r="M58" s="29">
        <f t="shared" si="10"/>
        <v>0</v>
      </c>
      <c r="N58" s="32">
        <f>SUM(M57:M58)</f>
        <v>1.77</v>
      </c>
      <c r="O58" s="23" t="b">
        <f t="shared" si="8"/>
        <v>1</v>
      </c>
      <c r="P58" s="23" t="b">
        <f t="shared" si="9"/>
        <v>1</v>
      </c>
    </row>
    <row r="59" spans="2:16" ht="18" customHeight="1">
      <c r="B59" s="24" t="s">
        <v>50</v>
      </c>
      <c r="C59" s="25"/>
      <c r="D59" s="26" t="str">
        <f t="shared" si="6"/>
        <v/>
      </c>
      <c r="E59" s="25"/>
      <c r="F59" s="25"/>
      <c r="G59" s="26"/>
      <c r="H59" s="25"/>
      <c r="I59" s="27"/>
      <c r="J59" s="1"/>
      <c r="K59" s="27"/>
      <c r="L59" s="28"/>
      <c r="M59" s="29" t="str">
        <f t="shared" si="10"/>
        <v/>
      </c>
      <c r="N59" s="33"/>
      <c r="O59" s="23" t="str">
        <f t="shared" si="8"/>
        <v/>
      </c>
      <c r="P59" s="23" t="str">
        <f t="shared" si="9"/>
        <v/>
      </c>
    </row>
    <row r="60" spans="2:16" ht="18" customHeight="1">
      <c r="C60" s="25"/>
      <c r="D60" s="26" t="str">
        <f t="shared" si="6"/>
        <v/>
      </c>
      <c r="E60" s="25"/>
      <c r="F60" s="25"/>
      <c r="G60" s="26"/>
      <c r="H60" s="25"/>
      <c r="I60" s="27"/>
      <c r="J60" s="1"/>
      <c r="K60" s="27"/>
      <c r="L60" s="28"/>
      <c r="M60" s="29" t="str">
        <f t="shared" si="10"/>
        <v/>
      </c>
      <c r="N60" s="33"/>
      <c r="O60" s="23" t="str">
        <f t="shared" si="8"/>
        <v/>
      </c>
      <c r="P60" s="23" t="str">
        <f t="shared" si="9"/>
        <v/>
      </c>
    </row>
    <row r="61" spans="2:16" ht="18" customHeight="1">
      <c r="B61" s="24" t="s">
        <v>30</v>
      </c>
      <c r="C61" s="25" t="s">
        <v>32</v>
      </c>
      <c r="D61" s="26" t="str">
        <f t="shared" si="6"/>
        <v>:</v>
      </c>
      <c r="E61" s="25" t="s">
        <v>44</v>
      </c>
      <c r="F61" s="25">
        <v>121</v>
      </c>
      <c r="G61" s="26"/>
      <c r="H61" s="25">
        <v>112</v>
      </c>
      <c r="I61" s="27">
        <v>3.8</v>
      </c>
      <c r="J61" s="1"/>
      <c r="K61" s="27">
        <v>1.25</v>
      </c>
      <c r="L61" s="28">
        <v>2</v>
      </c>
      <c r="M61" s="29">
        <f t="shared" si="10"/>
        <v>0</v>
      </c>
      <c r="N61" s="33"/>
      <c r="O61" s="23" t="b">
        <f t="shared" si="8"/>
        <v>1</v>
      </c>
      <c r="P61" s="23" t="b">
        <f t="shared" si="9"/>
        <v>1</v>
      </c>
    </row>
    <row r="62" spans="2:16" ht="18" customHeight="1">
      <c r="B62" s="24" t="s">
        <v>51</v>
      </c>
      <c r="C62" s="25" t="s">
        <v>38</v>
      </c>
      <c r="D62" s="26" t="str">
        <f t="shared" si="6"/>
        <v>:</v>
      </c>
      <c r="E62" s="25" t="s">
        <v>41</v>
      </c>
      <c r="F62" s="25">
        <v>108</v>
      </c>
      <c r="G62" s="26"/>
      <c r="H62" s="25">
        <v>105</v>
      </c>
      <c r="I62" s="27">
        <v>4.0999999999999996</v>
      </c>
      <c r="J62" s="1"/>
      <c r="K62" s="27">
        <v>1.22</v>
      </c>
      <c r="L62" s="28">
        <v>2</v>
      </c>
      <c r="M62" s="29">
        <f t="shared" si="10"/>
        <v>0</v>
      </c>
      <c r="N62" s="33"/>
      <c r="O62" s="23" t="b">
        <f t="shared" si="8"/>
        <v>1</v>
      </c>
      <c r="P62" s="23" t="b">
        <f t="shared" si="9"/>
        <v>1</v>
      </c>
    </row>
    <row r="63" spans="2:16" ht="18" customHeight="1">
      <c r="B63" s="24" t="s">
        <v>36</v>
      </c>
      <c r="C63" s="25" t="s">
        <v>35</v>
      </c>
      <c r="D63" s="26" t="str">
        <f t="shared" si="6"/>
        <v>:</v>
      </c>
      <c r="E63" s="25" t="s">
        <v>43</v>
      </c>
      <c r="F63" s="25">
        <v>121</v>
      </c>
      <c r="G63" s="26"/>
      <c r="H63" s="25">
        <v>119</v>
      </c>
      <c r="I63" s="27">
        <v>4.0999999999999996</v>
      </c>
      <c r="J63" s="1"/>
      <c r="K63" s="27">
        <v>1.22</v>
      </c>
      <c r="L63" s="28">
        <v>2</v>
      </c>
      <c r="M63" s="29">
        <f t="shared" si="10"/>
        <v>0</v>
      </c>
      <c r="N63" s="33"/>
      <c r="O63" s="23" t="b">
        <f t="shared" si="8"/>
        <v>1</v>
      </c>
      <c r="P63" s="23" t="b">
        <f t="shared" si="9"/>
        <v>1</v>
      </c>
    </row>
    <row r="64" spans="2:16" ht="18" customHeight="1">
      <c r="C64" s="25" t="s">
        <v>27</v>
      </c>
      <c r="D64" s="26" t="str">
        <f t="shared" si="6"/>
        <v>:</v>
      </c>
      <c r="E64" s="25" t="s">
        <v>39</v>
      </c>
      <c r="F64" s="25">
        <v>99</v>
      </c>
      <c r="G64" s="26" t="str">
        <f t="shared" ref="G64:G100" si="11">IF(ISNUMBER(F64),":","")</f>
        <v>:</v>
      </c>
      <c r="H64" s="25">
        <v>88</v>
      </c>
      <c r="I64" s="27">
        <v>3.2</v>
      </c>
      <c r="J64" s="1"/>
      <c r="K64" s="27">
        <v>1.33</v>
      </c>
      <c r="L64" s="28">
        <v>2</v>
      </c>
      <c r="M64" s="29">
        <f t="shared" si="10"/>
        <v>0</v>
      </c>
      <c r="N64" s="33">
        <f>SUM(M61:M64)</f>
        <v>0</v>
      </c>
      <c r="O64" s="23" t="b">
        <f t="shared" si="8"/>
        <v>1</v>
      </c>
      <c r="P64" s="23" t="b">
        <f t="shared" si="9"/>
        <v>1</v>
      </c>
    </row>
    <row r="65" spans="2:16" ht="18" customHeight="1">
      <c r="C65" s="25"/>
      <c r="D65" s="26" t="str">
        <f t="shared" si="6"/>
        <v/>
      </c>
      <c r="E65" s="25"/>
      <c r="F65" s="25"/>
      <c r="G65" s="26" t="str">
        <f t="shared" si="11"/>
        <v/>
      </c>
      <c r="H65" s="25"/>
      <c r="I65" s="27"/>
      <c r="J65" s="1"/>
      <c r="K65" s="27"/>
      <c r="L65" s="28"/>
      <c r="M65" s="29" t="str">
        <f t="shared" si="10"/>
        <v/>
      </c>
      <c r="N65" s="33"/>
      <c r="O65" s="23" t="str">
        <f t="shared" si="8"/>
        <v/>
      </c>
      <c r="P65" s="23" t="str">
        <f t="shared" si="9"/>
        <v/>
      </c>
    </row>
    <row r="66" spans="2:16" ht="18" customHeight="1">
      <c r="B66" s="24" t="s">
        <v>30</v>
      </c>
      <c r="C66" s="25" t="s">
        <v>32</v>
      </c>
      <c r="D66" s="26" t="str">
        <f t="shared" ref="D66:D97" si="12">IF(C66&gt;0,":","")</f>
        <v>:</v>
      </c>
      <c r="E66" s="25" t="s">
        <v>44</v>
      </c>
      <c r="F66" s="25">
        <v>120</v>
      </c>
      <c r="G66" s="26" t="str">
        <f t="shared" si="11"/>
        <v>:</v>
      </c>
      <c r="H66" s="25">
        <v>119</v>
      </c>
      <c r="I66" s="27">
        <v>4.4000000000000004</v>
      </c>
      <c r="J66" s="1"/>
      <c r="K66" s="27">
        <v>1.2</v>
      </c>
      <c r="L66" s="28">
        <v>1</v>
      </c>
      <c r="M66" s="31">
        <f t="shared" si="10"/>
        <v>4.4000000000000004</v>
      </c>
      <c r="N66" s="33"/>
      <c r="O66" s="23" t="b">
        <f t="shared" ref="O66:O100" si="13">IF(ISBLANK(F66),"",IF(ISNUMBER(F66),IF(AND(F66&gt;=0,F66&lt;250),IF($F66&lt;&gt;$H66,IF(F66=0,TRUE(),IF(MOD(F66,1)=0,TRUE(),FALSE())),FALSE()),FALSE()),FALSE()))</f>
        <v>1</v>
      </c>
      <c r="P66" s="23" t="b">
        <f t="shared" ref="P66:P100" si="14">IF(ISBLANK(H66),"",IF(ISNUMBER(H66),IF(AND(H66&gt;=0,H66&lt;250),IF($F66&lt;&gt;$H66,IF(H66=0,TRUE(),IF(MOD(H66,1)=0,TRUE(),FALSE())),FALSE()),FALSE()),FALSE()))</f>
        <v>1</v>
      </c>
    </row>
    <row r="67" spans="2:16" ht="18" customHeight="1">
      <c r="B67" s="24" t="s">
        <v>51</v>
      </c>
      <c r="C67" s="25" t="s">
        <v>38</v>
      </c>
      <c r="D67" s="26" t="str">
        <f t="shared" si="12"/>
        <v>:</v>
      </c>
      <c r="E67" s="25" t="s">
        <v>41</v>
      </c>
      <c r="F67" s="25">
        <v>91</v>
      </c>
      <c r="G67" s="26" t="str">
        <f t="shared" si="11"/>
        <v>:</v>
      </c>
      <c r="H67" s="25">
        <v>90</v>
      </c>
      <c r="I67" s="27">
        <v>4.5999999999999996</v>
      </c>
      <c r="J67" s="1"/>
      <c r="K67" s="27">
        <v>1.18</v>
      </c>
      <c r="L67" s="28"/>
      <c r="M67" s="29" t="str">
        <f t="shared" si="10"/>
        <v/>
      </c>
      <c r="N67" s="33"/>
      <c r="O67" s="23" t="b">
        <f t="shared" si="13"/>
        <v>1</v>
      </c>
      <c r="P67" s="23" t="b">
        <f t="shared" si="14"/>
        <v>1</v>
      </c>
    </row>
    <row r="68" spans="2:16" ht="18" customHeight="1">
      <c r="B68" s="24" t="s">
        <v>45</v>
      </c>
      <c r="C68" s="25" t="s">
        <v>35</v>
      </c>
      <c r="D68" s="26" t="str">
        <f t="shared" si="12"/>
        <v>:</v>
      </c>
      <c r="E68" s="25" t="s">
        <v>43</v>
      </c>
      <c r="F68" s="25">
        <v>106</v>
      </c>
      <c r="G68" s="26" t="str">
        <f t="shared" si="11"/>
        <v>:</v>
      </c>
      <c r="H68" s="25">
        <v>149</v>
      </c>
      <c r="I68" s="27">
        <v>4.5999999999999996</v>
      </c>
      <c r="J68" s="1"/>
      <c r="K68" s="27">
        <v>1.18</v>
      </c>
      <c r="L68" s="28"/>
      <c r="M68" s="29" t="str">
        <f t="shared" si="10"/>
        <v/>
      </c>
      <c r="N68" s="33"/>
      <c r="O68" s="23" t="b">
        <f t="shared" si="13"/>
        <v>1</v>
      </c>
      <c r="P68" s="23" t="b">
        <f t="shared" si="14"/>
        <v>1</v>
      </c>
    </row>
    <row r="69" spans="2:16" ht="18" customHeight="1">
      <c r="C69" s="25" t="s">
        <v>27</v>
      </c>
      <c r="D69" s="26" t="str">
        <f t="shared" si="12"/>
        <v>:</v>
      </c>
      <c r="E69" s="25" t="s">
        <v>39</v>
      </c>
      <c r="F69" s="25">
        <v>93</v>
      </c>
      <c r="G69" s="26" t="str">
        <f t="shared" si="11"/>
        <v>:</v>
      </c>
      <c r="H69" s="25">
        <v>117</v>
      </c>
      <c r="I69" s="27">
        <v>4.5999999999999996</v>
      </c>
      <c r="J69" s="1"/>
      <c r="K69" s="27">
        <v>1.18</v>
      </c>
      <c r="L69" s="28"/>
      <c r="M69" s="29" t="str">
        <f t="shared" si="10"/>
        <v/>
      </c>
      <c r="N69" s="32">
        <f>SUM(M66:M69)</f>
        <v>4.4000000000000004</v>
      </c>
      <c r="O69" s="23" t="b">
        <f t="shared" si="13"/>
        <v>1</v>
      </c>
      <c r="P69" s="23" t="b">
        <f t="shared" si="14"/>
        <v>1</v>
      </c>
    </row>
    <row r="70" spans="2:16" ht="18" customHeight="1">
      <c r="C70" s="25"/>
      <c r="D70" s="26" t="str">
        <f t="shared" si="12"/>
        <v/>
      </c>
      <c r="E70" s="25"/>
      <c r="F70" s="25"/>
      <c r="G70" s="26" t="str">
        <f t="shared" si="11"/>
        <v/>
      </c>
      <c r="H70" s="25"/>
      <c r="I70" s="27"/>
      <c r="J70" s="1"/>
      <c r="K70" s="27"/>
      <c r="L70" s="28"/>
      <c r="M70" s="29" t="str">
        <f t="shared" si="10"/>
        <v/>
      </c>
      <c r="N70" s="33"/>
      <c r="O70" s="23" t="str">
        <f t="shared" si="13"/>
        <v/>
      </c>
      <c r="P70" s="23" t="str">
        <f t="shared" si="14"/>
        <v/>
      </c>
    </row>
    <row r="71" spans="2:16" ht="18" customHeight="1">
      <c r="B71" s="24" t="s">
        <v>30</v>
      </c>
      <c r="C71" s="25" t="s">
        <v>44</v>
      </c>
      <c r="D71" s="26" t="str">
        <f t="shared" si="12"/>
        <v>:</v>
      </c>
      <c r="E71" s="25" t="s">
        <v>32</v>
      </c>
      <c r="F71" s="25">
        <v>126</v>
      </c>
      <c r="G71" s="26" t="str">
        <f t="shared" si="11"/>
        <v>:</v>
      </c>
      <c r="H71" s="25">
        <v>104</v>
      </c>
      <c r="I71" s="27">
        <v>1.37</v>
      </c>
      <c r="J71" s="1"/>
      <c r="K71" s="27">
        <v>2.35</v>
      </c>
      <c r="L71" s="28">
        <v>1</v>
      </c>
      <c r="M71" s="31">
        <f t="shared" si="10"/>
        <v>1.37</v>
      </c>
      <c r="N71" s="33"/>
      <c r="O71" s="23" t="b">
        <f t="shared" si="13"/>
        <v>1</v>
      </c>
      <c r="P71" s="23" t="b">
        <f t="shared" si="14"/>
        <v>1</v>
      </c>
    </row>
    <row r="72" spans="2:16" ht="18" customHeight="1">
      <c r="B72" s="24" t="s">
        <v>51</v>
      </c>
      <c r="C72" s="25" t="s">
        <v>43</v>
      </c>
      <c r="D72" s="26" t="str">
        <f t="shared" si="12"/>
        <v>:</v>
      </c>
      <c r="E72" s="25" t="s">
        <v>35</v>
      </c>
      <c r="F72" s="25">
        <v>104</v>
      </c>
      <c r="G72" s="26" t="str">
        <f t="shared" si="11"/>
        <v>:</v>
      </c>
      <c r="H72" s="25">
        <v>113</v>
      </c>
      <c r="I72" s="27">
        <v>1.42</v>
      </c>
      <c r="J72" s="1"/>
      <c r="K72" s="27">
        <v>2.8</v>
      </c>
      <c r="L72" s="28">
        <v>1</v>
      </c>
      <c r="M72" s="29">
        <f t="shared" si="10"/>
        <v>0</v>
      </c>
      <c r="N72" s="33"/>
      <c r="O72" s="23" t="b">
        <f t="shared" si="13"/>
        <v>1</v>
      </c>
      <c r="P72" s="23" t="b">
        <f t="shared" si="14"/>
        <v>1</v>
      </c>
    </row>
    <row r="73" spans="2:16" ht="18" customHeight="1">
      <c r="B73" s="24" t="s">
        <v>46</v>
      </c>
      <c r="C73" s="25" t="s">
        <v>41</v>
      </c>
      <c r="D73" s="26" t="str">
        <f t="shared" si="12"/>
        <v>:</v>
      </c>
      <c r="E73" s="25" t="s">
        <v>38</v>
      </c>
      <c r="F73" s="25">
        <v>115</v>
      </c>
      <c r="G73" s="26" t="str">
        <f t="shared" si="11"/>
        <v>:</v>
      </c>
      <c r="H73" s="25">
        <v>93</v>
      </c>
      <c r="I73" s="27">
        <v>1.4</v>
      </c>
      <c r="J73" s="1"/>
      <c r="K73" s="27">
        <v>2.9</v>
      </c>
      <c r="L73" s="28">
        <v>2</v>
      </c>
      <c r="M73" s="29">
        <f t="shared" si="10"/>
        <v>0</v>
      </c>
      <c r="N73" s="33"/>
      <c r="O73" s="23" t="b">
        <f t="shared" si="13"/>
        <v>1</v>
      </c>
      <c r="P73" s="23" t="b">
        <f t="shared" si="14"/>
        <v>1</v>
      </c>
    </row>
    <row r="74" spans="2:16" ht="18" customHeight="1">
      <c r="C74" s="25" t="s">
        <v>39</v>
      </c>
      <c r="D74" s="26" t="str">
        <f t="shared" si="12"/>
        <v>:</v>
      </c>
      <c r="E74" s="25" t="s">
        <v>27</v>
      </c>
      <c r="F74" s="25">
        <v>102</v>
      </c>
      <c r="G74" s="26" t="str">
        <f t="shared" si="11"/>
        <v>:</v>
      </c>
      <c r="H74" s="25">
        <v>97</v>
      </c>
      <c r="I74" s="27">
        <v>1.47</v>
      </c>
      <c r="J74" s="1"/>
      <c r="K74" s="27">
        <v>2.65</v>
      </c>
      <c r="L74" s="28">
        <v>1</v>
      </c>
      <c r="M74" s="31">
        <f t="shared" si="10"/>
        <v>1.47</v>
      </c>
      <c r="N74" s="32">
        <f>SUM(M71:M74)</f>
        <v>2.84</v>
      </c>
      <c r="O74" s="23" t="b">
        <f t="shared" si="13"/>
        <v>1</v>
      </c>
      <c r="P74" s="23" t="b">
        <f t="shared" si="14"/>
        <v>1</v>
      </c>
    </row>
    <row r="75" spans="2:16" ht="18" customHeight="1">
      <c r="C75" s="25"/>
      <c r="D75" s="26" t="str">
        <f t="shared" si="12"/>
        <v/>
      </c>
      <c r="E75" s="25"/>
      <c r="F75" s="25"/>
      <c r="G75" s="26" t="str">
        <f t="shared" si="11"/>
        <v/>
      </c>
      <c r="H75" s="25"/>
      <c r="I75" s="27"/>
      <c r="J75" s="1"/>
      <c r="K75" s="27"/>
      <c r="L75" s="28"/>
      <c r="M75" s="29" t="str">
        <f t="shared" si="10"/>
        <v/>
      </c>
      <c r="N75" s="33"/>
      <c r="O75" s="23" t="str">
        <f t="shared" si="13"/>
        <v/>
      </c>
      <c r="P75" s="23" t="str">
        <f t="shared" si="14"/>
        <v/>
      </c>
    </row>
    <row r="76" spans="2:16" ht="18" customHeight="1">
      <c r="B76" s="24" t="s">
        <v>30</v>
      </c>
      <c r="C76" s="25" t="s">
        <v>44</v>
      </c>
      <c r="D76" s="26" t="str">
        <f t="shared" si="12"/>
        <v>:</v>
      </c>
      <c r="E76" s="25" t="s">
        <v>32</v>
      </c>
      <c r="F76" s="25">
        <v>109</v>
      </c>
      <c r="G76" s="26" t="str">
        <f t="shared" si="11"/>
        <v>:</v>
      </c>
      <c r="H76" s="25">
        <v>129</v>
      </c>
      <c r="I76" s="27">
        <v>1.4</v>
      </c>
      <c r="J76" s="1"/>
      <c r="K76" s="27">
        <v>2.9</v>
      </c>
      <c r="L76" s="28"/>
      <c r="M76" s="29" t="str">
        <f t="shared" si="10"/>
        <v/>
      </c>
      <c r="N76" s="33"/>
      <c r="O76" s="23" t="b">
        <f t="shared" si="13"/>
        <v>1</v>
      </c>
      <c r="P76" s="23" t="b">
        <f t="shared" si="14"/>
        <v>1</v>
      </c>
    </row>
    <row r="77" spans="2:16" ht="18" customHeight="1">
      <c r="B77" s="24" t="s">
        <v>51</v>
      </c>
      <c r="C77" s="25" t="s">
        <v>41</v>
      </c>
      <c r="D77" s="26" t="str">
        <f t="shared" si="12"/>
        <v>:</v>
      </c>
      <c r="E77" s="25" t="s">
        <v>38</v>
      </c>
      <c r="F77" s="25">
        <v>113</v>
      </c>
      <c r="G77" s="26" t="str">
        <f t="shared" si="11"/>
        <v>:</v>
      </c>
      <c r="H77" s="25">
        <v>121</v>
      </c>
      <c r="I77" s="27">
        <v>1.35</v>
      </c>
      <c r="J77" s="1"/>
      <c r="K77" s="27">
        <v>3.1</v>
      </c>
      <c r="L77" s="28">
        <v>1</v>
      </c>
      <c r="M77" s="29">
        <f t="shared" ref="M77:M108" si="15">IF(ISNUMBER(L77),IF(IF(F77&gt;H77,1,"")=L77,I77,IF(IF(F77&lt;H77,2,"")=L77,K77,IF(IF(F77=H77,0,"")=L77,J77,0))),"")</f>
        <v>0</v>
      </c>
      <c r="N77" s="33"/>
      <c r="O77" s="23" t="b">
        <f t="shared" si="13"/>
        <v>1</v>
      </c>
      <c r="P77" s="23" t="b">
        <f t="shared" si="14"/>
        <v>1</v>
      </c>
    </row>
    <row r="78" spans="2:16" ht="18" customHeight="1">
      <c r="B78" s="24" t="s">
        <v>47</v>
      </c>
      <c r="C78" s="25" t="s">
        <v>39</v>
      </c>
      <c r="D78" s="26" t="str">
        <f t="shared" si="12"/>
        <v>:</v>
      </c>
      <c r="E78" s="25" t="s">
        <v>27</v>
      </c>
      <c r="F78" s="25">
        <v>117</v>
      </c>
      <c r="G78" s="26" t="str">
        <f t="shared" si="11"/>
        <v>:</v>
      </c>
      <c r="H78" s="25">
        <v>110</v>
      </c>
      <c r="I78" s="27">
        <v>1.47</v>
      </c>
      <c r="J78" s="1"/>
      <c r="K78" s="27">
        <v>2.6</v>
      </c>
      <c r="L78" s="28">
        <v>1</v>
      </c>
      <c r="M78" s="29">
        <f t="shared" si="15"/>
        <v>1.47</v>
      </c>
      <c r="N78" s="33"/>
      <c r="O78" s="23" t="b">
        <f t="shared" si="13"/>
        <v>1</v>
      </c>
      <c r="P78" s="23" t="b">
        <f t="shared" si="14"/>
        <v>1</v>
      </c>
    </row>
    <row r="79" spans="2:16" ht="18" customHeight="1">
      <c r="C79" s="25" t="s">
        <v>43</v>
      </c>
      <c r="D79" s="26" t="str">
        <f t="shared" si="12"/>
        <v>:</v>
      </c>
      <c r="E79" s="25" t="s">
        <v>35</v>
      </c>
      <c r="F79" s="25">
        <v>92</v>
      </c>
      <c r="G79" s="26" t="str">
        <f t="shared" si="11"/>
        <v>:</v>
      </c>
      <c r="H79" s="25">
        <v>87</v>
      </c>
      <c r="I79" s="27">
        <v>1.37</v>
      </c>
      <c r="J79" s="1"/>
      <c r="K79" s="27">
        <v>3</v>
      </c>
      <c r="L79" s="28"/>
      <c r="M79" s="29" t="str">
        <f t="shared" si="15"/>
        <v/>
      </c>
      <c r="N79" s="32">
        <f>SUM(M76:M79)</f>
        <v>1.47</v>
      </c>
      <c r="O79" s="23" t="b">
        <f t="shared" si="13"/>
        <v>1</v>
      </c>
      <c r="P79" s="23" t="b">
        <f t="shared" si="14"/>
        <v>1</v>
      </c>
    </row>
    <row r="80" spans="2:16" ht="18" customHeight="1">
      <c r="C80" s="25"/>
      <c r="D80" s="26" t="str">
        <f t="shared" si="12"/>
        <v/>
      </c>
      <c r="E80" s="25"/>
      <c r="F80" s="25"/>
      <c r="G80" s="26" t="str">
        <f t="shared" si="11"/>
        <v/>
      </c>
      <c r="H80" s="25"/>
      <c r="I80" s="27"/>
      <c r="J80" s="1"/>
      <c r="K80" s="27"/>
      <c r="L80" s="28"/>
      <c r="M80" s="29" t="str">
        <f t="shared" si="15"/>
        <v/>
      </c>
      <c r="N80" s="33"/>
      <c r="O80" s="23" t="str">
        <f t="shared" si="13"/>
        <v/>
      </c>
      <c r="P80" s="23" t="str">
        <f t="shared" si="14"/>
        <v/>
      </c>
    </row>
    <row r="81" spans="3:16" ht="18" customHeight="1">
      <c r="C81" s="25"/>
      <c r="D81" s="26" t="str">
        <f t="shared" si="12"/>
        <v/>
      </c>
      <c r="E81" s="25"/>
      <c r="F81" s="25"/>
      <c r="G81" s="26" t="str">
        <f t="shared" si="11"/>
        <v/>
      </c>
      <c r="H81" s="25"/>
      <c r="I81" s="27"/>
      <c r="J81" s="1"/>
      <c r="K81" s="27"/>
      <c r="L81" s="28"/>
      <c r="M81" s="29" t="str">
        <f t="shared" si="15"/>
        <v/>
      </c>
      <c r="N81" s="33"/>
      <c r="O81" s="23" t="str">
        <f t="shared" si="13"/>
        <v/>
      </c>
      <c r="P81" s="23" t="str">
        <f t="shared" si="14"/>
        <v/>
      </c>
    </row>
    <row r="82" spans="3:16" ht="18" customHeight="1">
      <c r="C82" s="25"/>
      <c r="D82" s="26" t="str">
        <f t="shared" si="12"/>
        <v/>
      </c>
      <c r="E82" s="25"/>
      <c r="F82" s="25"/>
      <c r="G82" s="26" t="str">
        <f t="shared" si="11"/>
        <v/>
      </c>
      <c r="H82" s="25"/>
      <c r="I82" s="27"/>
      <c r="J82" s="1"/>
      <c r="K82" s="27"/>
      <c r="L82" s="28"/>
      <c r="M82" s="29" t="str">
        <f t="shared" si="15"/>
        <v/>
      </c>
      <c r="N82" s="33"/>
      <c r="O82" s="23" t="str">
        <f t="shared" si="13"/>
        <v/>
      </c>
      <c r="P82" s="23" t="str">
        <f t="shared" si="14"/>
        <v/>
      </c>
    </row>
    <row r="83" spans="3:16" ht="18" customHeight="1">
      <c r="C83" s="25"/>
      <c r="D83" s="26" t="str">
        <f t="shared" si="12"/>
        <v/>
      </c>
      <c r="E83" s="25"/>
      <c r="F83" s="25"/>
      <c r="G83" s="26" t="str">
        <f t="shared" si="11"/>
        <v/>
      </c>
      <c r="H83" s="25"/>
      <c r="I83" s="27"/>
      <c r="J83" s="1"/>
      <c r="K83" s="27"/>
      <c r="L83" s="28"/>
      <c r="M83" s="29" t="str">
        <f t="shared" si="15"/>
        <v/>
      </c>
      <c r="N83" s="33"/>
      <c r="O83" s="23" t="str">
        <f t="shared" si="13"/>
        <v/>
      </c>
      <c r="P83" s="23" t="str">
        <f t="shared" si="14"/>
        <v/>
      </c>
    </row>
    <row r="84" spans="3:16" ht="18" customHeight="1">
      <c r="C84" s="25"/>
      <c r="D84" s="26" t="str">
        <f t="shared" si="12"/>
        <v/>
      </c>
      <c r="E84" s="25"/>
      <c r="F84" s="25"/>
      <c r="G84" s="26" t="str">
        <f t="shared" si="11"/>
        <v/>
      </c>
      <c r="H84" s="25"/>
      <c r="I84" s="27"/>
      <c r="J84" s="1"/>
      <c r="K84" s="27"/>
      <c r="L84" s="28"/>
      <c r="M84" s="29" t="str">
        <f t="shared" si="15"/>
        <v/>
      </c>
      <c r="N84" s="33"/>
      <c r="O84" s="23" t="str">
        <f t="shared" si="13"/>
        <v/>
      </c>
      <c r="P84" s="23" t="str">
        <f t="shared" si="14"/>
        <v/>
      </c>
    </row>
    <row r="85" spans="3:16" ht="18" customHeight="1">
      <c r="C85" s="25"/>
      <c r="D85" s="26" t="str">
        <f t="shared" si="12"/>
        <v/>
      </c>
      <c r="E85" s="25"/>
      <c r="F85" s="25"/>
      <c r="G85" s="26" t="str">
        <f t="shared" si="11"/>
        <v/>
      </c>
      <c r="H85" s="25"/>
      <c r="I85" s="27"/>
      <c r="J85" s="1"/>
      <c r="K85" s="27"/>
      <c r="L85" s="28"/>
      <c r="M85" s="29" t="str">
        <f t="shared" si="15"/>
        <v/>
      </c>
      <c r="N85" s="33"/>
      <c r="O85" s="23" t="str">
        <f t="shared" si="13"/>
        <v/>
      </c>
      <c r="P85" s="23" t="str">
        <f t="shared" si="14"/>
        <v/>
      </c>
    </row>
    <row r="86" spans="3:16" ht="18" customHeight="1">
      <c r="C86" s="25"/>
      <c r="D86" s="26" t="str">
        <f t="shared" si="12"/>
        <v/>
      </c>
      <c r="E86" s="25"/>
      <c r="F86" s="25"/>
      <c r="G86" s="26" t="str">
        <f t="shared" si="11"/>
        <v/>
      </c>
      <c r="H86" s="25"/>
      <c r="I86" s="27"/>
      <c r="J86" s="1"/>
      <c r="K86" s="27"/>
      <c r="L86" s="28"/>
      <c r="M86" s="29" t="str">
        <f t="shared" si="15"/>
        <v/>
      </c>
      <c r="N86" s="33"/>
      <c r="O86" s="23" t="str">
        <f t="shared" si="13"/>
        <v/>
      </c>
      <c r="P86" s="23" t="str">
        <f t="shared" si="14"/>
        <v/>
      </c>
    </row>
    <row r="87" spans="3:16" ht="18" customHeight="1">
      <c r="C87" s="25"/>
      <c r="D87" s="26" t="str">
        <f t="shared" si="12"/>
        <v/>
      </c>
      <c r="E87" s="25"/>
      <c r="F87" s="25"/>
      <c r="G87" s="26" t="str">
        <f t="shared" si="11"/>
        <v/>
      </c>
      <c r="H87" s="25"/>
      <c r="I87" s="27"/>
      <c r="J87" s="1"/>
      <c r="K87" s="27"/>
      <c r="L87" s="28"/>
      <c r="M87" s="29" t="str">
        <f t="shared" si="15"/>
        <v/>
      </c>
      <c r="N87" s="33"/>
      <c r="O87" s="23" t="str">
        <f t="shared" si="13"/>
        <v/>
      </c>
      <c r="P87" s="23" t="str">
        <f t="shared" si="14"/>
        <v/>
      </c>
    </row>
    <row r="88" spans="3:16" ht="18" customHeight="1">
      <c r="C88" s="25"/>
      <c r="D88" s="26" t="str">
        <f t="shared" si="12"/>
        <v/>
      </c>
      <c r="E88" s="25"/>
      <c r="F88" s="25"/>
      <c r="G88" s="26" t="str">
        <f t="shared" si="11"/>
        <v/>
      </c>
      <c r="H88" s="25"/>
      <c r="I88" s="27"/>
      <c r="J88" s="1"/>
      <c r="K88" s="27"/>
      <c r="L88" s="28"/>
      <c r="M88" s="29" t="str">
        <f t="shared" si="15"/>
        <v/>
      </c>
      <c r="N88" s="33"/>
      <c r="O88" s="23" t="str">
        <f t="shared" si="13"/>
        <v/>
      </c>
      <c r="P88" s="23" t="str">
        <f t="shared" si="14"/>
        <v/>
      </c>
    </row>
    <row r="89" spans="3:16" ht="18" customHeight="1">
      <c r="C89" s="25"/>
      <c r="D89" s="26" t="str">
        <f t="shared" si="12"/>
        <v/>
      </c>
      <c r="E89" s="25"/>
      <c r="F89" s="25"/>
      <c r="G89" s="26" t="str">
        <f t="shared" si="11"/>
        <v/>
      </c>
      <c r="H89" s="25"/>
      <c r="I89" s="27"/>
      <c r="J89" s="1"/>
      <c r="K89" s="27"/>
      <c r="L89" s="28"/>
      <c r="M89" s="29" t="str">
        <f t="shared" si="15"/>
        <v/>
      </c>
      <c r="N89" s="33"/>
      <c r="O89" s="23" t="str">
        <f t="shared" si="13"/>
        <v/>
      </c>
      <c r="P89" s="23" t="str">
        <f t="shared" si="14"/>
        <v/>
      </c>
    </row>
    <row r="90" spans="3:16" ht="18" customHeight="1">
      <c r="C90" s="25"/>
      <c r="D90" s="26" t="str">
        <f t="shared" si="12"/>
        <v/>
      </c>
      <c r="E90" s="25"/>
      <c r="F90" s="25"/>
      <c r="G90" s="26" t="str">
        <f t="shared" si="11"/>
        <v/>
      </c>
      <c r="H90" s="25"/>
      <c r="I90" s="27"/>
      <c r="J90" s="1"/>
      <c r="K90" s="27"/>
      <c r="L90" s="28"/>
      <c r="M90" s="29" t="str">
        <f t="shared" si="15"/>
        <v/>
      </c>
      <c r="N90" s="33"/>
      <c r="O90" s="23" t="str">
        <f t="shared" si="13"/>
        <v/>
      </c>
      <c r="P90" s="23" t="str">
        <f t="shared" si="14"/>
        <v/>
      </c>
    </row>
    <row r="91" spans="3:16" ht="18" customHeight="1">
      <c r="C91" s="25"/>
      <c r="D91" s="26" t="str">
        <f t="shared" si="12"/>
        <v/>
      </c>
      <c r="E91" s="25"/>
      <c r="F91" s="25"/>
      <c r="G91" s="26" t="str">
        <f t="shared" si="11"/>
        <v/>
      </c>
      <c r="H91" s="25"/>
      <c r="I91" s="27"/>
      <c r="J91" s="1"/>
      <c r="K91" s="27"/>
      <c r="L91" s="28"/>
      <c r="M91" s="29" t="str">
        <f t="shared" si="15"/>
        <v/>
      </c>
      <c r="N91" s="33"/>
      <c r="O91" s="23" t="str">
        <f t="shared" si="13"/>
        <v/>
      </c>
      <c r="P91" s="23" t="str">
        <f t="shared" si="14"/>
        <v/>
      </c>
    </row>
    <row r="92" spans="3:16" ht="18" customHeight="1">
      <c r="C92" s="25"/>
      <c r="D92" s="26" t="str">
        <f t="shared" si="12"/>
        <v/>
      </c>
      <c r="E92" s="25"/>
      <c r="F92" s="25"/>
      <c r="G92" s="26" t="str">
        <f t="shared" si="11"/>
        <v/>
      </c>
      <c r="H92" s="25"/>
      <c r="I92" s="27"/>
      <c r="J92" s="1"/>
      <c r="K92" s="27"/>
      <c r="L92" s="28"/>
      <c r="M92" s="29" t="str">
        <f t="shared" si="15"/>
        <v/>
      </c>
      <c r="N92" s="33"/>
      <c r="O92" s="23" t="str">
        <f t="shared" si="13"/>
        <v/>
      </c>
      <c r="P92" s="23" t="str">
        <f t="shared" si="14"/>
        <v/>
      </c>
    </row>
    <row r="93" spans="3:16" ht="18" customHeight="1">
      <c r="C93" s="25"/>
      <c r="D93" s="26" t="str">
        <f t="shared" si="12"/>
        <v/>
      </c>
      <c r="E93" s="25"/>
      <c r="F93" s="25"/>
      <c r="G93" s="26" t="str">
        <f t="shared" si="11"/>
        <v/>
      </c>
      <c r="H93" s="25"/>
      <c r="I93" s="27"/>
      <c r="J93" s="1"/>
      <c r="K93" s="27"/>
      <c r="L93" s="28"/>
      <c r="M93" s="29" t="str">
        <f t="shared" si="15"/>
        <v/>
      </c>
      <c r="N93" s="33"/>
      <c r="O93" s="23" t="str">
        <f t="shared" si="13"/>
        <v/>
      </c>
      <c r="P93" s="23" t="str">
        <f t="shared" si="14"/>
        <v/>
      </c>
    </row>
    <row r="94" spans="3:16" ht="18" customHeight="1">
      <c r="C94" s="25"/>
      <c r="D94" s="26" t="str">
        <f t="shared" si="12"/>
        <v/>
      </c>
      <c r="E94" s="25"/>
      <c r="F94" s="25"/>
      <c r="G94" s="26" t="str">
        <f t="shared" si="11"/>
        <v/>
      </c>
      <c r="H94" s="25"/>
      <c r="I94" s="27"/>
      <c r="J94" s="1"/>
      <c r="K94" s="27"/>
      <c r="L94" s="28"/>
      <c r="M94" s="29" t="str">
        <f t="shared" si="15"/>
        <v/>
      </c>
      <c r="N94" s="33"/>
      <c r="O94" s="23" t="str">
        <f t="shared" si="13"/>
        <v/>
      </c>
      <c r="P94" s="23" t="str">
        <f t="shared" si="14"/>
        <v/>
      </c>
    </row>
    <row r="95" spans="3:16" ht="18" customHeight="1">
      <c r="C95" s="25"/>
      <c r="D95" s="26" t="str">
        <f t="shared" si="12"/>
        <v/>
      </c>
      <c r="E95" s="25"/>
      <c r="F95" s="25"/>
      <c r="G95" s="26" t="str">
        <f t="shared" si="11"/>
        <v/>
      </c>
      <c r="H95" s="25"/>
      <c r="I95" s="27"/>
      <c r="J95" s="1"/>
      <c r="K95" s="27"/>
      <c r="L95" s="28"/>
      <c r="M95" s="29" t="str">
        <f t="shared" si="15"/>
        <v/>
      </c>
      <c r="N95" s="33"/>
      <c r="O95" s="23" t="str">
        <f t="shared" si="13"/>
        <v/>
      </c>
      <c r="P95" s="23" t="str">
        <f t="shared" si="14"/>
        <v/>
      </c>
    </row>
    <row r="96" spans="3:16" ht="18" customHeight="1">
      <c r="C96" s="25"/>
      <c r="D96" s="26" t="str">
        <f t="shared" si="12"/>
        <v/>
      </c>
      <c r="E96" s="25"/>
      <c r="F96" s="25"/>
      <c r="G96" s="26" t="str">
        <f t="shared" si="11"/>
        <v/>
      </c>
      <c r="H96" s="25"/>
      <c r="I96" s="27"/>
      <c r="J96" s="1"/>
      <c r="K96" s="27"/>
      <c r="L96" s="28"/>
      <c r="M96" s="29" t="str">
        <f t="shared" si="15"/>
        <v/>
      </c>
      <c r="N96" s="33"/>
      <c r="O96" s="23" t="str">
        <f t="shared" si="13"/>
        <v/>
      </c>
      <c r="P96" s="23" t="str">
        <f t="shared" si="14"/>
        <v/>
      </c>
    </row>
    <row r="97" spans="3:16" ht="18" customHeight="1">
      <c r="C97" s="25"/>
      <c r="D97" s="26" t="str">
        <f t="shared" si="12"/>
        <v/>
      </c>
      <c r="E97" s="25"/>
      <c r="F97" s="25"/>
      <c r="G97" s="26" t="str">
        <f t="shared" si="11"/>
        <v/>
      </c>
      <c r="H97" s="25"/>
      <c r="I97" s="27"/>
      <c r="J97" s="1"/>
      <c r="K97" s="27"/>
      <c r="L97" s="28"/>
      <c r="M97" s="29" t="str">
        <f t="shared" si="15"/>
        <v/>
      </c>
      <c r="N97" s="33"/>
      <c r="O97" s="23" t="str">
        <f t="shared" si="13"/>
        <v/>
      </c>
      <c r="P97" s="23" t="str">
        <f t="shared" si="14"/>
        <v/>
      </c>
    </row>
    <row r="98" spans="3:16" ht="18" customHeight="1">
      <c r="C98" s="25"/>
      <c r="D98" s="26" t="str">
        <f t="shared" ref="D98:D129" si="16">IF(C98&gt;0,":","")</f>
        <v/>
      </c>
      <c r="E98" s="25"/>
      <c r="F98" s="25"/>
      <c r="G98" s="26" t="str">
        <f t="shared" si="11"/>
        <v/>
      </c>
      <c r="H98" s="25"/>
      <c r="I98" s="27"/>
      <c r="J98" s="1"/>
      <c r="K98" s="27"/>
      <c r="L98" s="28"/>
      <c r="M98" s="29" t="str">
        <f t="shared" si="15"/>
        <v/>
      </c>
      <c r="N98" s="33"/>
      <c r="O98" s="23" t="str">
        <f t="shared" si="13"/>
        <v/>
      </c>
      <c r="P98" s="23" t="str">
        <f t="shared" si="14"/>
        <v/>
      </c>
    </row>
    <row r="99" spans="3:16" ht="18" customHeight="1">
      <c r="C99" s="25"/>
      <c r="D99" s="26" t="str">
        <f t="shared" si="16"/>
        <v/>
      </c>
      <c r="E99" s="25"/>
      <c r="F99" s="25"/>
      <c r="G99" s="26" t="str">
        <f t="shared" si="11"/>
        <v/>
      </c>
      <c r="H99" s="25"/>
      <c r="I99" s="27"/>
      <c r="J99" s="1"/>
      <c r="K99" s="27"/>
      <c r="L99" s="28"/>
      <c r="M99" s="29" t="str">
        <f t="shared" si="15"/>
        <v/>
      </c>
      <c r="N99" s="33"/>
      <c r="O99" s="23" t="str">
        <f t="shared" si="13"/>
        <v/>
      </c>
      <c r="P99" s="23" t="str">
        <f t="shared" si="14"/>
        <v/>
      </c>
    </row>
    <row r="100" spans="3:16" ht="18" customHeight="1">
      <c r="C100" s="25"/>
      <c r="D100" s="26" t="str">
        <f t="shared" si="16"/>
        <v/>
      </c>
      <c r="E100" s="25"/>
      <c r="F100" s="25"/>
      <c r="G100" s="26" t="str">
        <f t="shared" si="11"/>
        <v/>
      </c>
      <c r="H100" s="25"/>
      <c r="I100" s="27"/>
      <c r="J100" s="1"/>
      <c r="K100" s="27"/>
      <c r="L100" s="28"/>
      <c r="M100" s="29" t="str">
        <f t="shared" si="15"/>
        <v/>
      </c>
      <c r="N100" s="33"/>
      <c r="O100" s="23" t="str">
        <f t="shared" si="13"/>
        <v/>
      </c>
      <c r="P100" s="23" t="str">
        <f t="shared" si="14"/>
        <v/>
      </c>
    </row>
    <row r="101" spans="3:16" ht="19.399999999999999" customHeight="1">
      <c r="H101" s="25"/>
    </row>
  </sheetData>
  <mergeCells count="1">
    <mergeCell ref="F1:H1"/>
  </mergeCells>
  <conditionalFormatting sqref="E2:E8 E27 E29:E100">
    <cfRule type="expression" dxfId="12" priority="85" stopIfTrue="1">
      <formula>IF(ISBLANK(F2),FALSE(),$F2&lt;$H2)</formula>
    </cfRule>
  </conditionalFormatting>
  <conditionalFormatting sqref="E2:E8 E27 E29:E100">
    <cfRule type="expression" dxfId="11" priority="86" stopIfTrue="1">
      <formula>IF(ISBLANK(F2),FALSE(),$F2=$H2)</formula>
    </cfRule>
  </conditionalFormatting>
  <conditionalFormatting sqref="E28">
    <cfRule type="expression" dxfId="10" priority="91" stopIfTrue="1">
      <formula>IF(ISBLANK(F28),FALSE(),$F28&lt;$H28)</formula>
    </cfRule>
  </conditionalFormatting>
  <conditionalFormatting sqref="E28">
    <cfRule type="expression" dxfId="9" priority="92" stopIfTrue="1">
      <formula>IF(ISBLANK(F28),FALSE(),$F28=$H28)</formula>
    </cfRule>
  </conditionalFormatting>
  <conditionalFormatting sqref="E9:E26">
    <cfRule type="expression" dxfId="8" priority="89" stopIfTrue="1">
      <formula>IF(ISBLANK(F9),FALSE(),$F9&lt;$H9)</formula>
    </cfRule>
  </conditionalFormatting>
  <conditionalFormatting sqref="E9:E26">
    <cfRule type="expression" dxfId="7" priority="90" stopIfTrue="1">
      <formula>IF(ISBLANK(F9),FALSE(),$F9=$H9)</formula>
    </cfRule>
  </conditionalFormatting>
  <conditionalFormatting sqref="C2:C8 C27 C29:C100">
    <cfRule type="expression" dxfId="6" priority="84" stopIfTrue="1">
      <formula>IF(ISBLANK(H2),FALSE(),$F2=$H2)</formula>
    </cfRule>
  </conditionalFormatting>
  <conditionalFormatting sqref="C2:C8 C27 C29:C100">
    <cfRule type="expression" dxfId="5" priority="83" stopIfTrue="1">
      <formula>IF(ISBLANK(H2),FALSE(),$F2&gt;$H2)</formula>
    </cfRule>
  </conditionalFormatting>
  <conditionalFormatting sqref="C28">
    <cfRule type="expression" dxfId="4" priority="94" stopIfTrue="1">
      <formula>IF(ISBLANK(H28),FALSE(),$F28=$H28)</formula>
    </cfRule>
  </conditionalFormatting>
  <conditionalFormatting sqref="C28">
    <cfRule type="expression" dxfId="3" priority="93" stopIfTrue="1">
      <formula>IF(ISBLANK(H28),FALSE(),$F28&gt;$H28)</formula>
    </cfRule>
  </conditionalFormatting>
  <conditionalFormatting sqref="C9:C26">
    <cfRule type="expression" dxfId="2" priority="88" stopIfTrue="1">
      <formula>IF(ISBLANK(H9),FALSE(),$F9=$H9)</formula>
    </cfRule>
  </conditionalFormatting>
  <conditionalFormatting sqref="C9:C26">
    <cfRule type="expression" dxfId="1" priority="87" stopIfTrue="1">
      <formula>IF(ISBLANK(H9),FALSE(),$F9&gt;$H9)</formula>
    </cfRule>
  </conditionalFormatting>
  <conditionalFormatting sqref="L2:L100">
    <cfRule type="expression" dxfId="0" priority="95" stopIfTrue="1">
      <formula>IF(ISNUMBER(L2),IF(IF(F2&gt;H2,1,"")=L2,TRUE(),IF(IF(F2&lt;H2,2,"")=L2,TRUE(),IF(IF(F2=H2,0,"")=L2,TRUE(),FALSE()))),"")</formula>
    </cfRule>
  </conditionalFormatting>
  <dataValidations count="4">
    <dataValidation type="decimal" allowBlank="1" showErrorMessage="1" sqref="I2:I100 K2:K100">
      <formula1>0.01</formula1>
      <formula2>10000</formula2>
    </dataValidation>
    <dataValidation type="custom" allowBlank="1" showErrorMessage="1" sqref="F2:F100">
      <formula1>O2</formula1>
    </dataValidation>
    <dataValidation type="custom" allowBlank="1" showErrorMessage="1" sqref="H2:H101">
      <formula1>P2</formula1>
    </dataValidation>
    <dataValidation type="list" allowBlank="1" showErrorMessage="1" sqref="L2:L100">
      <formula1>$I$1:$J$1</formula1>
    </dataValidation>
  </dataValidations>
  <printOptions horizontalCentered="1"/>
  <pageMargins left="0.31535433070866109" right="0.31535433070866109" top="0.96456692913385811" bottom="0.96456692913385811" header="0.6692913385826772" footer="0.6692913385826772"/>
  <pageSetup paperSize="0" fitToWidth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Wertung</vt:lpstr>
      <vt:lpstr>Steve</vt:lpstr>
      <vt:lpstr>smashie</vt:lpstr>
      <vt:lpstr>Freaky91</vt:lpstr>
      <vt:lpstr>Kim_Unicorn</vt:lpstr>
      <vt:lpstr>Mape</vt:lpstr>
      <vt:lpstr>Monukly</vt:lpstr>
      <vt:lpstr>gerhard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Stephan Lauermann</dc:creator>
  <dc:description/>
  <cp:lastModifiedBy>Stephan Lauermann</cp:lastModifiedBy>
  <cp:revision>150</cp:revision>
  <dcterms:created xsi:type="dcterms:W3CDTF">2024-12-02T13:58:03Z</dcterms:created>
  <dcterms:modified xsi:type="dcterms:W3CDTF">2025-05-13T10:14:21Z</dcterms:modified>
</cp:coreProperties>
</file>