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filterPrivacy="1" codeName="ThisWorkbook" autoCompressPictures="0"/>
  <xr:revisionPtr revIDLastSave="0" documentId="8_{71344B84-DD43-4504-86B1-0A03E83282E0}" xr6:coauthVersionLast="47" xr6:coauthVersionMax="47" xr10:uidLastSave="{00000000-0000-0000-0000-000000000000}"/>
  <bookViews>
    <workbookView xWindow="28680" yWindow="-75" windowWidth="29040" windowHeight="15840" tabRatio="788" xr2:uid="{00000000-000D-0000-FFFF-FFFF00000000}"/>
  </bookViews>
  <sheets>
    <sheet name="Planung" sheetId="26" r:id="rId1"/>
    <sheet name="Januar" sheetId="14" r:id="rId2"/>
    <sheet name="Februar" sheetId="15" r:id="rId3"/>
    <sheet name="März" sheetId="16" r:id="rId4"/>
    <sheet name="April" sheetId="17" r:id="rId5"/>
    <sheet name="Mai" sheetId="18" r:id="rId6"/>
    <sheet name="Juni" sheetId="19" r:id="rId7"/>
    <sheet name="Juli" sheetId="20" r:id="rId8"/>
    <sheet name="August" sheetId="21" r:id="rId9"/>
    <sheet name="September" sheetId="22" r:id="rId10"/>
    <sheet name="Oktober" sheetId="23" r:id="rId11"/>
    <sheet name="November" sheetId="24" r:id="rId12"/>
    <sheet name="Dezember" sheetId="25" r:id="rId13"/>
  </sheets>
  <definedNames>
    <definedName name="_xlnm.Print_Area" localSheetId="1">Januar!$A$1:$H$14</definedName>
    <definedName name="KalenderJahr">Januar!$K$3</definedName>
    <definedName name="SpaltenTitelBereich1..H12.1">Januar!$B$2</definedName>
    <definedName name="SpaltenTitelBereich1..H12.10">Oktober!$B$2</definedName>
    <definedName name="SpaltenTitelBereich1..H12.11">November!$B$2</definedName>
    <definedName name="SpaltenTitelBereich1..H12.12">Dezember!$B$2</definedName>
    <definedName name="SpaltenTitelBereich1..H12.2">Februar!$B$2</definedName>
    <definedName name="SpaltenTitelBereich1..H12.3">März!$B$2</definedName>
    <definedName name="SpaltenTitelBereich1..H12.4">April!$B$2</definedName>
    <definedName name="SpaltenTitelBereich1..H12.5">Mai!$B$2</definedName>
    <definedName name="SpaltenTitelBereich1..H12.6">Juni!$B$2</definedName>
    <definedName name="SpaltenTitelBereich1..H12.7">Juli!$B$2</definedName>
    <definedName name="SpaltenTitelBereich1..H12.8">August!$B$2</definedName>
    <definedName name="SpaltenTitelBereich1..H12.9">September!$B$2</definedName>
    <definedName name="SpaltenTitelBereich2..C14.1">Januar!$B$2</definedName>
    <definedName name="SpaltenTitelBereich2..C14.10">Oktober!$B$2</definedName>
    <definedName name="SpaltenTitelBereich2..C14.11">November!$B$2</definedName>
    <definedName name="SpaltenTitelBereich2..C14.12">Dezember!$B$2</definedName>
    <definedName name="SpaltenTitelBereich2..C14.2">Februar!$B$2</definedName>
    <definedName name="SpaltenTitelBereich2..C14.3">März!$B$2</definedName>
    <definedName name="SpaltenTitelBereich2..C14.4">April!$B$2</definedName>
    <definedName name="SpaltenTitelBereich2..C14.5">Mai!$B$2</definedName>
    <definedName name="SpaltenTitelBereich2..C14.6">Juni!$B$2</definedName>
    <definedName name="SpaltenTitelBereich2..C14.7">Juli!$B$2</definedName>
    <definedName name="SpaltenTitelBereich2..C14.8">August!$B$2</definedName>
    <definedName name="SpaltenTitelBereich2..C14.9">September!$B$2</definedName>
    <definedName name="TageUndWochen">{0,1,2,3,4,5,6} + {0;1;2;3;4;5}*7</definedName>
    <definedName name="WochenBeginn">Januar!$K$4</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B1" i="25" l="1"/>
  <c r="B1" i="23"/>
  <c r="B1" i="20"/>
  <c r="B1" i="19"/>
  <c r="B1" i="18"/>
  <c r="B1" i="16"/>
  <c r="B1" i="15"/>
  <c r="B1" i="14"/>
  <c r="B13" i="15" a="1"/>
  <c r="C13" i="15" s="1"/>
  <c r="B11" i="15" a="1"/>
  <c r="F11" i="15" s="1"/>
  <c r="B9" i="15" a="1"/>
  <c r="F9" i="15" s="1"/>
  <c r="B7" i="15" a="1"/>
  <c r="F7" i="15" s="1"/>
  <c r="B5" i="15" a="1"/>
  <c r="F5" i="15" s="1"/>
  <c r="B3" i="15" a="1"/>
  <c r="F3" i="15" s="1"/>
  <c r="F2" i="15" s="1"/>
  <c r="B2" i="15"/>
  <c r="B13" i="16" a="1"/>
  <c r="C13" i="16" s="1"/>
  <c r="B11" i="16"/>
  <c r="B11" i="16" a="1"/>
  <c r="D11" i="16" s="1"/>
  <c r="B9" i="16" a="1"/>
  <c r="E9" i="16" s="1"/>
  <c r="H7" i="16"/>
  <c r="B7" i="16"/>
  <c r="B7" i="16" a="1"/>
  <c r="D7" i="16" s="1"/>
  <c r="E5" i="16"/>
  <c r="D5" i="16"/>
  <c r="B5" i="16" a="1"/>
  <c r="H5" i="16" s="1"/>
  <c r="B3" i="16" a="1"/>
  <c r="E3" i="16" s="1"/>
  <c r="E2" i="16" s="1"/>
  <c r="B2" i="16"/>
  <c r="B13" i="17" a="1"/>
  <c r="C13" i="17" s="1"/>
  <c r="D11" i="17"/>
  <c r="B11" i="17" a="1"/>
  <c r="E11" i="17" s="1"/>
  <c r="B9" i="17" a="1"/>
  <c r="E9" i="17" s="1"/>
  <c r="D7" i="17"/>
  <c r="B7" i="17" a="1"/>
  <c r="E7" i="17" s="1"/>
  <c r="B5" i="17" a="1"/>
  <c r="E5" i="17" s="1"/>
  <c r="D3" i="17"/>
  <c r="B3" i="17" a="1"/>
  <c r="E3" i="17" s="1"/>
  <c r="E2" i="17" s="1"/>
  <c r="B2" i="17"/>
  <c r="B13" i="18"/>
  <c r="B13" i="18" a="1"/>
  <c r="C13" i="18" s="1"/>
  <c r="B11" i="18" a="1"/>
  <c r="E11" i="18" s="1"/>
  <c r="H9" i="18"/>
  <c r="B9" i="18"/>
  <c r="B9" i="18" a="1"/>
  <c r="E9" i="18" s="1"/>
  <c r="H7" i="18"/>
  <c r="D7" i="18"/>
  <c r="B7" i="18"/>
  <c r="B7" i="18" a="1"/>
  <c r="E7" i="18" s="1"/>
  <c r="H5" i="18"/>
  <c r="B5" i="18"/>
  <c r="B5" i="18" a="1"/>
  <c r="E5" i="18" s="1"/>
  <c r="E3" i="18"/>
  <c r="E2" i="18" s="1"/>
  <c r="D3" i="18"/>
  <c r="D2" i="18" s="1"/>
  <c r="B3" i="18" a="1"/>
  <c r="B2" i="18"/>
  <c r="B13" i="19"/>
  <c r="B13" i="19" a="1"/>
  <c r="C13" i="19" s="1"/>
  <c r="B11" i="19" a="1"/>
  <c r="E11" i="19" s="1"/>
  <c r="H9" i="19"/>
  <c r="E9" i="19"/>
  <c r="D9" i="19"/>
  <c r="B9" i="19"/>
  <c r="B9" i="19" a="1"/>
  <c r="B7" i="19" a="1"/>
  <c r="E7" i="19" s="1"/>
  <c r="H5" i="19"/>
  <c r="E5" i="19"/>
  <c r="D5" i="19"/>
  <c r="B5" i="19"/>
  <c r="B5" i="19" a="1"/>
  <c r="B3" i="19" a="1"/>
  <c r="E3" i="19" s="1"/>
  <c r="E2" i="19" s="1"/>
  <c r="B2" i="19"/>
  <c r="B13" i="20" a="1"/>
  <c r="C13" i="20" s="1"/>
  <c r="B11" i="20"/>
  <c r="B11" i="20" a="1"/>
  <c r="E11" i="20" s="1"/>
  <c r="E9" i="20"/>
  <c r="D9" i="20"/>
  <c r="B9" i="20" a="1"/>
  <c r="B7" i="20"/>
  <c r="B7" i="20" a="1"/>
  <c r="E7" i="20" s="1"/>
  <c r="E5" i="20"/>
  <c r="D5" i="20"/>
  <c r="B5" i="20" a="1"/>
  <c r="B3" i="20"/>
  <c r="B3" i="20" a="1"/>
  <c r="E3" i="20" s="1"/>
  <c r="B2" i="20"/>
  <c r="B13" i="21" a="1"/>
  <c r="C13" i="21" s="1"/>
  <c r="B11" i="21" a="1"/>
  <c r="E11" i="21" s="1"/>
  <c r="B9" i="21" a="1"/>
  <c r="B7" i="21" a="1"/>
  <c r="E7" i="21" s="1"/>
  <c r="B5" i="21" a="1"/>
  <c r="B3" i="21" a="1"/>
  <c r="E3" i="21" s="1"/>
  <c r="E2" i="21" s="1"/>
  <c r="B2" i="21"/>
  <c r="B13" i="22"/>
  <c r="B13" i="22" a="1"/>
  <c r="C13" i="22" s="1"/>
  <c r="B11" i="22" a="1"/>
  <c r="D11" i="22" s="1"/>
  <c r="H9" i="22"/>
  <c r="B9" i="22"/>
  <c r="B9" i="22" a="1"/>
  <c r="E9" i="22" s="1"/>
  <c r="B7" i="22" a="1"/>
  <c r="D7" i="22" s="1"/>
  <c r="H5" i="22"/>
  <c r="B5" i="22" a="1"/>
  <c r="G5" i="22" s="1"/>
  <c r="B3" i="22" a="1"/>
  <c r="E3" i="22" s="1"/>
  <c r="B2" i="22"/>
  <c r="B13" i="23"/>
  <c r="B13" i="23" a="1"/>
  <c r="C13" i="23" s="1"/>
  <c r="G11" i="23"/>
  <c r="B11" i="23" a="1"/>
  <c r="E11" i="23" s="1"/>
  <c r="B9" i="23" a="1"/>
  <c r="E9" i="23" s="1"/>
  <c r="F7" i="23"/>
  <c r="C7" i="23"/>
  <c r="B7" i="23"/>
  <c r="B7" i="23" a="1"/>
  <c r="E7" i="23" s="1"/>
  <c r="G5" i="23"/>
  <c r="F5" i="23"/>
  <c r="D5" i="23"/>
  <c r="C5" i="23"/>
  <c r="B5" i="23"/>
  <c r="B5" i="23" a="1"/>
  <c r="E5" i="23" s="1"/>
  <c r="F3" i="23"/>
  <c r="F2" i="23" s="1"/>
  <c r="D3" i="23"/>
  <c r="D2" i="23" s="1"/>
  <c r="B3" i="23" a="1"/>
  <c r="E3" i="23" s="1"/>
  <c r="E2" i="23" s="1"/>
  <c r="B2" i="23"/>
  <c r="C13" i="24"/>
  <c r="B13" i="24"/>
  <c r="B13" i="24" a="1"/>
  <c r="G11" i="24"/>
  <c r="D11" i="24"/>
  <c r="C11" i="24"/>
  <c r="B11" i="24"/>
  <c r="B11" i="24" a="1"/>
  <c r="E11" i="24" s="1"/>
  <c r="F9" i="24"/>
  <c r="D9" i="24"/>
  <c r="B9" i="24" a="1"/>
  <c r="E9" i="24" s="1"/>
  <c r="G7" i="24"/>
  <c r="F7" i="24"/>
  <c r="D7" i="24"/>
  <c r="B7" i="24"/>
  <c r="B7" i="24" a="1"/>
  <c r="E7" i="24" s="1"/>
  <c r="G5" i="24"/>
  <c r="B5" i="24" a="1"/>
  <c r="E5" i="24" s="1"/>
  <c r="B3" i="24" a="1"/>
  <c r="E3" i="24" s="1"/>
  <c r="E2" i="24" s="1"/>
  <c r="B2" i="24"/>
  <c r="B13" i="25"/>
  <c r="B13" i="25" a="1"/>
  <c r="C13" i="25" s="1"/>
  <c r="G11" i="25"/>
  <c r="B11" i="25" a="1"/>
  <c r="E11" i="25" s="1"/>
  <c r="B9" i="25" a="1"/>
  <c r="E9" i="25" s="1"/>
  <c r="F7" i="25"/>
  <c r="C7" i="25"/>
  <c r="B7" i="25"/>
  <c r="B7" i="25" a="1"/>
  <c r="E7" i="25" s="1"/>
  <c r="G5" i="25"/>
  <c r="F5" i="25"/>
  <c r="D5" i="25"/>
  <c r="C5" i="25"/>
  <c r="B5" i="25"/>
  <c r="B5" i="25" a="1"/>
  <c r="E5" i="25" s="1"/>
  <c r="F3" i="25"/>
  <c r="F2" i="25" s="1"/>
  <c r="D3" i="25"/>
  <c r="D2" i="25" s="1"/>
  <c r="B3" i="25" a="1"/>
  <c r="E3" i="25" s="1"/>
  <c r="E2" i="25" s="1"/>
  <c r="B2" i="25"/>
  <c r="C13" i="14"/>
  <c r="B13" i="14"/>
  <c r="B13" i="14" a="1"/>
  <c r="G11" i="14"/>
  <c r="D11" i="14"/>
  <c r="C11" i="14"/>
  <c r="B11" i="14"/>
  <c r="B11" i="14" a="1"/>
  <c r="E11" i="14" s="1"/>
  <c r="F9" i="14"/>
  <c r="D9" i="14"/>
  <c r="B9" i="14" a="1"/>
  <c r="E9" i="14" s="1"/>
  <c r="G7" i="14"/>
  <c r="F7" i="14"/>
  <c r="D7" i="14"/>
  <c r="B7" i="14"/>
  <c r="B7" i="14" a="1"/>
  <c r="E7" i="14" s="1"/>
  <c r="G5" i="14"/>
  <c r="B5" i="14" a="1"/>
  <c r="E5" i="14" s="1"/>
  <c r="B3" i="14" a="1"/>
  <c r="E3" i="14" s="1"/>
  <c r="E2" i="14" s="1"/>
  <c r="D2" i="17"/>
  <c r="E2" i="20"/>
  <c r="E2" i="22"/>
  <c r="H11" i="25" l="1"/>
  <c r="B3" i="24"/>
  <c r="H5" i="24"/>
  <c r="H3" i="23"/>
  <c r="H2" i="23" s="1"/>
  <c r="D9" i="23"/>
  <c r="C11" i="23"/>
  <c r="D3" i="22"/>
  <c r="D2" i="22" s="1"/>
  <c r="C5" i="22"/>
  <c r="E7" i="22"/>
  <c r="E11" i="22"/>
  <c r="D3" i="21"/>
  <c r="D2" i="21" s="1"/>
  <c r="D7" i="21"/>
  <c r="D11" i="21"/>
  <c r="D11" i="18"/>
  <c r="G3" i="14"/>
  <c r="G2" i="14" s="1"/>
  <c r="F5" i="14"/>
  <c r="C9" i="14"/>
  <c r="C3" i="25"/>
  <c r="C2" i="25" s="1"/>
  <c r="H7" i="25"/>
  <c r="G9" i="25"/>
  <c r="F11" i="25"/>
  <c r="G3" i="24"/>
  <c r="G2" i="24" s="1"/>
  <c r="F5" i="24"/>
  <c r="C9" i="24"/>
  <c r="C3" i="23"/>
  <c r="C2" i="23" s="1"/>
  <c r="H7" i="23"/>
  <c r="G9" i="23"/>
  <c r="F11" i="23"/>
  <c r="G3" i="22"/>
  <c r="G2" i="22" s="1"/>
  <c r="F5" i="22"/>
  <c r="H3" i="21"/>
  <c r="H2" i="21" s="1"/>
  <c r="H7" i="21"/>
  <c r="H11" i="21"/>
  <c r="H11" i="18"/>
  <c r="B5" i="16"/>
  <c r="E7" i="16"/>
  <c r="H9" i="16"/>
  <c r="B13" i="16"/>
  <c r="E9" i="15"/>
  <c r="H3" i="24"/>
  <c r="H2" i="24" s="1"/>
  <c r="H9" i="23"/>
  <c r="H3" i="22"/>
  <c r="H2" i="22" s="1"/>
  <c r="H5" i="14"/>
  <c r="H11" i="23"/>
  <c r="B3" i="22"/>
  <c r="E11" i="15"/>
  <c r="H9" i="25"/>
  <c r="C3" i="14"/>
  <c r="C2" i="14" s="1"/>
  <c r="B5" i="14"/>
  <c r="H7" i="14"/>
  <c r="G9" i="14"/>
  <c r="F11" i="14"/>
  <c r="G3" i="25"/>
  <c r="G2" i="25" s="1"/>
  <c r="D7" i="25"/>
  <c r="C9" i="25"/>
  <c r="B11" i="25"/>
  <c r="C3" i="24"/>
  <c r="C2" i="24" s="1"/>
  <c r="B5" i="24"/>
  <c r="H7" i="24"/>
  <c r="G9" i="24"/>
  <c r="F11" i="24"/>
  <c r="G3" i="23"/>
  <c r="G2" i="23" s="1"/>
  <c r="D7" i="23"/>
  <c r="C9" i="23"/>
  <c r="B11" i="23"/>
  <c r="C3" i="22"/>
  <c r="C2" i="22" s="1"/>
  <c r="B5" i="22"/>
  <c r="B3" i="21"/>
  <c r="B7" i="21"/>
  <c r="B11" i="21"/>
  <c r="B11" i="18"/>
  <c r="B3" i="16"/>
  <c r="B9" i="16"/>
  <c r="E11" i="16"/>
  <c r="H3" i="14"/>
  <c r="H2" i="14" s="1"/>
  <c r="B3" i="14"/>
  <c r="B9" i="25"/>
  <c r="B9" i="23"/>
  <c r="D3" i="14"/>
  <c r="D2" i="14" s="1"/>
  <c r="C5" i="14"/>
  <c r="H9" i="14"/>
  <c r="H3" i="25"/>
  <c r="H2" i="25" s="1"/>
  <c r="D9" i="25"/>
  <c r="C11" i="25"/>
  <c r="D3" i="24"/>
  <c r="D2" i="24" s="1"/>
  <c r="C5" i="24"/>
  <c r="H9" i="24"/>
  <c r="H3" i="16"/>
  <c r="H2" i="16" s="1"/>
  <c r="D9" i="16"/>
  <c r="H11" i="16"/>
  <c r="F3" i="14"/>
  <c r="F2" i="14" s="1"/>
  <c r="D5" i="14"/>
  <c r="C7" i="14"/>
  <c r="B9" i="14"/>
  <c r="H11" i="14"/>
  <c r="B3" i="25"/>
  <c r="H5" i="25"/>
  <c r="G7" i="25"/>
  <c r="F9" i="25"/>
  <c r="D11" i="25"/>
  <c r="F3" i="24"/>
  <c r="F2" i="24" s="1"/>
  <c r="D5" i="24"/>
  <c r="C7" i="24"/>
  <c r="B9" i="24"/>
  <c r="H11" i="24"/>
  <c r="B3" i="23"/>
  <c r="H5" i="23"/>
  <c r="G7" i="23"/>
  <c r="F9" i="23"/>
  <c r="D11" i="23"/>
  <c r="F3" i="22"/>
  <c r="F2" i="22" s="1"/>
  <c r="D5" i="22"/>
  <c r="H3" i="20"/>
  <c r="H2" i="20" s="1"/>
  <c r="H7" i="20"/>
  <c r="H11" i="20"/>
  <c r="G5" i="21"/>
  <c r="C5" i="21"/>
  <c r="E5" i="21"/>
  <c r="D5" i="21"/>
  <c r="H5" i="21"/>
  <c r="B5" i="21"/>
  <c r="F5" i="21"/>
  <c r="G9" i="21"/>
  <c r="C9" i="21"/>
  <c r="E9" i="21"/>
  <c r="D9" i="21"/>
  <c r="F9" i="21"/>
  <c r="H9" i="21"/>
  <c r="B9" i="21"/>
  <c r="G7" i="22"/>
  <c r="C7" i="22"/>
  <c r="F7" i="22"/>
  <c r="D9" i="22"/>
  <c r="G11" i="22"/>
  <c r="C11" i="22"/>
  <c r="F11" i="22"/>
  <c r="B13" i="21"/>
  <c r="D3" i="20"/>
  <c r="D2" i="20" s="1"/>
  <c r="G5" i="20"/>
  <c r="C5" i="20"/>
  <c r="F5" i="20"/>
  <c r="D7" i="20"/>
  <c r="G9" i="20"/>
  <c r="C9" i="20"/>
  <c r="F9" i="20"/>
  <c r="D11" i="20"/>
  <c r="B3" i="19"/>
  <c r="H3" i="19"/>
  <c r="H2" i="19" s="1"/>
  <c r="B7" i="19"/>
  <c r="H7" i="19"/>
  <c r="B11" i="19"/>
  <c r="H11" i="19"/>
  <c r="G3" i="18"/>
  <c r="G2" i="18" s="1"/>
  <c r="C3" i="18"/>
  <c r="C2" i="18" s="1"/>
  <c r="F3" i="18"/>
  <c r="F2" i="18" s="1"/>
  <c r="D5" i="18"/>
  <c r="G7" i="18"/>
  <c r="C7" i="18"/>
  <c r="F7" i="18"/>
  <c r="D9" i="18"/>
  <c r="G11" i="18"/>
  <c r="C11" i="18"/>
  <c r="F11" i="18"/>
  <c r="B5" i="17"/>
  <c r="H5" i="17"/>
  <c r="B9" i="17"/>
  <c r="H9" i="17"/>
  <c r="B13" i="17"/>
  <c r="D3" i="16"/>
  <c r="D2" i="16" s="1"/>
  <c r="G5" i="16"/>
  <c r="C5" i="16"/>
  <c r="F5" i="16"/>
  <c r="G9" i="16"/>
  <c r="C9" i="16"/>
  <c r="F9" i="16"/>
  <c r="B3" i="15"/>
  <c r="B5" i="15"/>
  <c r="B7" i="15"/>
  <c r="B9" i="15"/>
  <c r="B11" i="15"/>
  <c r="E5" i="22"/>
  <c r="B7" i="22"/>
  <c r="H7" i="22"/>
  <c r="B11" i="22"/>
  <c r="H11" i="22"/>
  <c r="G3" i="21"/>
  <c r="G2" i="21" s="1"/>
  <c r="C3" i="21"/>
  <c r="C2" i="21" s="1"/>
  <c r="F3" i="21"/>
  <c r="F2" i="21" s="1"/>
  <c r="G7" i="21"/>
  <c r="C7" i="21"/>
  <c r="F7" i="21"/>
  <c r="G11" i="21"/>
  <c r="C11" i="21"/>
  <c r="F11" i="21"/>
  <c r="B5" i="20"/>
  <c r="H5" i="20"/>
  <c r="B9" i="20"/>
  <c r="H9" i="20"/>
  <c r="B13" i="20"/>
  <c r="D3" i="19"/>
  <c r="D2" i="19" s="1"/>
  <c r="G5" i="19"/>
  <c r="C5" i="19"/>
  <c r="F5" i="19"/>
  <c r="D7" i="19"/>
  <c r="G9" i="19"/>
  <c r="C9" i="19"/>
  <c r="F9" i="19"/>
  <c r="D11" i="19"/>
  <c r="B3" i="18"/>
  <c r="H3" i="18"/>
  <c r="H2" i="18" s="1"/>
  <c r="G3" i="17"/>
  <c r="G2" i="17" s="1"/>
  <c r="C3" i="17"/>
  <c r="C2" i="17" s="1"/>
  <c r="F3" i="17"/>
  <c r="F2" i="17" s="1"/>
  <c r="D5" i="17"/>
  <c r="G7" i="17"/>
  <c r="C7" i="17"/>
  <c r="F7" i="17"/>
  <c r="D9" i="17"/>
  <c r="G11" i="17"/>
  <c r="C11" i="17"/>
  <c r="F11" i="17"/>
  <c r="E3" i="15"/>
  <c r="E2" i="15" s="1"/>
  <c r="E5" i="15"/>
  <c r="E7" i="15"/>
  <c r="G9" i="22"/>
  <c r="C9" i="22"/>
  <c r="F9" i="22"/>
  <c r="G3" i="20"/>
  <c r="G2" i="20" s="1"/>
  <c r="C3" i="20"/>
  <c r="C2" i="20" s="1"/>
  <c r="F3" i="20"/>
  <c r="F2" i="20" s="1"/>
  <c r="G7" i="20"/>
  <c r="C7" i="20"/>
  <c r="F7" i="20"/>
  <c r="G11" i="20"/>
  <c r="C11" i="20"/>
  <c r="F11" i="20"/>
  <c r="G5" i="18"/>
  <c r="C5" i="18"/>
  <c r="F5" i="18"/>
  <c r="G9" i="18"/>
  <c r="C9" i="18"/>
  <c r="F9" i="18"/>
  <c r="B3" i="17"/>
  <c r="H3" i="17"/>
  <c r="H2" i="17" s="1"/>
  <c r="B7" i="17"/>
  <c r="H7" i="17"/>
  <c r="B11" i="17"/>
  <c r="H11" i="17"/>
  <c r="G3" i="16"/>
  <c r="G2" i="16" s="1"/>
  <c r="C3" i="16"/>
  <c r="C2" i="16" s="1"/>
  <c r="F3" i="16"/>
  <c r="F2" i="16" s="1"/>
  <c r="G7" i="16"/>
  <c r="C7" i="16"/>
  <c r="F7" i="16"/>
  <c r="G11" i="16"/>
  <c r="C11" i="16"/>
  <c r="F11" i="16"/>
  <c r="G3" i="19"/>
  <c r="G2" i="19" s="1"/>
  <c r="C3" i="19"/>
  <c r="C2" i="19" s="1"/>
  <c r="F3" i="19"/>
  <c r="F2" i="19" s="1"/>
  <c r="G7" i="19"/>
  <c r="C7" i="19"/>
  <c r="F7" i="19"/>
  <c r="G11" i="19"/>
  <c r="C11" i="19"/>
  <c r="F11" i="19"/>
  <c r="G5" i="17"/>
  <c r="C5" i="17"/>
  <c r="F5" i="17"/>
  <c r="G9" i="17"/>
  <c r="C9" i="17"/>
  <c r="F9" i="17"/>
  <c r="G3" i="15"/>
  <c r="G2" i="15" s="1"/>
  <c r="C3" i="15"/>
  <c r="C2" i="15" s="1"/>
  <c r="H3" i="15"/>
  <c r="H2" i="15" s="1"/>
  <c r="D3" i="15"/>
  <c r="D2" i="15" s="1"/>
  <c r="G5" i="15"/>
  <c r="C5" i="15"/>
  <c r="H5" i="15"/>
  <c r="D5" i="15"/>
  <c r="G7" i="15"/>
  <c r="C7" i="15"/>
  <c r="H7" i="15"/>
  <c r="D7" i="15"/>
  <c r="G9" i="15"/>
  <c r="C9" i="15"/>
  <c r="H9" i="15"/>
  <c r="D9" i="15"/>
  <c r="G11" i="15"/>
  <c r="C11" i="15"/>
  <c r="H11" i="15"/>
  <c r="D11" i="15"/>
  <c r="B13" i="15"/>
  <c r="B1" i="17"/>
  <c r="B1" i="21" l="1"/>
  <c r="B1" i="22"/>
  <c r="B1" i="24"/>
  <c r="B2" i="14" l="1"/>
</calcChain>
</file>

<file path=xl/sharedStrings.xml><?xml version="1.0" encoding="utf-8"?>
<sst xmlns="http://schemas.openxmlformats.org/spreadsheetml/2006/main" count="18" uniqueCount="7">
  <si>
    <t>Anmerkungen</t>
  </si>
  <si>
    <t>Kalendereinstellungen</t>
  </si>
  <si>
    <t>Jahr</t>
  </si>
  <si>
    <t>Wochenbeginn</t>
  </si>
  <si>
    <t>MONTAG</t>
  </si>
  <si>
    <r>
      <rPr>
        <b/>
        <sz val="11"/>
        <color theme="5"/>
        <rFont val="Lucida Sans"/>
        <family val="2"/>
        <scheme val="minor"/>
      </rPr>
      <t>dialab 22350</t>
    </r>
    <r>
      <rPr>
        <b/>
        <sz val="11"/>
        <color theme="1" tint="0.34998626667073579"/>
        <rFont val="Lucida Sans"/>
        <family val="2"/>
        <scheme val="minor"/>
      </rPr>
      <t xml:space="preserve"> </t>
    </r>
    <r>
      <rPr>
        <b/>
        <sz val="11"/>
        <color rgb="FFFFC000"/>
        <rFont val="Lucida Sans"/>
        <family val="2"/>
        <scheme val="minor"/>
      </rPr>
      <t>dialab 22355</t>
    </r>
    <r>
      <rPr>
        <b/>
        <sz val="11"/>
        <color theme="1" tint="0.34998626667073579"/>
        <rFont val="Lucida Sans"/>
        <family val="2"/>
        <scheme val="minor"/>
      </rPr>
      <t xml:space="preserve"> </t>
    </r>
    <r>
      <rPr>
        <b/>
        <sz val="11"/>
        <color rgb="FFFFC000"/>
        <rFont val="Lucida Sans"/>
        <family val="2"/>
        <scheme val="minor"/>
      </rPr>
      <t>fresenius 11555</t>
    </r>
    <r>
      <rPr>
        <b/>
        <sz val="11"/>
        <color theme="1" tint="0.34998626667073579"/>
        <rFont val="Lucida Sans"/>
        <family val="2"/>
        <scheme val="minor"/>
      </rPr>
      <t xml:space="preserve"> lucerna 16000</t>
    </r>
  </si>
  <si>
    <t>Fresenius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</si>
</sst>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s>
  <fonts count="33" x14ac:knownFonts="1">
    <font>
      <sz val="11"/>
      <color theme="1" tint="0.24994659260841701"/>
      <name val="Lucida Sans"/>
      <family val="2"/>
      <scheme val="minor"/>
    </font>
    <font>
      <sz val="11"/>
      <color theme="1"/>
      <name val="Lucida Sans"/>
      <family val="2"/>
      <scheme val="minor"/>
    </font>
    <font>
      <sz val="8"/>
      <name val="Arial"/>
      <family val="2"/>
    </font>
    <font>
      <sz val="10"/>
      <name val="Century Gothic"/>
      <family val="2"/>
    </font>
    <font>
      <b/>
      <sz val="11"/>
      <color theme="0"/>
      <name val="Lucida Sans"/>
      <family val="2"/>
      <scheme val="minor"/>
    </font>
    <font>
      <b/>
      <sz val="14"/>
      <color theme="0"/>
      <name val="Lucida Sans"/>
      <family val="2"/>
      <scheme val="minor"/>
    </font>
    <font>
      <sz val="35"/>
      <color theme="4"/>
      <name val="Lucida Sans"/>
      <family val="2"/>
      <scheme val="minor"/>
    </font>
    <font>
      <sz val="11"/>
      <color theme="1" tint="0.34998626667073579"/>
      <name val="Lucida Sans"/>
      <family val="2"/>
      <scheme val="minor"/>
    </font>
    <font>
      <sz val="11"/>
      <color theme="4" tint="-0.24994659260841701"/>
      <name val="Lucida Sans"/>
      <family val="2"/>
      <scheme val="minor"/>
    </font>
    <font>
      <sz val="11"/>
      <color indexed="63"/>
      <name val="Lucida Sans"/>
      <family val="2"/>
      <scheme val="minor"/>
    </font>
    <font>
      <b/>
      <sz val="11"/>
      <color theme="1" tint="0.34998626667073579"/>
      <name val="Lucida Sans"/>
      <family val="2"/>
      <scheme val="minor"/>
    </font>
    <font>
      <sz val="11"/>
      <color theme="1" tint="0.24994659260841701"/>
      <name val="Lucida Sans"/>
      <family val="2"/>
      <scheme val="minor"/>
    </font>
    <font>
      <i/>
      <sz val="11"/>
      <color theme="1" tint="0.34998626667073579"/>
      <name val="Lucida Sans"/>
      <family val="2"/>
      <charset val="238"/>
      <scheme val="minor"/>
    </font>
    <font>
      <sz val="11"/>
      <color theme="1" tint="0.34998626667073579"/>
      <name val="Lucida Sans"/>
      <family val="2"/>
      <charset val="238"/>
      <scheme val="minor"/>
    </font>
    <font>
      <b/>
      <sz val="11"/>
      <color theme="1" tint="0.34998626667073579"/>
      <name val="Lucida Sans"/>
      <family val="2"/>
      <charset val="238"/>
      <scheme val="minor"/>
    </font>
    <font>
      <sz val="35"/>
      <color theme="1"/>
      <name val="Rockwell"/>
      <family val="1"/>
      <scheme val="major"/>
    </font>
    <font>
      <sz val="11"/>
      <color theme="1"/>
      <name val="Rockwell"/>
      <family val="1"/>
      <scheme val="major"/>
    </font>
    <font>
      <b/>
      <sz val="11"/>
      <color theme="1" tint="0.24994659260841701"/>
      <name val="Lucida Sans"/>
      <family val="2"/>
      <charset val="238"/>
      <scheme val="minor"/>
    </font>
    <font>
      <sz val="35"/>
      <color theme="0"/>
      <name val="Rockwell"/>
      <family val="1"/>
      <scheme val="major"/>
    </font>
    <font>
      <sz val="35"/>
      <color theme="0"/>
      <name val="Lucida Sans"/>
      <family val="2"/>
      <scheme val="minor"/>
    </font>
    <font>
      <sz val="11"/>
      <color theme="0"/>
      <name val="Lucida Sans"/>
      <family val="2"/>
      <scheme val="minor"/>
    </font>
    <font>
      <sz val="11"/>
      <color rgb="FF006100"/>
      <name val="Lucida Sans"/>
      <family val="2"/>
      <scheme val="minor"/>
    </font>
    <font>
      <sz val="11"/>
      <color rgb="FF9C0006"/>
      <name val="Lucida Sans"/>
      <family val="2"/>
      <scheme val="minor"/>
    </font>
    <font>
      <sz val="11"/>
      <color rgb="FF9C5700"/>
      <name val="Lucida Sans"/>
      <family val="2"/>
      <scheme val="minor"/>
    </font>
    <font>
      <sz val="11"/>
      <color rgb="FF3F3F76"/>
      <name val="Lucida Sans"/>
      <family val="2"/>
      <scheme val="minor"/>
    </font>
    <font>
      <b/>
      <sz val="11"/>
      <color rgb="FF3F3F3F"/>
      <name val="Lucida Sans"/>
      <family val="2"/>
      <scheme val="minor"/>
    </font>
    <font>
      <b/>
      <sz val="11"/>
      <color rgb="FFFA7D00"/>
      <name val="Lucida Sans"/>
      <family val="2"/>
      <scheme val="minor"/>
    </font>
    <font>
      <sz val="11"/>
      <color rgb="FFFA7D00"/>
      <name val="Lucida Sans"/>
      <family val="2"/>
      <scheme val="minor"/>
    </font>
    <font>
      <sz val="11"/>
      <color rgb="FFFF0000"/>
      <name val="Lucida Sans"/>
      <family val="2"/>
      <scheme val="minor"/>
    </font>
    <font>
      <i/>
      <sz val="11"/>
      <color rgb="FF7F7F7F"/>
      <name val="Lucida Sans"/>
      <family val="2"/>
      <scheme val="minor"/>
    </font>
    <font>
      <b/>
      <sz val="11"/>
      <color theme="1"/>
      <name val="Lucida Sans"/>
      <family val="2"/>
      <scheme val="minor"/>
    </font>
    <font>
      <b/>
      <sz val="11"/>
      <color theme="5"/>
      <name val="Lucida Sans"/>
      <family val="2"/>
      <scheme val="minor"/>
    </font>
    <font>
      <b/>
      <sz val="11"/>
      <color rgb="FFFFC000"/>
      <name val="Lucida Sans"/>
      <family val="2"/>
      <scheme val="minor"/>
    </font>
  </fonts>
  <fills count="49">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7"/>
        <bgColor indexed="64"/>
      </patternFill>
    </fill>
    <fill>
      <patternFill patternType="solid">
        <fgColor theme="8"/>
        <bgColor indexed="64"/>
      </patternFill>
    </fill>
    <fill>
      <patternFill patternType="solid">
        <fgColor theme="8" tint="-0.249977111117893"/>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right/>
      <top/>
      <bottom style="thin">
        <color theme="1"/>
      </bottom>
      <diagonal/>
    </border>
    <border>
      <left style="thin">
        <color theme="2" tint="-9.9978637043366805E-2"/>
      </left>
      <right/>
      <top style="thin">
        <color theme="2" tint="-9.9978637043366805E-2"/>
      </top>
      <bottom/>
      <diagonal/>
    </border>
    <border>
      <left/>
      <right/>
      <top style="thin">
        <color theme="2" tint="-9.9978637043366805E-2"/>
      </top>
      <bottom/>
      <diagonal/>
    </border>
    <border>
      <left/>
      <right style="thin">
        <color theme="2" tint="-9.9978637043366805E-2"/>
      </right>
      <top style="thin">
        <color theme="2" tint="-9.9978637043366805E-2"/>
      </top>
      <bottom/>
      <diagonal/>
    </border>
    <border>
      <left style="thin">
        <color theme="2" tint="-9.9978637043366805E-2"/>
      </left>
      <right/>
      <top/>
      <bottom style="thin">
        <color theme="2" tint="-9.9978637043366805E-2"/>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alignment vertical="top"/>
    </xf>
    <xf numFmtId="0" fontId="9" fillId="3" borderId="0" applyNumberFormat="0" applyBorder="0" applyAlignment="0" applyProtection="0"/>
    <xf numFmtId="0" fontId="8"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10" fillId="6" borderId="0" applyBorder="0" applyProtection="0">
      <alignment horizontal="left" vertical="top" wrapText="1" indent="1"/>
    </xf>
    <xf numFmtId="0" fontId="8" fillId="0" borderId="0" applyFill="0" applyProtection="0"/>
    <xf numFmtId="0" fontId="11" fillId="0" borderId="0" applyFill="0" applyProtection="0"/>
    <xf numFmtId="0" fontId="15" fillId="2" borderId="0">
      <alignment vertical="center"/>
    </xf>
    <xf numFmtId="0" fontId="16" fillId="0" borderId="4">
      <alignment horizontal="left" vertical="center" indent="1"/>
    </xf>
    <xf numFmtId="166" fontId="10" fillId="7" borderId="0">
      <alignment horizontal="left" wrapText="1" indent="1"/>
    </xf>
    <xf numFmtId="166" fontId="14" fillId="0" borderId="0">
      <alignment horizontal="left" indent="1"/>
    </xf>
    <xf numFmtId="0" fontId="13" fillId="0" borderId="0" applyAlignment="0">
      <alignment horizontal="left"/>
    </xf>
    <xf numFmtId="0" fontId="21" fillId="21" borderId="0" applyNumberFormat="0" applyBorder="0" applyAlignment="0" applyProtection="0"/>
    <xf numFmtId="0" fontId="22" fillId="22" borderId="0" applyNumberFormat="0" applyBorder="0" applyAlignment="0" applyProtection="0"/>
    <xf numFmtId="0" fontId="23" fillId="23" borderId="0" applyNumberFormat="0" applyBorder="0" applyAlignment="0" applyProtection="0"/>
    <xf numFmtId="0" fontId="24" fillId="24" borderId="11" applyNumberFormat="0" applyAlignment="0" applyProtection="0"/>
    <xf numFmtId="0" fontId="25" fillId="25" borderId="12" applyNumberFormat="0" applyAlignment="0" applyProtection="0"/>
    <xf numFmtId="0" fontId="26" fillId="25" borderId="11" applyNumberFormat="0" applyAlignment="0" applyProtection="0"/>
    <xf numFmtId="0" fontId="27" fillId="0" borderId="13" applyNumberFormat="0" applyFill="0" applyAlignment="0" applyProtection="0"/>
    <xf numFmtId="0" fontId="4" fillId="26" borderId="14" applyNumberFormat="0" applyAlignment="0" applyProtection="0"/>
    <xf numFmtId="0" fontId="28" fillId="0" borderId="0" applyNumberFormat="0" applyFill="0" applyBorder="0" applyAlignment="0" applyProtection="0"/>
    <xf numFmtId="0" fontId="11" fillId="27" borderId="15" applyNumberFormat="0" applyFont="0" applyAlignment="0" applyProtection="0"/>
    <xf numFmtId="0" fontId="29" fillId="0" borderId="0" applyNumberFormat="0" applyFill="0" applyBorder="0" applyAlignment="0" applyProtection="0"/>
    <xf numFmtId="0" fontId="30" fillId="0" borderId="16" applyNumberFormat="0" applyFill="0" applyAlignment="0" applyProtection="0"/>
    <xf numFmtId="0" fontId="1" fillId="28" borderId="0" applyNumberFormat="0" applyBorder="0" applyAlignment="0" applyProtection="0"/>
    <xf numFmtId="0" fontId="1" fillId="29" borderId="0" applyNumberFormat="0" applyBorder="0" applyAlignment="0" applyProtection="0"/>
    <xf numFmtId="0" fontId="20"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0"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20"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1" fillId="42" borderId="0" applyNumberFormat="0" applyBorder="0" applyAlignment="0" applyProtection="0"/>
    <xf numFmtId="0" fontId="1" fillId="43" borderId="0" applyNumberFormat="0" applyBorder="0" applyAlignment="0" applyProtection="0"/>
    <xf numFmtId="0" fontId="1" fillId="44" borderId="0" applyNumberFormat="0" applyBorder="0" applyAlignment="0" applyProtection="0"/>
    <xf numFmtId="0" fontId="20"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1" fillId="48" borderId="0" applyNumberFormat="0" applyBorder="0" applyAlignment="0" applyProtection="0"/>
  </cellStyleXfs>
  <cellXfs count="70">
    <xf numFmtId="0" fontId="0" fillId="0" borderId="0" xfId="0">
      <alignment vertical="top"/>
    </xf>
    <xf numFmtId="0" fontId="0" fillId="2" borderId="0" xfId="0" applyFill="1">
      <alignment vertical="top"/>
    </xf>
    <xf numFmtId="0" fontId="3" fillId="0" borderId="0" xfId="0" applyFont="1">
      <alignment vertical="top"/>
    </xf>
    <xf numFmtId="0" fontId="0" fillId="0" borderId="0" xfId="0" applyAlignment="1">
      <alignment horizontal="left" indent="1"/>
    </xf>
    <xf numFmtId="0" fontId="0" fillId="2" borderId="0" xfId="0" applyFill="1" applyAlignment="1">
      <alignment horizontal="right"/>
    </xf>
    <xf numFmtId="0" fontId="16" fillId="0" borderId="4" xfId="15">
      <alignment horizontal="left" vertical="center" indent="1"/>
    </xf>
    <xf numFmtId="0" fontId="17" fillId="0" borderId="0" xfId="13" applyFont="1" applyAlignment="1">
      <alignment horizontal="right"/>
    </xf>
    <xf numFmtId="0" fontId="10" fillId="8" borderId="8" xfId="11" applyFill="1" applyBorder="1" applyAlignment="1">
      <alignment vertical="top" wrapText="1"/>
    </xf>
    <xf numFmtId="0" fontId="13" fillId="0" borderId="0" xfId="18" applyAlignment="1">
      <alignment horizontal="left"/>
    </xf>
    <xf numFmtId="0" fontId="17" fillId="0" borderId="0" xfId="13" applyFont="1" applyAlignment="1">
      <alignment horizontal="right" vertical="top"/>
    </xf>
    <xf numFmtId="0" fontId="13" fillId="0" borderId="0" xfId="18" applyAlignment="1">
      <alignment horizontal="left" vertical="top"/>
    </xf>
    <xf numFmtId="0" fontId="6" fillId="9" borderId="0" xfId="5" applyFill="1" applyBorder="1" applyAlignment="1">
      <alignment horizontal="left" vertical="center"/>
    </xf>
    <xf numFmtId="0" fontId="8" fillId="9" borderId="0" xfId="2" applyFill="1" applyBorder="1" applyAlignment="1">
      <alignment vertical="center"/>
    </xf>
    <xf numFmtId="0" fontId="15" fillId="11" borderId="0" xfId="14" applyFill="1">
      <alignment vertical="center"/>
    </xf>
    <xf numFmtId="0" fontId="6" fillId="11" borderId="0" xfId="5" applyFill="1" applyBorder="1" applyAlignment="1">
      <alignment horizontal="left" vertical="center"/>
    </xf>
    <xf numFmtId="0" fontId="8" fillId="11" borderId="0" xfId="2" applyFill="1" applyBorder="1" applyAlignment="1">
      <alignment vertical="center"/>
    </xf>
    <xf numFmtId="0" fontId="6" fillId="11" borderId="0" xfId="5" applyFill="1" applyAlignment="1">
      <alignment horizontal="left" vertical="center"/>
    </xf>
    <xf numFmtId="0" fontId="15" fillId="12" borderId="0" xfId="14" applyFill="1">
      <alignment vertical="center"/>
    </xf>
    <xf numFmtId="0" fontId="6" fillId="12" borderId="0" xfId="5" applyFill="1" applyBorder="1" applyAlignment="1">
      <alignment horizontal="left" vertical="center"/>
    </xf>
    <xf numFmtId="0" fontId="8" fillId="12" borderId="0" xfId="2" applyFill="1" applyBorder="1" applyAlignment="1">
      <alignment vertical="center"/>
    </xf>
    <xf numFmtId="0" fontId="6" fillId="12" borderId="0" xfId="5" applyFill="1" applyBorder="1" applyAlignment="1">
      <alignment horizontal="right" vertical="center"/>
    </xf>
    <xf numFmtId="0" fontId="15" fillId="13" borderId="0" xfId="14" applyFill="1">
      <alignment vertical="center"/>
    </xf>
    <xf numFmtId="0" fontId="6" fillId="13" borderId="0" xfId="5" applyFill="1" applyBorder="1" applyAlignment="1">
      <alignment horizontal="left" vertical="center"/>
    </xf>
    <xf numFmtId="0" fontId="8" fillId="13" borderId="0" xfId="2" applyFill="1" applyBorder="1" applyAlignment="1">
      <alignment vertical="center"/>
    </xf>
    <xf numFmtId="0" fontId="6" fillId="13" borderId="0" xfId="5" applyFill="1" applyBorder="1" applyAlignment="1">
      <alignment horizontal="right" vertical="center"/>
    </xf>
    <xf numFmtId="0" fontId="15" fillId="9" borderId="0" xfId="14" applyFill="1">
      <alignment vertical="center"/>
    </xf>
    <xf numFmtId="0" fontId="6" fillId="9" borderId="0" xfId="5" applyFill="1" applyBorder="1" applyAlignment="1">
      <alignment horizontal="right" vertical="center"/>
    </xf>
    <xf numFmtId="0" fontId="15" fillId="14" borderId="0" xfId="14" applyFill="1">
      <alignment vertical="center"/>
    </xf>
    <xf numFmtId="0" fontId="6" fillId="14" borderId="0" xfId="5" applyFill="1" applyBorder="1" applyAlignment="1">
      <alignment horizontal="left" vertical="center"/>
    </xf>
    <xf numFmtId="0" fontId="8" fillId="14" borderId="0" xfId="2" applyFill="1" applyBorder="1" applyAlignment="1">
      <alignment vertical="center"/>
    </xf>
    <xf numFmtId="0" fontId="6" fillId="14" borderId="0" xfId="5" applyFill="1" applyBorder="1" applyAlignment="1">
      <alignment horizontal="right" vertical="center"/>
    </xf>
    <xf numFmtId="0" fontId="18" fillId="10" borderId="0" xfId="14" applyFont="1" applyFill="1">
      <alignment vertical="center"/>
    </xf>
    <xf numFmtId="0" fontId="19" fillId="10" borderId="0" xfId="5" applyFont="1" applyFill="1" applyBorder="1" applyAlignment="1">
      <alignment horizontal="left" vertical="center"/>
    </xf>
    <xf numFmtId="0" fontId="20" fillId="10" borderId="0" xfId="2" applyFont="1" applyFill="1" applyBorder="1" applyAlignment="1">
      <alignment vertical="center"/>
    </xf>
    <xf numFmtId="0" fontId="19" fillId="10" borderId="0" xfId="5" applyFont="1" applyFill="1" applyBorder="1" applyAlignment="1">
      <alignment horizontal="right" vertical="center"/>
    </xf>
    <xf numFmtId="0" fontId="15" fillId="15" borderId="0" xfId="14" applyFill="1">
      <alignment vertical="center"/>
    </xf>
    <xf numFmtId="0" fontId="6" fillId="15" borderId="0" xfId="5" applyFill="1" applyBorder="1" applyAlignment="1">
      <alignment horizontal="left" vertical="center"/>
    </xf>
    <xf numFmtId="0" fontId="8" fillId="15" borderId="0" xfId="2" applyFill="1" applyBorder="1" applyAlignment="1">
      <alignment vertical="center"/>
    </xf>
    <xf numFmtId="0" fontId="6" fillId="15" borderId="0" xfId="5" applyFill="1" applyBorder="1" applyAlignment="1">
      <alignment horizontal="right" vertical="center"/>
    </xf>
    <xf numFmtId="0" fontId="15" fillId="16" borderId="0" xfId="14" applyFill="1">
      <alignment vertical="center"/>
    </xf>
    <xf numFmtId="0" fontId="6" fillId="16" borderId="0" xfId="5" applyFill="1" applyBorder="1" applyAlignment="1">
      <alignment horizontal="left" vertical="center"/>
    </xf>
    <xf numFmtId="0" fontId="8" fillId="16" borderId="0" xfId="2" applyFill="1" applyBorder="1" applyAlignment="1">
      <alignment vertical="center"/>
    </xf>
    <xf numFmtId="0" fontId="6" fillId="16" borderId="0" xfId="5" applyFill="1" applyBorder="1" applyAlignment="1">
      <alignment horizontal="right" vertical="center"/>
    </xf>
    <xf numFmtId="0" fontId="15" fillId="17" borderId="0" xfId="14" applyFill="1">
      <alignment vertical="center"/>
    </xf>
    <xf numFmtId="0" fontId="6" fillId="17" borderId="0" xfId="5" applyFill="1" applyBorder="1" applyAlignment="1">
      <alignment horizontal="left" vertical="center"/>
    </xf>
    <xf numFmtId="0" fontId="8" fillId="17" borderId="0" xfId="2" applyFill="1" applyBorder="1" applyAlignment="1">
      <alignment vertical="center"/>
    </xf>
    <xf numFmtId="0" fontId="6" fillId="17" borderId="0" xfId="5" applyFill="1" applyBorder="1" applyAlignment="1">
      <alignment horizontal="right" vertical="center"/>
    </xf>
    <xf numFmtId="0" fontId="6" fillId="18" borderId="0" xfId="5" applyFill="1" applyBorder="1" applyAlignment="1">
      <alignment horizontal="left" vertical="center"/>
    </xf>
    <xf numFmtId="0" fontId="8" fillId="18" borderId="0" xfId="2" applyFill="1" applyBorder="1" applyAlignment="1">
      <alignment vertical="center"/>
    </xf>
    <xf numFmtId="0" fontId="6" fillId="18" borderId="0" xfId="5" applyFill="1" applyBorder="1" applyAlignment="1">
      <alignment horizontal="right" vertical="center"/>
    </xf>
    <xf numFmtId="0" fontId="6" fillId="19" borderId="0" xfId="5" applyFill="1" applyBorder="1" applyAlignment="1">
      <alignment horizontal="left" vertical="center"/>
    </xf>
    <xf numFmtId="0" fontId="8" fillId="19" borderId="0" xfId="2" applyFill="1" applyBorder="1" applyAlignment="1">
      <alignment vertical="center"/>
    </xf>
    <xf numFmtId="0" fontId="6" fillId="19" borderId="0" xfId="5" applyFill="1" applyBorder="1" applyAlignment="1">
      <alignment horizontal="right" vertical="center"/>
    </xf>
    <xf numFmtId="0" fontId="18" fillId="18" borderId="0" xfId="14" applyFont="1" applyFill="1">
      <alignment vertical="center"/>
    </xf>
    <xf numFmtId="0" fontId="15" fillId="20" borderId="0" xfId="14" applyFill="1">
      <alignment vertical="center"/>
    </xf>
    <xf numFmtId="0" fontId="6" fillId="20" borderId="0" xfId="5" applyFill="1" applyBorder="1" applyAlignment="1">
      <alignment horizontal="left" vertical="center"/>
    </xf>
    <xf numFmtId="0" fontId="8" fillId="20" borderId="0" xfId="2" applyFill="1" applyBorder="1" applyAlignment="1">
      <alignment vertical="center"/>
    </xf>
    <xf numFmtId="0" fontId="6" fillId="20" borderId="0" xfId="5" applyFill="1" applyBorder="1" applyAlignment="1">
      <alignment horizontal="right" vertical="center"/>
    </xf>
    <xf numFmtId="0" fontId="18" fillId="19" borderId="0" xfId="14" applyFont="1" applyFill="1">
      <alignment vertical="center"/>
    </xf>
    <xf numFmtId="14" fontId="12" fillId="8" borderId="5" xfId="0" applyNumberFormat="1" applyFont="1" applyFill="1" applyBorder="1" applyAlignment="1">
      <alignment horizontal="left" indent="1"/>
    </xf>
    <xf numFmtId="166" fontId="14" fillId="0" borderId="0" xfId="17">
      <alignment horizontal="left" indent="1"/>
    </xf>
    <xf numFmtId="166" fontId="14" fillId="7" borderId="0" xfId="16" applyFont="1">
      <alignment horizontal="left" wrapText="1" indent="1"/>
    </xf>
    <xf numFmtId="166" fontId="10" fillId="7" borderId="0" xfId="16">
      <alignment horizontal="left" wrapText="1" indent="1"/>
    </xf>
    <xf numFmtId="166" fontId="0" fillId="0" borderId="0" xfId="0" applyNumberFormat="1">
      <alignment vertical="top"/>
    </xf>
    <xf numFmtId="0" fontId="0" fillId="8" borderId="6" xfId="0" applyFill="1" applyBorder="1">
      <alignment vertical="top"/>
    </xf>
    <xf numFmtId="0" fontId="0" fillId="8" borderId="7" xfId="0" applyFill="1" applyBorder="1">
      <alignment vertical="top"/>
    </xf>
    <xf numFmtId="0" fontId="0" fillId="8" borderId="9" xfId="0" applyFill="1" applyBorder="1">
      <alignment vertical="top"/>
    </xf>
    <xf numFmtId="0" fontId="0" fillId="8" borderId="10" xfId="0" applyFill="1" applyBorder="1">
      <alignment vertical="top"/>
    </xf>
    <xf numFmtId="0" fontId="16" fillId="0" borderId="4" xfId="15" applyAlignment="1">
      <alignment horizontal="center" vertical="center"/>
    </xf>
    <xf numFmtId="14" fontId="0" fillId="0" borderId="0" xfId="0" applyNumberFormat="1">
      <alignment vertical="top"/>
    </xf>
  </cellXfs>
  <cellStyles count="52">
    <cellStyle name="20 % - Akzent1" xfId="31" builtinId="30" customBuiltin="1"/>
    <cellStyle name="20 % - Akzent2" xfId="34" builtinId="34" customBuiltin="1"/>
    <cellStyle name="20 % - Akzent3" xfId="38" builtinId="38" customBuiltin="1"/>
    <cellStyle name="20 % - Akzent4" xfId="42" builtinId="42" customBuiltin="1"/>
    <cellStyle name="20 % - Akzent5" xfId="45" builtinId="46" customBuiltin="1"/>
    <cellStyle name="20 % - Akzent6" xfId="49" builtinId="50" customBuiltin="1"/>
    <cellStyle name="40 % - Akzent1" xfId="1" builtinId="31" customBuiltin="1"/>
    <cellStyle name="40 % - Akzent2" xfId="35" builtinId="35" customBuiltin="1"/>
    <cellStyle name="40 % - Akzent3" xfId="39" builtinId="39" customBuiltin="1"/>
    <cellStyle name="40 % - Akzent4" xfId="43" builtinId="43" customBuiltin="1"/>
    <cellStyle name="40 % - Akzent5" xfId="46" builtinId="47" customBuiltin="1"/>
    <cellStyle name="40 % - Akzent6" xfId="50" builtinId="51" customBuiltin="1"/>
    <cellStyle name="60 % - Akzent1" xfId="32" builtinId="32" customBuiltin="1"/>
    <cellStyle name="60 % - Akzent2" xfId="36" builtinId="36" customBuiltin="1"/>
    <cellStyle name="60 % - Akzent3" xfId="40" builtinId="40" customBuiltin="1"/>
    <cellStyle name="60 % - Akzent4" xfId="44" builtinId="44" customBuiltin="1"/>
    <cellStyle name="60 % - Akzent5" xfId="47" builtinId="48" customBuiltin="1"/>
    <cellStyle name="60 % - Akzent6" xfId="51" builtinId="52" customBuiltin="1"/>
    <cellStyle name="Akzent1" xfId="3" builtinId="29" customBuiltin="1"/>
    <cellStyle name="Akzent2" xfId="33" builtinId="33" customBuiltin="1"/>
    <cellStyle name="Akzent3" xfId="37" builtinId="37" customBuiltin="1"/>
    <cellStyle name="Akzent4" xfId="41" builtinId="41" customBuiltin="1"/>
    <cellStyle name="Akzent5" xfId="4" builtinId="45" customBuiltin="1"/>
    <cellStyle name="Akzent6" xfId="48" builtinId="49" customBuiltin="1"/>
    <cellStyle name="Ausgabe" xfId="23" builtinId="21" customBuiltin="1"/>
    <cellStyle name="Berechnung" xfId="24" builtinId="22" customBuiltin="1"/>
    <cellStyle name="Dezimal [0]" xfId="7" builtinId="6" customBuiltin="1"/>
    <cellStyle name="Eingabe" xfId="22" builtinId="20" customBuiltin="1"/>
    <cellStyle name="Einstellungseintrag" xfId="18" xr:uid="{8F0303C9-060A-4378-B3BA-99408B995F90}"/>
    <cellStyle name="Ergebnis" xfId="30" builtinId="25" customBuiltin="1"/>
    <cellStyle name="Erklärender Text" xfId="29" builtinId="53" customBuiltin="1"/>
    <cellStyle name="Gebändert" xfId="16" xr:uid="{372A1842-8DB4-4B05-A4F9-194B0B56EABA}"/>
    <cellStyle name="Gut" xfId="19" builtinId="26" customBuiltin="1"/>
    <cellStyle name="Komma" xfId="6" builtinId="3" customBuiltin="1"/>
    <cellStyle name="Monat" xfId="14" xr:uid="{0620BD55-CC6D-4E32-846C-ED1E5CA86C76}"/>
    <cellStyle name="Neutral" xfId="21" builtinId="28" customBuiltin="1"/>
    <cellStyle name="Notiz" xfId="28" builtinId="10" customBuiltin="1"/>
    <cellStyle name="Prozent" xfId="10" builtinId="5" customBuiltin="1"/>
    <cellStyle name="Schlecht" xfId="20" builtinId="27" customBuiltin="1"/>
    <cellStyle name="Standard" xfId="0" builtinId="0" customBuiltin="1"/>
    <cellStyle name="Tag" xfId="17" xr:uid="{CB09B5E3-8995-4BCC-99D7-4E3B52C29B71}"/>
    <cellStyle name="Tag–Name" xfId="15" xr:uid="{F4C59F2B-B807-4231-B5C0-B51F441FA314}"/>
    <cellStyle name="Überschrift" xfId="5" builtinId="15" customBuiltin="1"/>
    <cellStyle name="Überschrift 1" xfId="2" builtinId="16" customBuiltin="1"/>
    <cellStyle name="Überschrift 2" xfId="12" builtinId="17" customBuiltin="1"/>
    <cellStyle name="Überschrift 3" xfId="13" builtinId="18" customBuiltin="1"/>
    <cellStyle name="Überschrift 4" xfId="11" builtinId="19" customBuiltin="1"/>
    <cellStyle name="Verknüpfte Zelle" xfId="25" builtinId="24" customBuiltin="1"/>
    <cellStyle name="Währung" xfId="8" builtinId="4" customBuiltin="1"/>
    <cellStyle name="Währung [0]" xfId="9" builtinId="7" customBuiltin="1"/>
    <cellStyle name="Warnender Text" xfId="27" builtinId="11" customBuiltin="1"/>
    <cellStyle name="Zelle überprüfen" xfId="26" builtinId="23" customBuiltin="1"/>
  </cellStyles>
  <dxfs count="40">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Personal">
  <a:themeElements>
    <a:clrScheme name="Rainbow">
      <a:dk1>
        <a:srgbClr val="000000"/>
      </a:dk1>
      <a:lt1>
        <a:srgbClr val="FFFFFF"/>
      </a:lt1>
      <a:dk2>
        <a:srgbClr val="7E8083"/>
      </a:dk2>
      <a:lt2>
        <a:srgbClr val="E4E5E6"/>
      </a:lt2>
      <a:accent1>
        <a:srgbClr val="7AC143"/>
      </a:accent1>
      <a:accent2>
        <a:srgbClr val="00853E"/>
      </a:accent2>
      <a:accent3>
        <a:srgbClr val="00ADEE"/>
      </a:accent3>
      <a:accent4>
        <a:srgbClr val="FFC000"/>
      </a:accent4>
      <a:accent5>
        <a:srgbClr val="F47920"/>
      </a:accent5>
      <a:accent6>
        <a:srgbClr val="E51937"/>
      </a:accent6>
      <a:hlink>
        <a:srgbClr val="F47920"/>
      </a:hlink>
      <a:folHlink>
        <a:srgbClr val="954F72"/>
      </a:folHlink>
    </a:clrScheme>
    <a:fontScheme name="Custom 2">
      <a:majorFont>
        <a:latin typeface="Rockwell"/>
        <a:ea typeface=""/>
        <a:cs typeface=""/>
      </a:majorFont>
      <a:minorFont>
        <a:latin typeface="Lucida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D841-027A-4CE2-9E3C-EBB0AFEF3693}">
  <dimension ref="A1:B1"/>
  <sheetViews>
    <sheetView tabSelected="1" workbookViewId="0">
      <selection activeCell="B1" sqref="B1"/>
    </sheetView>
  </sheetViews>
  <sheetFormatPr baseColWidth="10" defaultRowHeight="14.25" x14ac:dyDescent="0.2"/>
  <sheetData>
    <row r="1" spans="1:2" x14ac:dyDescent="0.2">
      <c r="A1" t="s">
        <v>6</v>
      </c>
      <c r="B1" s="69"/>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pageSetUpPr autoPageBreaks="0" fitToPage="1"/>
  </sheetPr>
  <dimension ref="A1:K14"/>
  <sheetViews>
    <sheetView showGridLines="0" zoomScale="90" zoomScaleNormal="90" workbookViewId="0">
      <selection activeCell="G24" sqref="G24"/>
    </sheetView>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3.5546875" customWidth="1"/>
    <col min="11" max="11" width="13.77734375" customWidth="1"/>
  </cols>
  <sheetData>
    <row r="1" spans="1:11" s="1" customFormat="1" ht="60" customHeight="1" x14ac:dyDescent="0.2">
      <c r="A1"/>
      <c r="B1" s="13" t="str">
        <f>"Januar "&amp;KalenderJahr</f>
        <v>Januar 2023</v>
      </c>
      <c r="C1" s="14"/>
      <c r="D1" s="14"/>
      <c r="E1" s="15"/>
      <c r="F1" s="15"/>
      <c r="G1" s="15"/>
      <c r="H1" s="16"/>
    </row>
    <row r="2" spans="1:11" s="2" customFormat="1" ht="21.75" customHeight="1" x14ac:dyDescent="0.2">
      <c r="A2"/>
      <c r="B2" s="5" t="str">
        <f>WochenBeginn</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c r="J2" s="68" t="s">
        <v>1</v>
      </c>
      <c r="K2" s="68"/>
    </row>
    <row r="3" spans="1:11" s="3" customFormat="1" ht="19.5" customHeight="1" x14ac:dyDescent="0.25">
      <c r="A3"/>
      <c r="B3" s="60">
        <f t="array" ref="B3:H3">TageUndWochen+DATE(KalenderJahr,1,1)-WEEKDAY(DATE(KalenderJahr,1,1),(WochenBeginn="MONTAG")+1)+1</f>
        <v>44921</v>
      </c>
      <c r="C3" s="60">
        <v>44922</v>
      </c>
      <c r="D3" s="60">
        <v>44923</v>
      </c>
      <c r="E3" s="60">
        <v>44924</v>
      </c>
      <c r="F3" s="60">
        <v>44925</v>
      </c>
      <c r="G3" s="60">
        <v>44926</v>
      </c>
      <c r="H3" s="60">
        <v>44927</v>
      </c>
      <c r="J3" s="6" t="s">
        <v>2</v>
      </c>
      <c r="K3" s="8">
        <v>2023</v>
      </c>
    </row>
    <row r="4" spans="1:11" ht="57.95" customHeight="1" x14ac:dyDescent="0.25">
      <c r="B4" s="60"/>
      <c r="C4" s="60"/>
      <c r="D4" s="60"/>
      <c r="E4" s="60"/>
      <c r="F4" s="60"/>
      <c r="G4" s="60"/>
      <c r="H4" s="60"/>
      <c r="J4" s="9" t="s">
        <v>3</v>
      </c>
      <c r="K4" s="10" t="s">
        <v>4</v>
      </c>
    </row>
    <row r="5" spans="1:11" s="3" customFormat="1" ht="19.5" customHeight="1" x14ac:dyDescent="0.25">
      <c r="A5"/>
      <c r="B5" s="61">
        <f t="array" ref="B5:H5">TageUndWochen+DATE(KalenderJahr,1,1)-WEEKDAY(DATE(KalenderJahr,1,1),(WochenBeginn="MONTAG")+1)+8</f>
        <v>44928</v>
      </c>
      <c r="C5" s="61">
        <v>44929</v>
      </c>
      <c r="D5" s="61">
        <v>44930</v>
      </c>
      <c r="E5" s="61">
        <v>44931</v>
      </c>
      <c r="F5" s="61">
        <v>44932</v>
      </c>
      <c r="G5" s="61">
        <v>44933</v>
      </c>
      <c r="H5" s="61">
        <v>44934</v>
      </c>
    </row>
    <row r="6" spans="1:11" ht="57.95" customHeight="1" x14ac:dyDescent="0.25">
      <c r="B6" s="61"/>
      <c r="C6" s="61"/>
      <c r="D6" s="61"/>
      <c r="E6" s="61"/>
      <c r="F6" s="61"/>
      <c r="G6" s="61"/>
      <c r="H6" s="61"/>
      <c r="J6" s="4"/>
    </row>
    <row r="7" spans="1:11" s="3" customFormat="1" ht="19.5" customHeight="1" x14ac:dyDescent="0.25">
      <c r="A7"/>
      <c r="B7" s="60">
        <f t="array" ref="B7:H7">TageUndWochen+DATE(KalenderJahr,1,1)-WEEKDAY(DATE(KalenderJahr,1,1),(WochenBeginn="MONTAG")+1)+15</f>
        <v>44935</v>
      </c>
      <c r="C7" s="60">
        <v>44936</v>
      </c>
      <c r="D7" s="60">
        <v>44937</v>
      </c>
      <c r="E7" s="60">
        <v>44938</v>
      </c>
      <c r="F7" s="60">
        <v>44939</v>
      </c>
      <c r="G7" s="60">
        <v>44940</v>
      </c>
      <c r="H7" s="60">
        <v>44941</v>
      </c>
      <c r="J7" s="4"/>
    </row>
    <row r="8" spans="1:11" ht="57.95" customHeight="1" x14ac:dyDescent="0.25">
      <c r="B8" s="60"/>
      <c r="C8" s="60"/>
      <c r="D8" s="60"/>
      <c r="E8" s="60"/>
      <c r="F8" s="60"/>
      <c r="G8" s="60"/>
      <c r="H8" s="60"/>
    </row>
    <row r="9" spans="1:11" s="3" customFormat="1" ht="19.5" customHeight="1" x14ac:dyDescent="0.2">
      <c r="A9"/>
      <c r="B9" s="62">
        <f t="array" ref="B9:H9">TageUndWochen+DATE(KalenderJahr,1,1)-WEEKDAY(DATE(KalenderJahr,1,1),(WochenBeginn="MONTAG")+1)+22</f>
        <v>44942</v>
      </c>
      <c r="C9" s="62">
        <v>44943</v>
      </c>
      <c r="D9" s="62">
        <v>44944</v>
      </c>
      <c r="E9" s="62">
        <v>44945</v>
      </c>
      <c r="F9" s="62">
        <v>44946</v>
      </c>
      <c r="G9" s="62">
        <v>44947</v>
      </c>
      <c r="H9" s="62">
        <v>44948</v>
      </c>
    </row>
    <row r="10" spans="1:11" ht="57.95" customHeight="1" x14ac:dyDescent="0.2">
      <c r="B10" s="62"/>
      <c r="C10" s="62"/>
      <c r="D10" s="62"/>
      <c r="E10" s="62"/>
      <c r="F10" s="62"/>
      <c r="G10" s="62"/>
      <c r="H10" s="62"/>
    </row>
    <row r="11" spans="1:11" s="3" customFormat="1" ht="19.5" customHeight="1" x14ac:dyDescent="0.25">
      <c r="A11"/>
      <c r="B11" s="60">
        <f t="array" ref="B11:H11">TageUndWochen+DATE(KalenderJahr,1,1)-WEEKDAY(DATE(KalenderJahr,1,1),(WochenBeginn="MONTAG")+1)+29</f>
        <v>44949</v>
      </c>
      <c r="C11" s="60">
        <v>44950</v>
      </c>
      <c r="D11" s="60">
        <v>44951</v>
      </c>
      <c r="E11" s="60">
        <v>44952</v>
      </c>
      <c r="F11" s="60">
        <v>44953</v>
      </c>
      <c r="G11" s="60">
        <v>44954</v>
      </c>
      <c r="H11" s="60">
        <v>44955</v>
      </c>
    </row>
    <row r="12" spans="1:11" ht="57.95" customHeight="1" x14ac:dyDescent="0.25">
      <c r="B12" s="60"/>
      <c r="C12" s="60"/>
      <c r="D12" s="60"/>
      <c r="E12" s="60"/>
      <c r="F12" s="60"/>
      <c r="G12" s="60"/>
      <c r="H12" s="60"/>
    </row>
    <row r="13" spans="1:11" s="3" customFormat="1" ht="19.5" customHeight="1" x14ac:dyDescent="0.2">
      <c r="A13"/>
      <c r="B13" s="62">
        <f t="array" ref="B13:C13">TageUndWochen+DATE(KalenderJahr,1,1)-WEEKDAY(DATE(KalenderJahr,1,1),(WochenBeginn="MONTAG")+1)+36</f>
        <v>44956</v>
      </c>
      <c r="C13" s="62">
        <v>44957</v>
      </c>
      <c r="D13" s="59" t="s">
        <v>0</v>
      </c>
      <c r="E13" s="64"/>
      <c r="F13" s="64"/>
      <c r="G13" s="64"/>
      <c r="H13" s="65"/>
    </row>
    <row r="14" spans="1:11" ht="57.95" customHeight="1" x14ac:dyDescent="0.2">
      <c r="B14" s="62"/>
      <c r="C14" s="62" t="s">
        <v>5</v>
      </c>
      <c r="D14" s="7"/>
      <c r="E14" s="66"/>
      <c r="F14" s="66"/>
      <c r="G14" s="66"/>
      <c r="H14" s="67"/>
    </row>
  </sheetData>
  <mergeCells count="2">
    <mergeCell ref="E13:H14"/>
    <mergeCell ref="J2:K2"/>
  </mergeCells>
  <phoneticPr fontId="2" type="noConversion"/>
  <conditionalFormatting sqref="B11:H11 B13:C13">
    <cfRule type="expression" dxfId="39" priority="25">
      <formula>AND(DAY(B11)&gt;=1,DAY(B11)&lt;=15)</formula>
    </cfRule>
  </conditionalFormatting>
  <conditionalFormatting sqref="B3:G3">
    <cfRule type="expression" dxfId="38" priority="24">
      <formula>DAY(B3)&gt;8</formula>
    </cfRule>
  </conditionalFormatting>
  <conditionalFormatting sqref="D13">
    <cfRule type="expression" dxfId="37" priority="1">
      <formula>AND(DAY(D13)&gt;=1,DAY(D13)&lt;=15)</formula>
    </cfRule>
  </conditionalFormatting>
  <dataValidations count="14">
    <dataValidation type="list" errorStyle="warning" allowBlank="1" showInputMessage="1" showErrorMessage="1" error="Wählen Sie einen Tag in der Liste aus. Wählen Sie ABBRECHEN aus, und drücken Sie dann ALT+NACH-UNTEN, um einen Tag in der Dropdownliste auszuwählen" prompt="Wählen Sie den ersten Tag der Woche in dieser Zelle aus. Drücken Sie ALT+NACH-UNTEN, um die Dropdownliste zu öffnen, und dann die EINGABETASTE, um den ersten Tag der Woche auszuwählen." sqref="K4" xr:uid="{00000000-0002-0000-0000-000000000000}">
      <formula1>"SONNTAG,MONTAG"</formula1>
    </dataValidation>
    <dataValidation allowBlank="1" showInputMessage="1" showErrorMessage="1" prompt="Erstellen Sie in dieser Arbeitsmappe benutzerdefinierte Monatskalender. Passen Sie das Jahr und den ersten Tag der Woche für alle Monate auf diesem Januar-Arbeitsblatt an. Jeder Monat befindet sich auf einem separaten Arbeitsblatt" sqref="A1" xr:uid="{00000000-0002-0000-0000-000001000000}"/>
    <dataValidation allowBlank="1" showInputMessage="1" showErrorMessage="1" prompt="Geben Sie das Jahr ein und wählen Sie den ersten Tag des Kalenders in den Zellen unten aus. Diese Zellen mit Kalendereinstellungen werden nicht gedruckt." sqref="J2" xr:uid="{00000000-0002-0000-0000-000003000000}"/>
    <dataValidation allowBlank="1" showInputMessage="1" showErrorMessage="1" prompt="Geben Sie das Jahr in die Zelle rechts ein." sqref="J3" xr:uid="{00000000-0002-0000-0000-000004000000}"/>
    <dataValidation allowBlank="1" showInputMessage="1" showErrorMessage="1" prompt="Wählen Sie den ersten Tag der Woche in der Zelle rechts aus" sqref="J4" xr:uid="{00000000-0002-0000-0000-000005000000}"/>
    <dataValidation allowBlank="1" showInputMessage="1" showErrorMessage="1" prompt="Geben Sie in diese Zelle das Jahr ein" sqref="K3" xr:uid="{00000000-0002-0000-0000-000006000000}"/>
    <dataValidation allowBlank="1" showInputMessage="1" showErrorMessage="1" prompt="Diese Zeile enthält die Namen der Wochentage für diesen Kalender. Diese Zelle enthält den ersten Tag der Woche. Um den ersten Tag der Woche zu ändern, geben Sie einen neuen Wochentag in Zelle K4 ein" sqref="B2" xr:uid="{00000000-0002-0000-0000-000007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000-000008000000}"/>
    <dataValidation allowBlank="1" showErrorMessage="1" prompt="Das Jahr in dieser Zelle wird automatisch auf der Grundlage des in Zelle K2 eingegebenen Jahrs aktualisiert. Der Kalender unten weist Datumswerte für den Vor- und den Folgemonat in hellerer Schriftfarbe auf" sqref="B1" xr:uid="{00000000-0002-0000-0000-000009000000}"/>
    <dataValidation allowBlank="1" showInputMessage="1" showErrorMessage="1" prompt="Automatisch ermittelter Wochentag" sqref="C2:H2" xr:uid="{00000000-0002-0000-0000-00000A000000}"/>
    <dataValidation allowBlank="1" showInputMessage="1" showErrorMessage="1" prompt="Diese Zelle und die Zellen 6, 8, 10, 12 und 14 sind Zellen zur Eingabe der Tagesnotizen, die sich auf den Kalendertag in der Zelle darüber beziehen" sqref="B4" xr:uid="{00000000-0002-0000-0000-00000B000000}"/>
    <dataValidation allowBlank="1" showInputMessage="1" showErrorMessage="1" prompt="Geben Sie Notizen in dieser Zelle ein" sqref="E13:H14" xr:uid="{00000000-0002-0000-0000-00000C000000}"/>
    <dataValidation allowBlank="1" showInputMessage="1" showErrorMessage="1" prompt="Geben Sie Notizen in die Zelle rechts ein" sqref="D13:D14" xr:uid="{00000000-0002-0000-0000-00000D000000}"/>
    <dataValidation allowBlank="1" showInputMessage="1" showErrorMessage="1" prompt="Das Jahr in dieser Zelle wird automatisch aktualisiert. Wählen Sie ein weiteres Jahr in Zelle K3 aus, um das Jahr zu ändern." sqref="C1" xr:uid="{68DB1B5F-672F-42EA-B173-279D18DF96BF}"/>
  </dataValidations>
  <printOptions horizontalCentered="1" verticalCentered="1"/>
  <pageMargins left="0.7" right="0.7" top="0.75" bottom="0.75" header="0.3" footer="0.3"/>
  <pageSetup paperSize="9" orientation="landscape" r:id="rId1"/>
  <headerFooter differentFirst="1" alignWithMargins="0">
    <oddFooter>Page &amp;P of &amp;N</oddFooter>
  </headerFooter>
  <customProperties>
    <customPr name="SheetChanged" r:id="rId2"/>
  </customPropertie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6" tint="0.39997558519241921"/>
    <pageSetUpPr fitToPage="1"/>
  </sheetPr>
  <dimension ref="A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1:8" s="1" customFormat="1" ht="59.25" customHeight="1" x14ac:dyDescent="0.2">
      <c r="A1"/>
      <c r="B1" s="21" t="str">
        <f>"Februar "&amp;KalenderJahr</f>
        <v>Februar 2023</v>
      </c>
      <c r="C1" s="22"/>
      <c r="D1" s="22"/>
      <c r="E1" s="23"/>
      <c r="F1" s="23"/>
      <c r="G1" s="23"/>
      <c r="H1" s="24"/>
    </row>
    <row r="2" spans="1:8" s="2" customFormat="1" ht="21.75" customHeight="1" x14ac:dyDescent="0.2">
      <c r="A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1:8" s="3" customFormat="1" ht="19.5" customHeight="1" x14ac:dyDescent="0.25">
      <c r="A3"/>
      <c r="B3" s="60">
        <f t="array" ref="B3:H3">TageUndWochen+DATE(KalenderJahr,2,1)-WEEKDAY(DATE(KalenderJahr,2,1),(WochenBeginn="MONTAG")+1)+1</f>
        <v>44956</v>
      </c>
      <c r="C3" s="60">
        <v>44957</v>
      </c>
      <c r="D3" s="60">
        <v>44958</v>
      </c>
      <c r="E3" s="60">
        <v>44959</v>
      </c>
      <c r="F3" s="60">
        <v>44960</v>
      </c>
      <c r="G3" s="60">
        <v>44961</v>
      </c>
      <c r="H3" s="60">
        <v>44962</v>
      </c>
    </row>
    <row r="4" spans="1:8" ht="57.95" customHeight="1" x14ac:dyDescent="0.25">
      <c r="B4" s="60"/>
      <c r="C4" s="60"/>
      <c r="D4" s="60"/>
      <c r="E4" s="60"/>
      <c r="F4" s="60"/>
      <c r="G4" s="60"/>
      <c r="H4" s="60"/>
    </row>
    <row r="5" spans="1:8" s="3" customFormat="1" ht="19.5" customHeight="1" x14ac:dyDescent="0.2">
      <c r="A5"/>
      <c r="B5" s="62">
        <f t="array" ref="B5:H5">TageUndWochen+DATE(KalenderJahr,2,1)-WEEKDAY(DATE(KalenderJahr,2,1),(WochenBeginn="MONTAG")+1)+8</f>
        <v>44963</v>
      </c>
      <c r="C5" s="62">
        <v>44964</v>
      </c>
      <c r="D5" s="62">
        <v>44965</v>
      </c>
      <c r="E5" s="62">
        <v>44966</v>
      </c>
      <c r="F5" s="62">
        <v>44967</v>
      </c>
      <c r="G5" s="62">
        <v>44968</v>
      </c>
      <c r="H5" s="62">
        <v>44969</v>
      </c>
    </row>
    <row r="6" spans="1:8" ht="57.95" customHeight="1" x14ac:dyDescent="0.2">
      <c r="B6" s="62"/>
      <c r="C6" s="62"/>
      <c r="D6" s="62"/>
      <c r="E6" s="62"/>
      <c r="F6" s="62"/>
      <c r="G6" s="62"/>
      <c r="H6" s="62"/>
    </row>
    <row r="7" spans="1:8" s="3" customFormat="1" ht="19.5" customHeight="1" x14ac:dyDescent="0.25">
      <c r="A7"/>
      <c r="B7" s="60">
        <f t="array" ref="B7:H7">TageUndWochen+DATE(KalenderJahr,2,1)-WEEKDAY(DATE(KalenderJahr,2,1),(WochenBeginn="MONTAG")+1)+15</f>
        <v>44970</v>
      </c>
      <c r="C7" s="60">
        <v>44971</v>
      </c>
      <c r="D7" s="60">
        <v>44972</v>
      </c>
      <c r="E7" s="60">
        <v>44973</v>
      </c>
      <c r="F7" s="60">
        <v>44974</v>
      </c>
      <c r="G7" s="60">
        <v>44975</v>
      </c>
      <c r="H7" s="60">
        <v>44976</v>
      </c>
    </row>
    <row r="8" spans="1:8" ht="57.95" customHeight="1" x14ac:dyDescent="0.25">
      <c r="B8" s="60"/>
      <c r="C8" s="60"/>
      <c r="D8" s="60"/>
      <c r="E8" s="60"/>
      <c r="F8" s="60"/>
      <c r="G8" s="60"/>
      <c r="H8" s="60"/>
    </row>
    <row r="9" spans="1:8" s="3" customFormat="1" ht="19.5" customHeight="1" x14ac:dyDescent="0.2">
      <c r="A9"/>
      <c r="B9" s="62">
        <f t="array" ref="B9:H9">TageUndWochen+DATE(KalenderJahr,2,1)-WEEKDAY(DATE(KalenderJahr,2,1),(WochenBeginn="MONTAG")+1)+22</f>
        <v>44977</v>
      </c>
      <c r="C9" s="62">
        <v>44978</v>
      </c>
      <c r="D9" s="62">
        <v>44979</v>
      </c>
      <c r="E9" s="62">
        <v>44980</v>
      </c>
      <c r="F9" s="62">
        <v>44981</v>
      </c>
      <c r="G9" s="62">
        <v>44982</v>
      </c>
      <c r="H9" s="62">
        <v>44983</v>
      </c>
    </row>
    <row r="10" spans="1:8" ht="57.95" customHeight="1" x14ac:dyDescent="0.2">
      <c r="B10" s="62"/>
      <c r="C10" s="62"/>
      <c r="D10" s="62"/>
      <c r="E10" s="62"/>
      <c r="F10" s="62"/>
      <c r="G10" s="62"/>
      <c r="H10" s="62"/>
    </row>
    <row r="11" spans="1:8" s="3" customFormat="1" ht="19.5" customHeight="1" x14ac:dyDescent="0.25">
      <c r="A11"/>
      <c r="B11" s="60">
        <f t="array" ref="B11:H11">TageUndWochen+DATE(KalenderJahr,2,1)-WEEKDAY(DATE(KalenderJahr,2,1),(WochenBeginn="MONTAG")+1)+29</f>
        <v>44984</v>
      </c>
      <c r="C11" s="60">
        <v>44985</v>
      </c>
      <c r="D11" s="60">
        <v>44986</v>
      </c>
      <c r="E11" s="60">
        <v>44987</v>
      </c>
      <c r="F11" s="60">
        <v>44988</v>
      </c>
      <c r="G11" s="60">
        <v>44989</v>
      </c>
      <c r="H11" s="60">
        <v>44990</v>
      </c>
    </row>
    <row r="12" spans="1:8" ht="57.95" customHeight="1" x14ac:dyDescent="0.25">
      <c r="B12" s="60"/>
      <c r="C12" s="60"/>
      <c r="D12" s="60"/>
      <c r="E12" s="60"/>
      <c r="F12" s="60"/>
      <c r="G12" s="60"/>
      <c r="H12" s="60"/>
    </row>
    <row r="13" spans="1:8" s="3" customFormat="1" ht="19.5" customHeight="1" x14ac:dyDescent="0.2">
      <c r="A13"/>
      <c r="B13" s="62">
        <f t="array" ref="B13:C13">TageUndWochen+DATE(KalenderJahr,2,1)-WEEKDAY(DATE(KalenderJahr,2,1),(WochenBeginn="MONTAG")+1)+36</f>
        <v>44991</v>
      </c>
      <c r="C13" s="62">
        <v>44992</v>
      </c>
      <c r="D13" s="59" t="s">
        <v>0</v>
      </c>
      <c r="E13" s="64"/>
      <c r="F13" s="64"/>
      <c r="G13" s="64"/>
      <c r="H13" s="65"/>
    </row>
    <row r="14" spans="1:8" ht="57.95" customHeight="1" x14ac:dyDescent="0.2">
      <c r="B14" s="62"/>
      <c r="C14" s="62"/>
      <c r="D14" s="7"/>
      <c r="E14" s="66"/>
      <c r="F14" s="66"/>
      <c r="G14" s="66"/>
      <c r="H14" s="67"/>
    </row>
  </sheetData>
  <mergeCells count="1">
    <mergeCell ref="E13:H14"/>
  </mergeCells>
  <conditionalFormatting sqref="B11:H11 B13:C13">
    <cfRule type="expression" dxfId="36" priority="4">
      <formula>AND(DAY(B11)&gt;=1,DAY(B11)&lt;=15)</formula>
    </cfRule>
  </conditionalFormatting>
  <conditionalFormatting sqref="B3:G3">
    <cfRule type="expression" dxfId="35" priority="3">
      <formula>DAY(B3)&gt;8</formula>
    </cfRule>
  </conditionalFormatting>
  <conditionalFormatting sqref="D13">
    <cfRule type="expression" dxfId="34" priority="1">
      <formula>AND(DAY(D13)&gt;=1,DAY(D13)&lt;=15)</formula>
    </cfRule>
  </conditionalFormatting>
  <dataValidations count="9">
    <dataValidation allowBlank="1" showInputMessage="1" showErrorMessage="1" prompt="Automatisch ermittelter Wochentag" sqref="C2:H2" xr:uid="{00000000-0002-0000-01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1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1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100-000003000000}"/>
    <dataValidation allowBlank="1" showInputMessage="1" showErrorMessage="1" prompt="Monatskalender Februar" sqref="A1" xr:uid="{00000000-0002-0000-0100-000005000000}"/>
    <dataValidation allowBlank="1" showInputMessage="1" showErrorMessage="1" prompt="Geben Sie Notizen in der Zelle rechts ein" sqref="D13:D14" xr:uid="{00000000-0002-0000-0100-000006000000}"/>
    <dataValidation allowBlank="1" showInputMessage="1" showErrorMessage="1" prompt="Geben Sie Notizen in dieser Zelle ein" sqref="E13:H14" xr:uid="{00000000-0002-0000-0100-000007000000}"/>
    <dataValidation allowBlank="1" showInputMessage="1" showErrorMessage="1" prompt="Diese Zelle sowie die Zellen 6, 8, 10, 12 und 14 sind Zellen zur Eingabe der Tagesnotizen, die zum Kalendertag in der Zelle darüber gehören" sqref="B4" xr:uid="{00000000-0002-0000-0100-000008000000}"/>
    <dataValidation allowBlank="1" showInputMessage="1" showErrorMessage="1" prompt="Das Jahr in dieser Zelle wird automatisch aktualisiert. Wählen Sie ein weiteres Jahr in Zelle K3 des Januar-Arbeitsblatts aus, um das Jahr zu ändern." sqref="C1" xr:uid="{B76B5EE0-7A31-4E98-9046-DEB20A06C325}"/>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tint="0.39997558519241921"/>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27" t="str">
        <f>"März "&amp;KalenderJahr</f>
        <v>März 2023</v>
      </c>
      <c r="C1" s="28"/>
      <c r="D1" s="28"/>
      <c r="E1" s="29"/>
      <c r="F1" s="29"/>
      <c r="G1" s="29"/>
      <c r="H1" s="30"/>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TageUndWochen+DATE(KalenderJahr,3,1)-WEEKDAY(DATE(KalenderJahr,3,1),(WochenBeginn="MONTAG")+1)+1</f>
        <v>44984</v>
      </c>
      <c r="C3" s="60">
        <v>44985</v>
      </c>
      <c r="D3" s="60">
        <v>44986</v>
      </c>
      <c r="E3" s="60">
        <v>44987</v>
      </c>
      <c r="F3" s="60">
        <v>44988</v>
      </c>
      <c r="G3" s="60">
        <v>44989</v>
      </c>
      <c r="H3" s="60">
        <v>44990</v>
      </c>
    </row>
    <row r="4" spans="2:8" ht="57.95" customHeight="1" x14ac:dyDescent="0.25">
      <c r="B4" s="63"/>
      <c r="C4" s="63"/>
      <c r="D4" s="63"/>
      <c r="E4" s="63"/>
      <c r="F4" s="63"/>
      <c r="G4" s="63"/>
      <c r="H4" s="60"/>
    </row>
    <row r="5" spans="2:8" ht="19.5" customHeight="1" x14ac:dyDescent="0.2">
      <c r="B5" s="62">
        <f t="array" ref="B5:H5">TageUndWochen+DATE(KalenderJahr,3,1)-WEEKDAY(DATE(KalenderJahr,3,1),(WochenBeginn="MONTAG")+1)+8</f>
        <v>44991</v>
      </c>
      <c r="C5" s="62">
        <v>44992</v>
      </c>
      <c r="D5" s="62">
        <v>44993</v>
      </c>
      <c r="E5" s="62">
        <v>44994</v>
      </c>
      <c r="F5" s="62">
        <v>44995</v>
      </c>
      <c r="G5" s="62">
        <v>44996</v>
      </c>
      <c r="H5" s="62">
        <v>44997</v>
      </c>
    </row>
    <row r="6" spans="2:8" ht="57.95" customHeight="1" x14ac:dyDescent="0.2">
      <c r="B6" s="62"/>
      <c r="C6" s="62"/>
      <c r="D6" s="62"/>
      <c r="E6" s="62"/>
      <c r="F6" s="62"/>
      <c r="G6" s="62"/>
      <c r="H6" s="62"/>
    </row>
    <row r="7" spans="2:8" ht="19.5" customHeight="1" x14ac:dyDescent="0.25">
      <c r="B7" s="60">
        <f t="array" ref="B7:H7">TageUndWochen+DATE(KalenderJahr,3,1)-WEEKDAY(DATE(KalenderJahr,3,1),(WochenBeginn="MONTAG")+1)+15</f>
        <v>44998</v>
      </c>
      <c r="C7" s="60">
        <v>44999</v>
      </c>
      <c r="D7" s="60">
        <v>45000</v>
      </c>
      <c r="E7" s="60">
        <v>45001</v>
      </c>
      <c r="F7" s="60">
        <v>45002</v>
      </c>
      <c r="G7" s="60">
        <v>45003</v>
      </c>
      <c r="H7" s="60">
        <v>45004</v>
      </c>
    </row>
    <row r="8" spans="2:8" ht="57.95" customHeight="1" x14ac:dyDescent="0.25">
      <c r="B8" s="60"/>
      <c r="C8" s="60"/>
      <c r="D8" s="60"/>
      <c r="E8" s="60"/>
      <c r="F8" s="60"/>
      <c r="G8" s="60"/>
      <c r="H8" s="60"/>
    </row>
    <row r="9" spans="2:8" ht="19.5" customHeight="1" x14ac:dyDescent="0.2">
      <c r="B9" s="62">
        <f t="array" ref="B9:H9">TageUndWochen+DATE(KalenderJahr,3,1)-WEEKDAY(DATE(KalenderJahr,3,1),(WochenBeginn="MONTAG")+1)+22</f>
        <v>45005</v>
      </c>
      <c r="C9" s="62">
        <v>45006</v>
      </c>
      <c r="D9" s="62">
        <v>45007</v>
      </c>
      <c r="E9" s="62">
        <v>45008</v>
      </c>
      <c r="F9" s="62">
        <v>45009</v>
      </c>
      <c r="G9" s="62">
        <v>45010</v>
      </c>
      <c r="H9" s="62">
        <v>45011</v>
      </c>
    </row>
    <row r="10" spans="2:8" ht="57.95" customHeight="1" x14ac:dyDescent="0.2">
      <c r="B10" s="62"/>
      <c r="C10" s="62"/>
      <c r="D10" s="62"/>
      <c r="E10" s="62"/>
      <c r="F10" s="62"/>
      <c r="G10" s="62"/>
      <c r="H10" s="62"/>
    </row>
    <row r="11" spans="2:8" ht="19.5" customHeight="1" x14ac:dyDescent="0.25">
      <c r="B11" s="60">
        <f t="array" ref="B11:H11">TageUndWochen+DATE(KalenderJahr,3,1)-WEEKDAY(DATE(KalenderJahr,3,1),(WochenBeginn="MONTAG")+1)+29</f>
        <v>45012</v>
      </c>
      <c r="C11" s="60">
        <v>45013</v>
      </c>
      <c r="D11" s="60">
        <v>45014</v>
      </c>
      <c r="E11" s="60">
        <v>45015</v>
      </c>
      <c r="F11" s="60">
        <v>45016</v>
      </c>
      <c r="G11" s="60">
        <v>45017</v>
      </c>
      <c r="H11" s="60">
        <v>45018</v>
      </c>
    </row>
    <row r="12" spans="2:8" ht="57.95" customHeight="1" x14ac:dyDescent="0.25">
      <c r="B12" s="60"/>
      <c r="C12" s="60"/>
      <c r="D12" s="60"/>
      <c r="E12" s="60"/>
      <c r="F12" s="60"/>
      <c r="G12" s="60"/>
      <c r="H12" s="60"/>
    </row>
    <row r="13" spans="2:8" ht="19.5" customHeight="1" x14ac:dyDescent="0.2">
      <c r="B13" s="62">
        <f t="array" ref="B13:C13">TageUndWochen+DATE(KalenderJahr,3,1)-WEEKDAY(DATE(KalenderJahr,3,1),(WochenBeginn="MONTAG")+1)+36</f>
        <v>45019</v>
      </c>
      <c r="C13" s="62">
        <v>45020</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33" priority="10">
      <formula>AND(DAY(B11)&gt;=1,DAY(B11)&lt;=15)</formula>
    </cfRule>
  </conditionalFormatting>
  <conditionalFormatting sqref="D13">
    <cfRule type="expression" dxfId="32" priority="7">
      <formula>AND(DAY(D13)&gt;=1,DAY(D13)&lt;=15)</formula>
    </cfRule>
  </conditionalFormatting>
  <conditionalFormatting sqref="E3">
    <cfRule type="expression" dxfId="31" priority="6">
      <formula>DAY(E3)&gt;8</formula>
    </cfRule>
  </conditionalFormatting>
  <conditionalFormatting sqref="F3:G3">
    <cfRule type="expression" dxfId="30" priority="4">
      <formula>DAY(F3)&gt;8</formula>
    </cfRule>
  </conditionalFormatting>
  <conditionalFormatting sqref="D3">
    <cfRule type="expression" dxfId="29" priority="3">
      <formula>DAY(D3)&gt;8</formula>
    </cfRule>
  </conditionalFormatting>
  <conditionalFormatting sqref="C3">
    <cfRule type="expression" dxfId="28" priority="2">
      <formula>DAY(C3)&gt;8</formula>
    </cfRule>
  </conditionalFormatting>
  <conditionalFormatting sqref="B3">
    <cfRule type="expression" dxfId="27" priority="1">
      <formula>DAY(B3)&gt;8</formula>
    </cfRule>
  </conditionalFormatting>
  <dataValidations xWindow="208" yWindow="410" count="9">
    <dataValidation allowBlank="1" showInputMessage="1" showErrorMessage="1" prompt="Diese Zelle sowie die Zellen 6, 8, 10, 12 und 14 sind Zellen zur Eingabe der Tagesnotizen, die zum Kalendertag in der Zelle darüber gehören" sqref="B4" xr:uid="{00000000-0002-0000-0200-000000000000}"/>
    <dataValidation allowBlank="1" showInputMessage="1" showErrorMessage="1" prompt="Geben Sie Notizen in dieser Zelle ein" sqref="E13:H14" xr:uid="{00000000-0002-0000-0200-000001000000}"/>
    <dataValidation allowBlank="1" showInputMessage="1" showErrorMessage="1" prompt="Geben Sie Notizen in der Zelle rechts ein" sqref="D13:D14" xr:uid="{00000000-0002-0000-0200-000002000000}"/>
    <dataValidation allowBlank="1" showInputMessage="1" showErrorMessage="1" prompt="Monatskalender März" sqref="A1" xr:uid="{00000000-0002-0000-0200-000003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200-000005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200-000006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200-000007000000}"/>
    <dataValidation allowBlank="1" showInputMessage="1" showErrorMessage="1" prompt="Automatisch ermittelter Wochentag" sqref="C2:H2" xr:uid="{00000000-0002-0000-0200-000008000000}"/>
    <dataValidation allowBlank="1" showInputMessage="1" showErrorMessage="1" prompt="Das Jahr in dieser Zelle wird automatisch aktualisiert. Wählen Sie ein weiteres Jahr in Zelle K3 des Januar-Arbeitsblatts aus, um das Jahr zu ändern." sqref="C1" xr:uid="{C1995E01-AAE3-4041-A81C-0B13ED717A16}"/>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pageSetUpPr fitToPage="1"/>
  </sheetPr>
  <dimension ref="B1:H14"/>
  <sheetViews>
    <sheetView showGridLines="0" zoomScale="90" zoomScaleNormal="90" workbookViewId="0">
      <selection activeCell="H9" sqref="H9"/>
    </sheetView>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25" t="str">
        <f>"April "&amp;KalenderJahr</f>
        <v>April 2023</v>
      </c>
      <c r="C1" s="11"/>
      <c r="D1" s="11"/>
      <c r="E1" s="12"/>
      <c r="F1" s="12"/>
      <c r="G1" s="12"/>
      <c r="H1" s="26"/>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TageUndWochen+DATE(KalenderJahr,4,1)-WEEKDAY(DATE(KalenderJahr,4,1),(WochenBeginn="MONTAG")+1)+1</f>
        <v>45012</v>
      </c>
      <c r="C3" s="60">
        <v>45013</v>
      </c>
      <c r="D3" s="60">
        <v>45014</v>
      </c>
      <c r="E3" s="60">
        <v>45015</v>
      </c>
      <c r="F3" s="60">
        <v>45016</v>
      </c>
      <c r="G3" s="60">
        <v>45017</v>
      </c>
      <c r="H3" s="60">
        <v>45018</v>
      </c>
    </row>
    <row r="4" spans="2:8" ht="57.95" customHeight="1" x14ac:dyDescent="0.25">
      <c r="B4" s="60"/>
      <c r="C4" s="60"/>
      <c r="D4" s="60"/>
      <c r="E4" s="60"/>
      <c r="F4" s="60"/>
      <c r="G4" s="60"/>
      <c r="H4" s="60"/>
    </row>
    <row r="5" spans="2:8" ht="19.5" customHeight="1" x14ac:dyDescent="0.2">
      <c r="B5" s="62">
        <f t="array" ref="B5:H5">TageUndWochen+DATE(KalenderJahr,4,1)-WEEKDAY(DATE(KalenderJahr,4,1),(WochenBeginn="MONTAG")+1)+8</f>
        <v>45019</v>
      </c>
      <c r="C5" s="62">
        <v>45020</v>
      </c>
      <c r="D5" s="62">
        <v>45021</v>
      </c>
      <c r="E5" s="62">
        <v>45022</v>
      </c>
      <c r="F5" s="62">
        <v>45023</v>
      </c>
      <c r="G5" s="62">
        <v>45024</v>
      </c>
      <c r="H5" s="62">
        <v>45025</v>
      </c>
    </row>
    <row r="6" spans="2:8" ht="57.95" customHeight="1" x14ac:dyDescent="0.2">
      <c r="B6" s="62"/>
      <c r="C6" s="62"/>
      <c r="D6" s="62"/>
      <c r="E6" s="62"/>
      <c r="F6" s="62"/>
      <c r="G6" s="62"/>
      <c r="H6" s="62"/>
    </row>
    <row r="7" spans="2:8" ht="19.5" customHeight="1" x14ac:dyDescent="0.25">
      <c r="B7" s="60">
        <f t="array" ref="B7:H7">TageUndWochen+DATE(KalenderJahr,4,1)-WEEKDAY(DATE(KalenderJahr,4,1),(WochenBeginn="MONTAG")+1)+15</f>
        <v>45026</v>
      </c>
      <c r="C7" s="60">
        <v>45027</v>
      </c>
      <c r="D7" s="60">
        <v>45028</v>
      </c>
      <c r="E7" s="60">
        <v>45029</v>
      </c>
      <c r="F7" s="60">
        <v>45030</v>
      </c>
      <c r="G7" s="60">
        <v>45031</v>
      </c>
      <c r="H7" s="60">
        <v>45032</v>
      </c>
    </row>
    <row r="8" spans="2:8" ht="57.95" customHeight="1" x14ac:dyDescent="0.25">
      <c r="B8" s="60"/>
      <c r="C8" s="60"/>
      <c r="D8" s="60"/>
      <c r="E8" s="60"/>
      <c r="F8" s="60"/>
      <c r="G8" s="60"/>
      <c r="H8" s="60"/>
    </row>
    <row r="9" spans="2:8" ht="19.5" customHeight="1" x14ac:dyDescent="0.2">
      <c r="B9" s="62">
        <f t="array" ref="B9:H9">TageUndWochen+DATE(KalenderJahr,4,1)-WEEKDAY(DATE(KalenderJahr,4,1),(WochenBeginn="MONTAG")+1)+22</f>
        <v>45033</v>
      </c>
      <c r="C9" s="62">
        <v>45034</v>
      </c>
      <c r="D9" s="62">
        <v>45035</v>
      </c>
      <c r="E9" s="62">
        <v>45036</v>
      </c>
      <c r="F9" s="62">
        <v>45037</v>
      </c>
      <c r="G9" s="62">
        <v>45038</v>
      </c>
      <c r="H9" s="62">
        <v>45039</v>
      </c>
    </row>
    <row r="10" spans="2:8" ht="57.95" customHeight="1" x14ac:dyDescent="0.2">
      <c r="B10" s="62"/>
      <c r="C10" s="62"/>
      <c r="D10" s="62"/>
      <c r="E10" s="62"/>
      <c r="F10" s="62"/>
      <c r="G10" s="62"/>
      <c r="H10" s="62"/>
    </row>
    <row r="11" spans="2:8" ht="19.5" customHeight="1" x14ac:dyDescent="0.25">
      <c r="B11" s="60">
        <f t="array" ref="B11:H11">TageUndWochen+DATE(KalenderJahr,4,1)-WEEKDAY(DATE(KalenderJahr,4,1),(WochenBeginn="MONTAG")+1)+29</f>
        <v>45040</v>
      </c>
      <c r="C11" s="60">
        <v>45041</v>
      </c>
      <c r="D11" s="60">
        <v>45042</v>
      </c>
      <c r="E11" s="60">
        <v>45043</v>
      </c>
      <c r="F11" s="60">
        <v>45044</v>
      </c>
      <c r="G11" s="60">
        <v>45045</v>
      </c>
      <c r="H11" s="60">
        <v>45046</v>
      </c>
    </row>
    <row r="12" spans="2:8" ht="57.95" customHeight="1" x14ac:dyDescent="0.25">
      <c r="B12" s="60"/>
      <c r="C12" s="60"/>
      <c r="D12" s="60"/>
      <c r="E12" s="60"/>
      <c r="F12" s="60"/>
      <c r="G12" s="60"/>
      <c r="H12" s="60"/>
    </row>
    <row r="13" spans="2:8" ht="19.5" customHeight="1" x14ac:dyDescent="0.2">
      <c r="B13" s="62">
        <f t="array" ref="B13:C13">TageUndWochen+DATE(KalenderJahr,4,1)-WEEKDAY(DATE(KalenderJahr,4,1),(WochenBeginn="MONTAG")+1)+36</f>
        <v>45047</v>
      </c>
      <c r="C13" s="62">
        <v>45048</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26" priority="4">
      <formula>AND(DAY(B11)&gt;=1,DAY(B11)&lt;=15)</formula>
    </cfRule>
  </conditionalFormatting>
  <conditionalFormatting sqref="B3:G3">
    <cfRule type="expression" dxfId="25" priority="3">
      <formula>DAY(B3)&gt;8</formula>
    </cfRule>
  </conditionalFormatting>
  <conditionalFormatting sqref="D13">
    <cfRule type="expression" dxfId="24" priority="1">
      <formula>AND(DAY(D13)&gt;=1,DAY(D13)&lt;=15)</formula>
    </cfRule>
  </conditionalFormatting>
  <dataValidations count="9">
    <dataValidation allowBlank="1" showInputMessage="1" showErrorMessage="1" prompt="Automatisch ermittelter Wochentag" sqref="C2:H2" xr:uid="{00000000-0002-0000-03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3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3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300-000003000000}"/>
    <dataValidation allowBlank="1" showInputMessage="1" showErrorMessage="1" prompt="Monatskalender April" sqref="A1" xr:uid="{00000000-0002-0000-0300-000005000000}"/>
    <dataValidation allowBlank="1" showInputMessage="1" showErrorMessage="1" prompt="Geben Sie Notizen in der Zelle rechts ein" sqref="D13:D14" xr:uid="{00000000-0002-0000-0300-000006000000}"/>
    <dataValidation allowBlank="1" showInputMessage="1" showErrorMessage="1" prompt="Geben Sie Notizen in dieser Zelle ein" sqref="E13:H14" xr:uid="{00000000-0002-0000-0300-000007000000}"/>
    <dataValidation allowBlank="1" showInputMessage="1" showErrorMessage="1" prompt="Diese Zelle sowie die Zellen 6, 8, 10, 12 und 14 sind Zellen zur Eingabe der Tagesnotizen, die zum Kalendertag in der Zelle darüber gehören" sqref="B4" xr:uid="{00000000-0002-0000-0300-000008000000}"/>
    <dataValidation allowBlank="1" showInputMessage="1" showErrorMessage="1" prompt="Das Jahr in dieser Zelle wird automatisch aktualisiert. Wählen Sie ein weiteres Jahr in Zelle K3 des Januar-Arbeitsblatts aus, um das Jahr zu ändern." sqref="C1" xr:uid="{D16B5673-0252-4E4D-BE2B-2E1EE12D2911}"/>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5"/>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31" t="str">
        <f>"Mai "&amp;KalenderJahr</f>
        <v>Mai 2023</v>
      </c>
      <c r="C1" s="32"/>
      <c r="D1" s="32"/>
      <c r="E1" s="33"/>
      <c r="F1" s="33"/>
      <c r="G1" s="33"/>
      <c r="H1" s="34"/>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TageUndWochen+DATE(KalenderJahr,5,1)-WEEKDAY(DATE(KalenderJahr,5,1),(WochenBeginn="MONTAG")+1)+1</f>
        <v>45047</v>
      </c>
      <c r="C3" s="60">
        <v>45048</v>
      </c>
      <c r="D3" s="60">
        <v>45049</v>
      </c>
      <c r="E3" s="60">
        <v>45050</v>
      </c>
      <c r="F3" s="60">
        <v>45051</v>
      </c>
      <c r="G3" s="60">
        <v>45052</v>
      </c>
      <c r="H3" s="60">
        <v>45053</v>
      </c>
    </row>
    <row r="4" spans="2:8" ht="57.95" customHeight="1" x14ac:dyDescent="0.25">
      <c r="B4" s="60"/>
      <c r="C4" s="60"/>
      <c r="D4" s="60"/>
      <c r="E4" s="60"/>
      <c r="F4" s="60"/>
      <c r="G4" s="60"/>
      <c r="H4" s="60"/>
    </row>
    <row r="5" spans="2:8" ht="19.5" customHeight="1" x14ac:dyDescent="0.2">
      <c r="B5" s="62">
        <f t="array" ref="B5:H5">TageUndWochen+DATE(KalenderJahr,5,1)-WEEKDAY(DATE(KalenderJahr,5,1),(WochenBeginn="MONTAG")+1)+8</f>
        <v>45054</v>
      </c>
      <c r="C5" s="62">
        <v>45055</v>
      </c>
      <c r="D5" s="62">
        <v>45056</v>
      </c>
      <c r="E5" s="62">
        <v>45057</v>
      </c>
      <c r="F5" s="62">
        <v>45058</v>
      </c>
      <c r="G5" s="62">
        <v>45059</v>
      </c>
      <c r="H5" s="62">
        <v>45060</v>
      </c>
    </row>
    <row r="6" spans="2:8" ht="57.95" customHeight="1" x14ac:dyDescent="0.2">
      <c r="B6" s="62"/>
      <c r="C6" s="62"/>
      <c r="D6" s="62"/>
      <c r="E6" s="62"/>
      <c r="F6" s="62"/>
      <c r="G6" s="62"/>
      <c r="H6" s="62"/>
    </row>
    <row r="7" spans="2:8" ht="19.5" customHeight="1" x14ac:dyDescent="0.25">
      <c r="B7" s="60">
        <f t="array" ref="B7:H7">TageUndWochen+DATE(KalenderJahr,5,1)-WEEKDAY(DATE(KalenderJahr,5,1),(WochenBeginn="MONTAG")+1)+15</f>
        <v>45061</v>
      </c>
      <c r="C7" s="60">
        <v>45062</v>
      </c>
      <c r="D7" s="60">
        <v>45063</v>
      </c>
      <c r="E7" s="60">
        <v>45064</v>
      </c>
      <c r="F7" s="60">
        <v>45065</v>
      </c>
      <c r="G7" s="60">
        <v>45066</v>
      </c>
      <c r="H7" s="60">
        <v>45067</v>
      </c>
    </row>
    <row r="8" spans="2:8" ht="57.95" customHeight="1" x14ac:dyDescent="0.25">
      <c r="B8" s="60"/>
      <c r="C8" s="60"/>
      <c r="D8" s="60"/>
      <c r="E8" s="60"/>
      <c r="F8" s="60"/>
      <c r="G8" s="60"/>
      <c r="H8" s="60"/>
    </row>
    <row r="9" spans="2:8" ht="19.5" customHeight="1" x14ac:dyDescent="0.2">
      <c r="B9" s="62">
        <f t="array" ref="B9:H9">TageUndWochen+DATE(KalenderJahr,5,1)-WEEKDAY(DATE(KalenderJahr,5,1),(WochenBeginn="MONTAG")+1)+22</f>
        <v>45068</v>
      </c>
      <c r="C9" s="62">
        <v>45069</v>
      </c>
      <c r="D9" s="62">
        <v>45070</v>
      </c>
      <c r="E9" s="62">
        <v>45071</v>
      </c>
      <c r="F9" s="62">
        <v>45072</v>
      </c>
      <c r="G9" s="62">
        <v>45073</v>
      </c>
      <c r="H9" s="62">
        <v>45074</v>
      </c>
    </row>
    <row r="10" spans="2:8" ht="57.95" customHeight="1" x14ac:dyDescent="0.2">
      <c r="B10" s="62"/>
      <c r="C10" s="62"/>
      <c r="D10" s="62"/>
      <c r="E10" s="62"/>
      <c r="F10" s="62"/>
      <c r="G10" s="62"/>
      <c r="H10" s="62"/>
    </row>
    <row r="11" spans="2:8" ht="19.5" customHeight="1" x14ac:dyDescent="0.25">
      <c r="B11" s="60">
        <f t="array" ref="B11:H11">TageUndWochen+DATE(KalenderJahr,5,1)-WEEKDAY(DATE(KalenderJahr,5,1),(WochenBeginn="MONTAG")+1)+29</f>
        <v>45075</v>
      </c>
      <c r="C11" s="60">
        <v>45076</v>
      </c>
      <c r="D11" s="60">
        <v>45077</v>
      </c>
      <c r="E11" s="60">
        <v>45078</v>
      </c>
      <c r="F11" s="60">
        <v>45079</v>
      </c>
      <c r="G11" s="60">
        <v>45080</v>
      </c>
      <c r="H11" s="60">
        <v>45081</v>
      </c>
    </row>
    <row r="12" spans="2:8" ht="57.95" customHeight="1" x14ac:dyDescent="0.25">
      <c r="B12" s="60"/>
      <c r="C12" s="60"/>
      <c r="D12" s="60"/>
      <c r="E12" s="60"/>
      <c r="F12" s="60"/>
      <c r="G12" s="60"/>
      <c r="H12" s="60"/>
    </row>
    <row r="13" spans="2:8" ht="19.5" customHeight="1" x14ac:dyDescent="0.2">
      <c r="B13" s="62">
        <f t="array" ref="B13:C13">TageUndWochen+DATE(KalenderJahr,5,1)-WEEKDAY(DATE(KalenderJahr,5,1),(WochenBeginn="MONTAG")+1)+36</f>
        <v>45082</v>
      </c>
      <c r="C13" s="62">
        <v>45083</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23" priority="4">
      <formula>AND(DAY(B11)&gt;=1,DAY(B11)&lt;=15)</formula>
    </cfRule>
  </conditionalFormatting>
  <conditionalFormatting sqref="B3:G3">
    <cfRule type="expression" dxfId="22" priority="3">
      <formula>DAY(B3)&gt;8</formula>
    </cfRule>
  </conditionalFormatting>
  <conditionalFormatting sqref="D13">
    <cfRule type="expression" dxfId="21" priority="1">
      <formula>AND(DAY(D13)&gt;=1,DAY(D13)&lt;=15)</formula>
    </cfRule>
  </conditionalFormatting>
  <dataValidations count="9">
    <dataValidation allowBlank="1" showInputMessage="1" showErrorMessage="1" prompt="Automatisch ermittelter Wochentag" sqref="C2:H2" xr:uid="{00000000-0002-0000-04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4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4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400-000003000000}"/>
    <dataValidation allowBlank="1" showInputMessage="1" showErrorMessage="1" prompt="Monatskalender Mai" sqref="A1" xr:uid="{00000000-0002-0000-0400-000005000000}"/>
    <dataValidation allowBlank="1" showInputMessage="1" showErrorMessage="1" prompt="Geben Sie Notizen in der Zelle rechts ein" sqref="D13:D14" xr:uid="{00000000-0002-0000-0400-000006000000}"/>
    <dataValidation allowBlank="1" showInputMessage="1" showErrorMessage="1" prompt="Geben Sie Notizen in dieser Zelle ein" sqref="E13:H14" xr:uid="{00000000-0002-0000-0400-000007000000}"/>
    <dataValidation allowBlank="1" showInputMessage="1" showErrorMessage="1" prompt="Diese Zelle sowie die Zellen 6, 8, 10, 12 und 14 sind Zellen zur Eingabe der Tagesnotizen, die zum Kalendertag in der Zelle darüber gehören" sqref="B4" xr:uid="{00000000-0002-0000-0400-000008000000}"/>
    <dataValidation allowBlank="1" showInputMessage="1" showErrorMessage="1" prompt="Das Jahr in dieser Zelle wird automatisch aktualisiert. Wählen Sie ein weiteres Jahr in Zelle K3 des Januar-Arbeitsblatts aus, um das Jahr zu ändern." sqref="C1" xr:uid="{ABE90B0D-7A98-427F-982B-03C8A65C5CD7}"/>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7" tint="0.59999389629810485"/>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17" t="str">
        <f>"Juni "&amp;KalenderJahr</f>
        <v>Juni 2023</v>
      </c>
      <c r="C1" s="18"/>
      <c r="D1" s="18"/>
      <c r="E1" s="19"/>
      <c r="F1" s="19"/>
      <c r="G1" s="19"/>
      <c r="H1" s="20"/>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TageUndWochen+DATE(KalenderJahr,6,1)-WEEKDAY(DATE(KalenderJahr,6,1),(WochenBeginn="MONTAG")+1)+1</f>
        <v>45075</v>
      </c>
      <c r="C3" s="60">
        <v>45076</v>
      </c>
      <c r="D3" s="60">
        <v>45077</v>
      </c>
      <c r="E3" s="60">
        <v>45078</v>
      </c>
      <c r="F3" s="60">
        <v>45079</v>
      </c>
      <c r="G3" s="60">
        <v>45080</v>
      </c>
      <c r="H3" s="60">
        <v>45081</v>
      </c>
    </row>
    <row r="4" spans="2:8" ht="57.95" customHeight="1" x14ac:dyDescent="0.25">
      <c r="B4" s="60"/>
      <c r="C4" s="60"/>
      <c r="D4" s="60"/>
      <c r="E4" s="60"/>
      <c r="F4" s="60"/>
      <c r="G4" s="60"/>
      <c r="H4" s="60"/>
    </row>
    <row r="5" spans="2:8" ht="19.5" customHeight="1" x14ac:dyDescent="0.2">
      <c r="B5" s="62">
        <f t="array" ref="B5:H5">TageUndWochen+DATE(KalenderJahr,6,1)-WEEKDAY(DATE(KalenderJahr,6,1),(WochenBeginn="MONTAG")+1)+8</f>
        <v>45082</v>
      </c>
      <c r="C5" s="62">
        <v>45083</v>
      </c>
      <c r="D5" s="62">
        <v>45084</v>
      </c>
      <c r="E5" s="62">
        <v>45085</v>
      </c>
      <c r="F5" s="62">
        <v>45086</v>
      </c>
      <c r="G5" s="62">
        <v>45087</v>
      </c>
      <c r="H5" s="62">
        <v>45088</v>
      </c>
    </row>
    <row r="6" spans="2:8" ht="57.95" customHeight="1" x14ac:dyDescent="0.2">
      <c r="B6" s="62"/>
      <c r="C6" s="62"/>
      <c r="D6" s="62"/>
      <c r="E6" s="62"/>
      <c r="F6" s="62"/>
      <c r="G6" s="62"/>
      <c r="H6" s="62"/>
    </row>
    <row r="7" spans="2:8" ht="19.5" customHeight="1" x14ac:dyDescent="0.25">
      <c r="B7" s="60">
        <f t="array" ref="B7:H7">TageUndWochen+DATE(KalenderJahr,6,1)-WEEKDAY(DATE(KalenderJahr,6,1),(WochenBeginn="MONTAG")+1)+15</f>
        <v>45089</v>
      </c>
      <c r="C7" s="60">
        <v>45090</v>
      </c>
      <c r="D7" s="60">
        <v>45091</v>
      </c>
      <c r="E7" s="60">
        <v>45092</v>
      </c>
      <c r="F7" s="60">
        <v>45093</v>
      </c>
      <c r="G7" s="60">
        <v>45094</v>
      </c>
      <c r="H7" s="60">
        <v>45095</v>
      </c>
    </row>
    <row r="8" spans="2:8" ht="57.95" customHeight="1" x14ac:dyDescent="0.25">
      <c r="B8" s="60"/>
      <c r="C8" s="60"/>
      <c r="D8" s="60"/>
      <c r="E8" s="60"/>
      <c r="F8" s="60"/>
      <c r="G8" s="60"/>
      <c r="H8" s="60"/>
    </row>
    <row r="9" spans="2:8" ht="19.5" customHeight="1" x14ac:dyDescent="0.2">
      <c r="B9" s="62">
        <f t="array" ref="B9:H9">TageUndWochen+DATE(KalenderJahr,6,1)-WEEKDAY(DATE(KalenderJahr,6,1),(WochenBeginn="MONTAG")+1)+22</f>
        <v>45096</v>
      </c>
      <c r="C9" s="62">
        <v>45097</v>
      </c>
      <c r="D9" s="62">
        <v>45098</v>
      </c>
      <c r="E9" s="62">
        <v>45099</v>
      </c>
      <c r="F9" s="62">
        <v>45100</v>
      </c>
      <c r="G9" s="62">
        <v>45101</v>
      </c>
      <c r="H9" s="62">
        <v>45102</v>
      </c>
    </row>
    <row r="10" spans="2:8" ht="57.95" customHeight="1" x14ac:dyDescent="0.2">
      <c r="B10" s="62"/>
      <c r="C10" s="62"/>
      <c r="D10" s="62"/>
      <c r="E10" s="62"/>
      <c r="F10" s="62"/>
      <c r="G10" s="62"/>
      <c r="H10" s="62"/>
    </row>
    <row r="11" spans="2:8" ht="19.5" customHeight="1" x14ac:dyDescent="0.25">
      <c r="B11" s="60">
        <f t="array" ref="B11:H11">TageUndWochen+DATE(KalenderJahr,6,1)-WEEKDAY(DATE(KalenderJahr,6,1),(WochenBeginn="MONTAG")+1)+29</f>
        <v>45103</v>
      </c>
      <c r="C11" s="60">
        <v>45104</v>
      </c>
      <c r="D11" s="60">
        <v>45105</v>
      </c>
      <c r="E11" s="60">
        <v>45106</v>
      </c>
      <c r="F11" s="60">
        <v>45107</v>
      </c>
      <c r="G11" s="60">
        <v>45108</v>
      </c>
      <c r="H11" s="60">
        <v>45109</v>
      </c>
    </row>
    <row r="12" spans="2:8" ht="57.95" customHeight="1" x14ac:dyDescent="0.25">
      <c r="B12" s="60"/>
      <c r="C12" s="60"/>
      <c r="D12" s="60"/>
      <c r="E12" s="60"/>
      <c r="F12" s="60"/>
      <c r="G12" s="60"/>
      <c r="H12" s="60"/>
    </row>
    <row r="13" spans="2:8" ht="19.5" customHeight="1" x14ac:dyDescent="0.2">
      <c r="B13" s="62">
        <f t="array" ref="B13:C13">TageUndWochen+DATE(KalenderJahr,6,1)-WEEKDAY(DATE(KalenderJahr,6,1),(WochenBeginn="MONTAG")+1)+36</f>
        <v>45110</v>
      </c>
      <c r="C13" s="62">
        <v>45111</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20" priority="4">
      <formula>AND(DAY(B11)&gt;=1,DAY(B11)&lt;=15)</formula>
    </cfRule>
  </conditionalFormatting>
  <conditionalFormatting sqref="B3:G3">
    <cfRule type="expression" dxfId="19" priority="3">
      <formula>DAY(B3)&gt;8</formula>
    </cfRule>
  </conditionalFormatting>
  <conditionalFormatting sqref="D13">
    <cfRule type="expression" dxfId="18" priority="1">
      <formula>AND(DAY(D13)&gt;=1,DAY(D13)&lt;=15)</formula>
    </cfRule>
  </conditionalFormatting>
  <dataValidations count="9">
    <dataValidation allowBlank="1" showInputMessage="1" showErrorMessage="1" prompt="Automatisch ermittelter Wochentag" sqref="C2:H2" xr:uid="{00000000-0002-0000-05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5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5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500-000003000000}"/>
    <dataValidation allowBlank="1" showInputMessage="1" showErrorMessage="1" prompt="Monatskalender Juni" sqref="A1" xr:uid="{00000000-0002-0000-0500-000005000000}"/>
    <dataValidation allowBlank="1" showInputMessage="1" showErrorMessage="1" prompt="Geben Sie Notizen in der Zelle rechts ein" sqref="D13:D14" xr:uid="{00000000-0002-0000-0500-000006000000}"/>
    <dataValidation allowBlank="1" showInputMessage="1" showErrorMessage="1" prompt="Geben Sie Notizen in dieser Zelle ein" sqref="E13:H14" xr:uid="{00000000-0002-0000-0500-000007000000}"/>
    <dataValidation allowBlank="1" showInputMessage="1" showErrorMessage="1" prompt="Diese Zelle sowie die Zellen 6, 8, 10, 12 und 14 sind Zellen zur Eingabe der Tagesnotizen, die zum Kalendertag in der Zelle darüber gehören" sqref="B4" xr:uid="{00000000-0002-0000-0500-000008000000}"/>
    <dataValidation allowBlank="1" showInputMessage="1" showErrorMessage="1" prompt="Das Jahr in dieser Zelle wird automatisch aktualisiert. Wählen Sie ein weiteres Jahr in Zelle K3 des Januar-Arbeitsblatts aus, um das Jahr zu ändern." sqref="C1" xr:uid="{3B5EBA9E-6F2A-4A06-88F5-C22A25660616}"/>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7"/>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35" t="str">
        <f>"Juli "&amp;KalenderJahr</f>
        <v>Juli 2023</v>
      </c>
      <c r="C1" s="36"/>
      <c r="D1" s="36"/>
      <c r="E1" s="37"/>
      <c r="F1" s="37"/>
      <c r="G1" s="37"/>
      <c r="H1" s="38"/>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TageUndWochen+DATE(KalenderJahr,7,1)-WEEKDAY(DATE(KalenderJahr,7,1),(WochenBeginn="MONTAG")+1)+1</f>
        <v>45103</v>
      </c>
      <c r="C3" s="60">
        <v>45104</v>
      </c>
      <c r="D3" s="60">
        <v>45105</v>
      </c>
      <c r="E3" s="60">
        <v>45106</v>
      </c>
      <c r="F3" s="60">
        <v>45107</v>
      </c>
      <c r="G3" s="60">
        <v>45108</v>
      </c>
      <c r="H3" s="60">
        <v>45109</v>
      </c>
    </row>
    <row r="4" spans="2:8" ht="57.95" customHeight="1" x14ac:dyDescent="0.25">
      <c r="B4" s="60"/>
      <c r="C4" s="60"/>
      <c r="D4" s="60"/>
      <c r="E4" s="60"/>
      <c r="F4" s="60"/>
      <c r="G4" s="60"/>
      <c r="H4" s="60"/>
    </row>
    <row r="5" spans="2:8" ht="19.5" customHeight="1" x14ac:dyDescent="0.2">
      <c r="B5" s="62">
        <f t="array" ref="B5:H5">TageUndWochen+DATE(KalenderJahr,7,1)-WEEKDAY(DATE(KalenderJahr,7,1),(WochenBeginn="MONTAG")+1)+8</f>
        <v>45110</v>
      </c>
      <c r="C5" s="62">
        <v>45111</v>
      </c>
      <c r="D5" s="62">
        <v>45112</v>
      </c>
      <c r="E5" s="62">
        <v>45113</v>
      </c>
      <c r="F5" s="62">
        <v>45114</v>
      </c>
      <c r="G5" s="62">
        <v>45115</v>
      </c>
      <c r="H5" s="62">
        <v>45116</v>
      </c>
    </row>
    <row r="6" spans="2:8" ht="57.95" customHeight="1" x14ac:dyDescent="0.2">
      <c r="B6" s="62"/>
      <c r="C6" s="62"/>
      <c r="D6" s="62"/>
      <c r="E6" s="62"/>
      <c r="F6" s="62"/>
      <c r="G6" s="62"/>
      <c r="H6" s="62"/>
    </row>
    <row r="7" spans="2:8" ht="19.5" customHeight="1" x14ac:dyDescent="0.25">
      <c r="B7" s="60">
        <f t="array" ref="B7:H7">TageUndWochen+DATE(KalenderJahr,7,1)-WEEKDAY(DATE(KalenderJahr,7,1),(WochenBeginn="MONTAG")+1)+15</f>
        <v>45117</v>
      </c>
      <c r="C7" s="60">
        <v>45118</v>
      </c>
      <c r="D7" s="60">
        <v>45119</v>
      </c>
      <c r="E7" s="60">
        <v>45120</v>
      </c>
      <c r="F7" s="60">
        <v>45121</v>
      </c>
      <c r="G7" s="60">
        <v>45122</v>
      </c>
      <c r="H7" s="60">
        <v>45123</v>
      </c>
    </row>
    <row r="8" spans="2:8" ht="57.95" customHeight="1" x14ac:dyDescent="0.25">
      <c r="B8" s="60"/>
      <c r="C8" s="60"/>
      <c r="D8" s="60"/>
      <c r="E8" s="60"/>
      <c r="F8" s="60"/>
      <c r="G8" s="60"/>
      <c r="H8" s="60"/>
    </row>
    <row r="9" spans="2:8" ht="19.5" customHeight="1" x14ac:dyDescent="0.2">
      <c r="B9" s="62">
        <f t="array" ref="B9:H9">TageUndWochen+DATE(KalenderJahr,7,1)-WEEKDAY(DATE(KalenderJahr,7,1),(WochenBeginn="MONTAG")+1)+22</f>
        <v>45124</v>
      </c>
      <c r="C9" s="62">
        <v>45125</v>
      </c>
      <c r="D9" s="62">
        <v>45126</v>
      </c>
      <c r="E9" s="62">
        <v>45127</v>
      </c>
      <c r="F9" s="62">
        <v>45128</v>
      </c>
      <c r="G9" s="62">
        <v>45129</v>
      </c>
      <c r="H9" s="62">
        <v>45130</v>
      </c>
    </row>
    <row r="10" spans="2:8" ht="57.95" customHeight="1" x14ac:dyDescent="0.2">
      <c r="B10" s="62"/>
      <c r="C10" s="62"/>
      <c r="D10" s="62"/>
      <c r="E10" s="62"/>
      <c r="F10" s="62"/>
      <c r="G10" s="62"/>
      <c r="H10" s="62"/>
    </row>
    <row r="11" spans="2:8" ht="19.5" customHeight="1" x14ac:dyDescent="0.25">
      <c r="B11" s="60">
        <f t="array" ref="B11:H11">TageUndWochen+DATE(KalenderJahr,7,1)-WEEKDAY(DATE(KalenderJahr,7,1),(WochenBeginn="MONTAG")+1)+29</f>
        <v>45131</v>
      </c>
      <c r="C11" s="60">
        <v>45132</v>
      </c>
      <c r="D11" s="60">
        <v>45133</v>
      </c>
      <c r="E11" s="60">
        <v>45134</v>
      </c>
      <c r="F11" s="60">
        <v>45135</v>
      </c>
      <c r="G11" s="60">
        <v>45136</v>
      </c>
      <c r="H11" s="60">
        <v>45137</v>
      </c>
    </row>
    <row r="12" spans="2:8" ht="57.95" customHeight="1" x14ac:dyDescent="0.25">
      <c r="B12" s="60"/>
      <c r="C12" s="60"/>
      <c r="D12" s="60"/>
      <c r="E12" s="60"/>
      <c r="F12" s="60"/>
      <c r="G12" s="60"/>
      <c r="H12" s="60"/>
    </row>
    <row r="13" spans="2:8" ht="19.5" customHeight="1" x14ac:dyDescent="0.2">
      <c r="B13" s="62">
        <f t="array" ref="B13:C13">TageUndWochen+DATE(KalenderJahr,7,1)-WEEKDAY(DATE(KalenderJahr,7,1),(WochenBeginn="MONTAG")+1)+36</f>
        <v>45138</v>
      </c>
      <c r="C13" s="62">
        <v>45139</v>
      </c>
      <c r="D13" s="59" t="s">
        <v>0</v>
      </c>
      <c r="E13" s="64"/>
      <c r="F13" s="64"/>
      <c r="G13" s="64"/>
      <c r="H13" s="65"/>
    </row>
    <row r="14" spans="2:8" ht="57.95" customHeight="1" x14ac:dyDescent="0.2">
      <c r="B14" s="62"/>
      <c r="C14" s="62"/>
      <c r="D14" s="7"/>
      <c r="E14" s="66"/>
      <c r="F14" s="66"/>
      <c r="G14" s="66"/>
      <c r="H14" s="67"/>
    </row>
  </sheetData>
  <dataConsolidate/>
  <mergeCells count="1">
    <mergeCell ref="E13:H14"/>
  </mergeCells>
  <conditionalFormatting sqref="B11:H11 B13:C13">
    <cfRule type="expression" dxfId="17" priority="4">
      <formula>AND(DAY(B11)&gt;=1,DAY(B11)&lt;=15)</formula>
    </cfRule>
  </conditionalFormatting>
  <conditionalFormatting sqref="B3:G3">
    <cfRule type="expression" dxfId="16" priority="3">
      <formula>DAY(B3)&gt;8</formula>
    </cfRule>
  </conditionalFormatting>
  <conditionalFormatting sqref="D13">
    <cfRule type="expression" dxfId="15" priority="1">
      <formula>AND(DAY(D13)&gt;=1,DAY(D13)&lt;=15)</formula>
    </cfRule>
  </conditionalFormatting>
  <dataValidations count="9">
    <dataValidation allowBlank="1" showInputMessage="1" showErrorMessage="1" prompt="Automatisch ermittelter Wochentag" sqref="C2:H2" xr:uid="{00000000-0002-0000-06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6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6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600-000003000000}"/>
    <dataValidation allowBlank="1" showInputMessage="1" showErrorMessage="1" prompt="Das Jahr in dieser Zelle wird automatisch aktualisiert. Wählen Sie ein weiteres Jahr in Zelle K3 des Januar-Arbeitsblatts aus, um das Jahr zu ändern." sqref="C1" xr:uid="{00000000-0002-0000-0600-000004000000}"/>
    <dataValidation allowBlank="1" showInputMessage="1" showErrorMessage="1" prompt="Monatskalender Juli" sqref="A1" xr:uid="{00000000-0002-0000-0600-000005000000}"/>
    <dataValidation allowBlank="1" showInputMessage="1" showErrorMessage="1" prompt="Geben Sie Notizen in der Zelle rechts ein" sqref="D13:D14" xr:uid="{00000000-0002-0000-0600-000006000000}"/>
    <dataValidation allowBlank="1" showInputMessage="1" showErrorMessage="1" prompt="Geben Sie Notizen in dieser Zelle ein" sqref="E13:H14" xr:uid="{00000000-0002-0000-0600-000007000000}"/>
    <dataValidation allowBlank="1" showInputMessage="1" showErrorMessage="1" prompt="Diese Zelle und die Zellen 6, 8, 10, 12 und 14 sind Zellen zur Eingabe der Tagesnotizen, die sich auf den Kalendertag in der Zelle darüber beziehen" sqref="B4" xr:uid="{00000000-0002-0000-0600-000008000000}"/>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8"/>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39" t="str">
        <f>"August "&amp;KalenderJahr</f>
        <v>August 2023</v>
      </c>
      <c r="C1" s="40"/>
      <c r="D1" s="40"/>
      <c r="E1" s="41"/>
      <c r="F1" s="41"/>
      <c r="G1" s="41"/>
      <c r="H1" s="42"/>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TageUndWochen+DATE(KalenderJahr,8,1)-WEEKDAY(DATE(KalenderJahr,8,1),(WochenBeginn="MONTAG")+1)+1</f>
        <v>45138</v>
      </c>
      <c r="C3" s="60">
        <v>45139</v>
      </c>
      <c r="D3" s="60">
        <v>45140</v>
      </c>
      <c r="E3" s="60">
        <v>45141</v>
      </c>
      <c r="F3" s="60">
        <v>45142</v>
      </c>
      <c r="G3" s="60">
        <v>45143</v>
      </c>
      <c r="H3" s="60">
        <v>45144</v>
      </c>
    </row>
    <row r="4" spans="2:8" ht="57.95" customHeight="1" x14ac:dyDescent="0.25">
      <c r="B4" s="60"/>
      <c r="C4" s="60"/>
      <c r="D4" s="60"/>
      <c r="E4" s="60"/>
      <c r="F4" s="60"/>
      <c r="G4" s="60"/>
      <c r="H4" s="60"/>
    </row>
    <row r="5" spans="2:8" ht="19.5" customHeight="1" x14ac:dyDescent="0.2">
      <c r="B5" s="62">
        <f t="array" ref="B5:H5">TageUndWochen+DATE(KalenderJahr,8,1)-WEEKDAY(DATE(KalenderJahr,8,1),(WochenBeginn="MONTAG")+1)+8</f>
        <v>45145</v>
      </c>
      <c r="C5" s="62">
        <v>45146</v>
      </c>
      <c r="D5" s="62">
        <v>45147</v>
      </c>
      <c r="E5" s="62">
        <v>45148</v>
      </c>
      <c r="F5" s="62">
        <v>45149</v>
      </c>
      <c r="G5" s="62">
        <v>45150</v>
      </c>
      <c r="H5" s="62">
        <v>45151</v>
      </c>
    </row>
    <row r="6" spans="2:8" ht="57.95" customHeight="1" x14ac:dyDescent="0.2">
      <c r="B6" s="62"/>
      <c r="C6" s="62"/>
      <c r="D6" s="62"/>
      <c r="E6" s="62"/>
      <c r="F6" s="62"/>
      <c r="G6" s="62"/>
      <c r="H6" s="62"/>
    </row>
    <row r="7" spans="2:8" ht="19.5" customHeight="1" x14ac:dyDescent="0.25">
      <c r="B7" s="60">
        <f t="array" ref="B7:H7">TageUndWochen+DATE(KalenderJahr,8,1)-WEEKDAY(DATE(KalenderJahr,8,1),(WochenBeginn="MONTAG")+1)+15</f>
        <v>45152</v>
      </c>
      <c r="C7" s="60">
        <v>45153</v>
      </c>
      <c r="D7" s="60">
        <v>45154</v>
      </c>
      <c r="E7" s="60">
        <v>45155</v>
      </c>
      <c r="F7" s="60">
        <v>45156</v>
      </c>
      <c r="G7" s="60">
        <v>45157</v>
      </c>
      <c r="H7" s="60">
        <v>45158</v>
      </c>
    </row>
    <row r="8" spans="2:8" ht="57.95" customHeight="1" x14ac:dyDescent="0.25">
      <c r="B8" s="60"/>
      <c r="C8" s="60"/>
      <c r="D8" s="60"/>
      <c r="E8" s="60"/>
      <c r="F8" s="60"/>
      <c r="G8" s="60"/>
      <c r="H8" s="60"/>
    </row>
    <row r="9" spans="2:8" ht="19.5" customHeight="1" x14ac:dyDescent="0.2">
      <c r="B9" s="62">
        <f t="array" ref="B9:H9">TageUndWochen+DATE(KalenderJahr,8,1)-WEEKDAY(DATE(KalenderJahr,8,1),(WochenBeginn="MONTAG")+1)+22</f>
        <v>45159</v>
      </c>
      <c r="C9" s="62">
        <v>45160</v>
      </c>
      <c r="D9" s="62">
        <v>45161</v>
      </c>
      <c r="E9" s="62">
        <v>45162</v>
      </c>
      <c r="F9" s="62">
        <v>45163</v>
      </c>
      <c r="G9" s="62">
        <v>45164</v>
      </c>
      <c r="H9" s="62">
        <v>45165</v>
      </c>
    </row>
    <row r="10" spans="2:8" ht="57.95" customHeight="1" x14ac:dyDescent="0.2">
      <c r="B10" s="62"/>
      <c r="C10" s="62"/>
      <c r="D10" s="62"/>
      <c r="E10" s="62"/>
      <c r="F10" s="62"/>
      <c r="G10" s="62"/>
      <c r="H10" s="62"/>
    </row>
    <row r="11" spans="2:8" ht="19.5" customHeight="1" x14ac:dyDescent="0.25">
      <c r="B11" s="60">
        <f t="array" ref="B11:H11">TageUndWochen+DATE(KalenderJahr,8,1)-WEEKDAY(DATE(KalenderJahr,8,1),(WochenBeginn="MONTAG")+1)+29</f>
        <v>45166</v>
      </c>
      <c r="C11" s="60">
        <v>45167</v>
      </c>
      <c r="D11" s="60">
        <v>45168</v>
      </c>
      <c r="E11" s="60">
        <v>45169</v>
      </c>
      <c r="F11" s="60">
        <v>45170</v>
      </c>
      <c r="G11" s="60">
        <v>45171</v>
      </c>
      <c r="H11" s="60">
        <v>45172</v>
      </c>
    </row>
    <row r="12" spans="2:8" ht="57.95" customHeight="1" x14ac:dyDescent="0.25">
      <c r="B12" s="60"/>
      <c r="C12" s="60"/>
      <c r="D12" s="60"/>
      <c r="E12" s="60"/>
      <c r="F12" s="60"/>
      <c r="G12" s="60"/>
      <c r="H12" s="60"/>
    </row>
    <row r="13" spans="2:8" ht="19.5" customHeight="1" x14ac:dyDescent="0.2">
      <c r="B13" s="62">
        <f t="array" ref="B13:C13">TageUndWochen+DATE(KalenderJahr,8,1)-WEEKDAY(DATE(KalenderJahr,8,1),(WochenBeginn="MONTAG")+1)+36</f>
        <v>45173</v>
      </c>
      <c r="C13" s="62">
        <v>45174</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14" priority="4">
      <formula>AND(DAY(B11)&gt;=1,DAY(B11)&lt;=15)</formula>
    </cfRule>
  </conditionalFormatting>
  <conditionalFormatting sqref="B3:G3">
    <cfRule type="expression" dxfId="13" priority="3">
      <formula>DAY(B3)&gt;8</formula>
    </cfRule>
  </conditionalFormatting>
  <conditionalFormatting sqref="D13">
    <cfRule type="expression" dxfId="12" priority="1">
      <formula>AND(DAY(D13)&gt;=1,DAY(D13)&lt;=15)</formula>
    </cfRule>
  </conditionalFormatting>
  <dataValidations count="9">
    <dataValidation allowBlank="1" showInputMessage="1" showErrorMessage="1" prompt="Automatisch ermittelter Wochentag" sqref="C2:H2" xr:uid="{00000000-0002-0000-07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7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7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700-000003000000}"/>
    <dataValidation allowBlank="1" showInputMessage="1" showErrorMessage="1" prompt="Monatskalender August" sqref="A1" xr:uid="{00000000-0002-0000-0700-000005000000}"/>
    <dataValidation allowBlank="1" showInputMessage="1" showErrorMessage="1" prompt="Geben Sie Notizen in der Zelle rechts ein" sqref="D13:D14" xr:uid="{00000000-0002-0000-0700-000006000000}"/>
    <dataValidation allowBlank="1" showInputMessage="1" showErrorMessage="1" prompt="Geben Sie Notizen in dieser Zelle ein" sqref="E13:H14" xr:uid="{00000000-0002-0000-0700-000007000000}"/>
    <dataValidation allowBlank="1" showInputMessage="1" showErrorMessage="1" prompt="Diese Zelle sowie die Zellen 6, 8, 10, 12 und 14 sind Zellen zur Eingabe der Tagesnotizen, die zum Kalendertag in der Zelle darüber gehören" sqref="B4" xr:uid="{00000000-0002-0000-0700-000008000000}"/>
    <dataValidation allowBlank="1" showInputMessage="1" showErrorMessage="1" prompt="Das Jahr in dieser Zelle wird automatisch aktualisiert. Wählen Sie ein weiteres Jahr in Zelle K3 des Januar-Arbeitsblatts aus, um das Jahr zu ändern." sqref="C1" xr:uid="{66CA7BBB-AB5C-45C6-8652-E95B2C7872C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8" tint="-0.249977111117893"/>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 min="10" max="10" width="10.6640625" customWidth="1"/>
  </cols>
  <sheetData>
    <row r="1" spans="2:8" ht="59.25" customHeight="1" x14ac:dyDescent="0.2">
      <c r="B1" s="43" t="str">
        <f>"September "&amp;KalenderJahr</f>
        <v>September 2023</v>
      </c>
      <c r="C1" s="44"/>
      <c r="D1" s="44"/>
      <c r="E1" s="45"/>
      <c r="F1" s="45"/>
      <c r="G1" s="45"/>
      <c r="H1" s="46"/>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TageUndWochen+DATE(KalenderJahr,9,1)-WEEKDAY(DATE(KalenderJahr,9,1),(WochenBeginn="MONTAG")+1)+1</f>
        <v>45166</v>
      </c>
      <c r="C3" s="60">
        <v>45167</v>
      </c>
      <c r="D3" s="60">
        <v>45168</v>
      </c>
      <c r="E3" s="60">
        <v>45169</v>
      </c>
      <c r="F3" s="60">
        <v>45170</v>
      </c>
      <c r="G3" s="60">
        <v>45171</v>
      </c>
      <c r="H3" s="60">
        <v>45172</v>
      </c>
    </row>
    <row r="4" spans="2:8" ht="57.95" customHeight="1" x14ac:dyDescent="0.25">
      <c r="B4" s="60"/>
      <c r="C4" s="60"/>
      <c r="D4" s="60"/>
      <c r="E4" s="60"/>
      <c r="F4" s="60"/>
      <c r="G4" s="60"/>
      <c r="H4" s="60"/>
    </row>
    <row r="5" spans="2:8" ht="19.5" customHeight="1" x14ac:dyDescent="0.2">
      <c r="B5" s="62">
        <f t="array" ref="B5:H5">TageUndWochen+DATE(KalenderJahr,9,1)-WEEKDAY(DATE(KalenderJahr,9,1),(WochenBeginn="MONTAG")+1)+8</f>
        <v>45173</v>
      </c>
      <c r="C5" s="62">
        <v>45174</v>
      </c>
      <c r="D5" s="62">
        <v>45175</v>
      </c>
      <c r="E5" s="62">
        <v>45176</v>
      </c>
      <c r="F5" s="62">
        <v>45177</v>
      </c>
      <c r="G5" s="62">
        <v>45178</v>
      </c>
      <c r="H5" s="62">
        <v>45179</v>
      </c>
    </row>
    <row r="6" spans="2:8" ht="57.95" customHeight="1" x14ac:dyDescent="0.2">
      <c r="B6" s="62"/>
      <c r="C6" s="62"/>
      <c r="D6" s="62"/>
      <c r="E6" s="62"/>
      <c r="F6" s="62"/>
      <c r="G6" s="62"/>
      <c r="H6" s="62"/>
    </row>
    <row r="7" spans="2:8" ht="19.5" customHeight="1" x14ac:dyDescent="0.25">
      <c r="B7" s="60">
        <f t="array" ref="B7:H7">TageUndWochen+DATE(KalenderJahr,9,1)-WEEKDAY(DATE(KalenderJahr,9,1),(WochenBeginn="MONTAG")+1)+15</f>
        <v>45180</v>
      </c>
      <c r="C7" s="60">
        <v>45181</v>
      </c>
      <c r="D7" s="60">
        <v>45182</v>
      </c>
      <c r="E7" s="60">
        <v>45183</v>
      </c>
      <c r="F7" s="60">
        <v>45184</v>
      </c>
      <c r="G7" s="60">
        <v>45185</v>
      </c>
      <c r="H7" s="60">
        <v>45186</v>
      </c>
    </row>
    <row r="8" spans="2:8" ht="57.95" customHeight="1" x14ac:dyDescent="0.25">
      <c r="B8" s="60"/>
      <c r="C8" s="60"/>
      <c r="D8" s="60"/>
      <c r="E8" s="60"/>
      <c r="F8" s="60"/>
      <c r="G8" s="60"/>
      <c r="H8" s="60"/>
    </row>
    <row r="9" spans="2:8" ht="19.5" customHeight="1" x14ac:dyDescent="0.2">
      <c r="B9" s="62">
        <f t="array" ref="B9:H9">TageUndWochen+DATE(KalenderJahr,9,1)-WEEKDAY(DATE(KalenderJahr,9,1),(WochenBeginn="MONTAG")+1)+22</f>
        <v>45187</v>
      </c>
      <c r="C9" s="62">
        <v>45188</v>
      </c>
      <c r="D9" s="62">
        <v>45189</v>
      </c>
      <c r="E9" s="62">
        <v>45190</v>
      </c>
      <c r="F9" s="62">
        <v>45191</v>
      </c>
      <c r="G9" s="62">
        <v>45192</v>
      </c>
      <c r="H9" s="62">
        <v>45193</v>
      </c>
    </row>
    <row r="10" spans="2:8" ht="57.95" customHeight="1" x14ac:dyDescent="0.2">
      <c r="B10" s="62"/>
      <c r="C10" s="62"/>
      <c r="D10" s="62"/>
      <c r="E10" s="62"/>
      <c r="F10" s="62"/>
      <c r="G10" s="62"/>
      <c r="H10" s="62"/>
    </row>
    <row r="11" spans="2:8" ht="19.5" customHeight="1" x14ac:dyDescent="0.25">
      <c r="B11" s="60">
        <f t="array" ref="B11:H11">TageUndWochen+DATE(KalenderJahr,9,1)-WEEKDAY(DATE(KalenderJahr,9,1),(WochenBeginn="MONTAG")+1)+29</f>
        <v>45194</v>
      </c>
      <c r="C11" s="60">
        <v>45195</v>
      </c>
      <c r="D11" s="60">
        <v>45196</v>
      </c>
      <c r="E11" s="60">
        <v>45197</v>
      </c>
      <c r="F11" s="60">
        <v>45198</v>
      </c>
      <c r="G11" s="60">
        <v>45199</v>
      </c>
      <c r="H11" s="60">
        <v>45200</v>
      </c>
    </row>
    <row r="12" spans="2:8" ht="57.95" customHeight="1" x14ac:dyDescent="0.25">
      <c r="B12" s="60"/>
      <c r="C12" s="60"/>
      <c r="D12" s="60"/>
      <c r="E12" s="60"/>
      <c r="F12" s="60"/>
      <c r="G12" s="60"/>
      <c r="H12" s="60"/>
    </row>
    <row r="13" spans="2:8" ht="19.5" customHeight="1" x14ac:dyDescent="0.2">
      <c r="B13" s="62">
        <f t="array" ref="B13:C13">TageUndWochen+DATE(KalenderJahr,9,1)-WEEKDAY(DATE(KalenderJahr,9,1),(WochenBeginn="MONTAG")+1)+36</f>
        <v>45201</v>
      </c>
      <c r="C13" s="62">
        <v>45202</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11" priority="4">
      <formula>AND(DAY(B11)&gt;=1,DAY(B11)&lt;=15)</formula>
    </cfRule>
  </conditionalFormatting>
  <conditionalFormatting sqref="B3:G3">
    <cfRule type="expression" dxfId="10" priority="3">
      <formula>DAY(B3)&gt;8</formula>
    </cfRule>
  </conditionalFormatting>
  <conditionalFormatting sqref="D13">
    <cfRule type="expression" dxfId="9" priority="1">
      <formula>AND(DAY(D13)&gt;=1,DAY(D13)&lt;=15)</formula>
    </cfRule>
  </conditionalFormatting>
  <dataValidations count="9">
    <dataValidation allowBlank="1" showInputMessage="1" showErrorMessage="1" prompt="Automatisch ermittelter Wochentag" sqref="C2:H2" xr:uid="{00000000-0002-0000-08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8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8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800-000003000000}"/>
    <dataValidation allowBlank="1" showInputMessage="1" showErrorMessage="1" prompt="Monatskalender September" sqref="A1" xr:uid="{00000000-0002-0000-0800-000005000000}"/>
    <dataValidation allowBlank="1" showInputMessage="1" showErrorMessage="1" prompt="Geben Sie Notizen in der Zelle rechts ein" sqref="D13:D14" xr:uid="{00000000-0002-0000-0800-000006000000}"/>
    <dataValidation allowBlank="1" showInputMessage="1" showErrorMessage="1" prompt="Geben Sie Notizen in dieser Zelle ein" sqref="E13:H14" xr:uid="{00000000-0002-0000-0800-000007000000}"/>
    <dataValidation allowBlank="1" showInputMessage="1" showErrorMessage="1" prompt="Diese Zelle sowie die Zellen 6, 8, 10, 12 und 14 sind Zellen zur Eingabe der Tagesnotizen, die zum Kalendertag in der Zelle darüber gehören" sqref="B4" xr:uid="{00000000-0002-0000-0800-000008000000}"/>
    <dataValidation allowBlank="1" showInputMessage="1" showErrorMessage="1" prompt="Das Jahr in dieser Zelle wird automatisch aktualisiert. Wählen Sie ein weiteres Jahr in Zelle K3 des Januar-Arbeitsblatts aus, um das Jahr zu ändern." sqref="C1" xr:uid="{4435369A-E4BA-4CCE-AFA8-841FBD5E4294}"/>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9" tint="-0.249977111117893"/>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s>
  <sheetData>
    <row r="1" spans="2:8" ht="59.25" customHeight="1" x14ac:dyDescent="0.2">
      <c r="B1" s="58" t="str">
        <f>"Oktober "&amp;KalenderJahr</f>
        <v>Oktober 2023</v>
      </c>
      <c r="C1" s="50"/>
      <c r="D1" s="50"/>
      <c r="E1" s="51"/>
      <c r="F1" s="51"/>
      <c r="G1" s="51"/>
      <c r="H1" s="52"/>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TageUndWochen+DATE(KalenderJahr,10,1)-WEEKDAY(DATE(KalenderJahr,10,1),(WochenBeginn="MONTAG")+1)+1</f>
        <v>45194</v>
      </c>
      <c r="C3" s="60">
        <v>45195</v>
      </c>
      <c r="D3" s="60">
        <v>45196</v>
      </c>
      <c r="E3" s="60">
        <v>45197</v>
      </c>
      <c r="F3" s="60">
        <v>45198</v>
      </c>
      <c r="G3" s="60">
        <v>45199</v>
      </c>
      <c r="H3" s="60">
        <v>45200</v>
      </c>
    </row>
    <row r="4" spans="2:8" ht="57.95" customHeight="1" x14ac:dyDescent="0.25">
      <c r="B4" s="60"/>
      <c r="C4" s="60"/>
      <c r="D4" s="60"/>
      <c r="E4" s="60"/>
      <c r="F4" s="60"/>
      <c r="G4" s="60"/>
      <c r="H4" s="60"/>
    </row>
    <row r="5" spans="2:8" ht="19.5" customHeight="1" x14ac:dyDescent="0.2">
      <c r="B5" s="62">
        <f t="array" ref="B5:H5">TageUndWochen+DATE(KalenderJahr,10,1)-WEEKDAY(DATE(KalenderJahr,10,1),(WochenBeginn="MONTAG")+1)+8</f>
        <v>45201</v>
      </c>
      <c r="C5" s="62">
        <v>45202</v>
      </c>
      <c r="D5" s="62">
        <v>45203</v>
      </c>
      <c r="E5" s="62">
        <v>45204</v>
      </c>
      <c r="F5" s="62">
        <v>45205</v>
      </c>
      <c r="G5" s="62">
        <v>45206</v>
      </c>
      <c r="H5" s="62">
        <v>45207</v>
      </c>
    </row>
    <row r="6" spans="2:8" ht="57.95" customHeight="1" x14ac:dyDescent="0.2">
      <c r="B6" s="62"/>
      <c r="C6" s="62"/>
      <c r="D6" s="62"/>
      <c r="E6" s="62"/>
      <c r="F6" s="62"/>
      <c r="G6" s="62"/>
      <c r="H6" s="62"/>
    </row>
    <row r="7" spans="2:8" ht="19.5" customHeight="1" x14ac:dyDescent="0.25">
      <c r="B7" s="60">
        <f t="array" ref="B7:H7">TageUndWochen+DATE(KalenderJahr,10,1)-WEEKDAY(DATE(KalenderJahr,10,1),(WochenBeginn="MONTAG")+1)+15</f>
        <v>45208</v>
      </c>
      <c r="C7" s="60">
        <v>45209</v>
      </c>
      <c r="D7" s="60">
        <v>45210</v>
      </c>
      <c r="E7" s="60">
        <v>45211</v>
      </c>
      <c r="F7" s="60">
        <v>45212</v>
      </c>
      <c r="G7" s="60">
        <v>45213</v>
      </c>
      <c r="H7" s="60">
        <v>45214</v>
      </c>
    </row>
    <row r="8" spans="2:8" ht="57.95" customHeight="1" x14ac:dyDescent="0.25">
      <c r="B8" s="60"/>
      <c r="C8" s="60"/>
      <c r="D8" s="60"/>
      <c r="E8" s="60"/>
      <c r="F8" s="60"/>
      <c r="G8" s="60"/>
      <c r="H8" s="60"/>
    </row>
    <row r="9" spans="2:8" ht="19.5" customHeight="1" x14ac:dyDescent="0.2">
      <c r="B9" s="62">
        <f t="array" ref="B9:H9">TageUndWochen+DATE(KalenderJahr,10,1)-WEEKDAY(DATE(KalenderJahr,10,1),(WochenBeginn="MONTAG")+1)+22</f>
        <v>45215</v>
      </c>
      <c r="C9" s="62">
        <v>45216</v>
      </c>
      <c r="D9" s="62">
        <v>45217</v>
      </c>
      <c r="E9" s="62">
        <v>45218</v>
      </c>
      <c r="F9" s="62">
        <v>45219</v>
      </c>
      <c r="G9" s="62">
        <v>45220</v>
      </c>
      <c r="H9" s="62">
        <v>45221</v>
      </c>
    </row>
    <row r="10" spans="2:8" ht="57.95" customHeight="1" x14ac:dyDescent="0.2">
      <c r="B10" s="62"/>
      <c r="C10" s="62"/>
      <c r="D10" s="62"/>
      <c r="E10" s="62"/>
      <c r="F10" s="62"/>
      <c r="G10" s="62"/>
      <c r="H10" s="62"/>
    </row>
    <row r="11" spans="2:8" ht="19.5" customHeight="1" x14ac:dyDescent="0.25">
      <c r="B11" s="60">
        <f t="array" ref="B11:H11">TageUndWochen+DATE(KalenderJahr,10,1)-WEEKDAY(DATE(KalenderJahr,10,1),(WochenBeginn="MONTAG")+1)+29</f>
        <v>45222</v>
      </c>
      <c r="C11" s="60">
        <v>45223</v>
      </c>
      <c r="D11" s="60">
        <v>45224</v>
      </c>
      <c r="E11" s="60">
        <v>45225</v>
      </c>
      <c r="F11" s="60">
        <v>45226</v>
      </c>
      <c r="G11" s="60">
        <v>45227</v>
      </c>
      <c r="H11" s="60">
        <v>45228</v>
      </c>
    </row>
    <row r="12" spans="2:8" ht="57.95" customHeight="1" x14ac:dyDescent="0.25">
      <c r="B12" s="60"/>
      <c r="C12" s="60"/>
      <c r="D12" s="60"/>
      <c r="E12" s="60"/>
      <c r="F12" s="60"/>
      <c r="G12" s="60"/>
      <c r="H12" s="60"/>
    </row>
    <row r="13" spans="2:8" ht="19.5" customHeight="1" x14ac:dyDescent="0.2">
      <c r="B13" s="62">
        <f t="array" ref="B13:C13">TageUndWochen+DATE(KalenderJahr,10,1)-WEEKDAY(DATE(KalenderJahr,10,1),(WochenBeginn="MONTAG")+1)+36</f>
        <v>45229</v>
      </c>
      <c r="C13" s="62">
        <v>45230</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8" priority="4">
      <formula>AND(DAY(B11)&gt;=1,DAY(B11)&lt;=15)</formula>
    </cfRule>
  </conditionalFormatting>
  <conditionalFormatting sqref="B3:G3">
    <cfRule type="expression" dxfId="7" priority="3">
      <formula>DAY(B3)&gt;8</formula>
    </cfRule>
  </conditionalFormatting>
  <conditionalFormatting sqref="D13">
    <cfRule type="expression" dxfId="6" priority="1">
      <formula>AND(DAY(D13)&gt;=1,DAY(D13)&lt;=15)</formula>
    </cfRule>
  </conditionalFormatting>
  <dataValidations count="9">
    <dataValidation allowBlank="1" showInputMessage="1" showErrorMessage="1" prompt="Automatisch ermittelter Wochentag" sqref="C2:H2" xr:uid="{00000000-0002-0000-09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9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9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900-000003000000}"/>
    <dataValidation allowBlank="1" showInputMessage="1" showErrorMessage="1" prompt="Monatskalender Oktober" sqref="A1" xr:uid="{00000000-0002-0000-0900-000005000000}"/>
    <dataValidation allowBlank="1" showInputMessage="1" showErrorMessage="1" prompt="Geben Sie Notizen in der Zelle rechts ein" sqref="D13:D14" xr:uid="{00000000-0002-0000-0900-000006000000}"/>
    <dataValidation allowBlank="1" showInputMessage="1" showErrorMessage="1" prompt="Geben Sie Notizen in dieser Zelle ein" sqref="E13:H14" xr:uid="{00000000-0002-0000-0900-000007000000}"/>
    <dataValidation allowBlank="1" showInputMessage="1" showErrorMessage="1" prompt="Diese Zelle sowie die Zellen 6, 8, 10, 12 und 14 sind Zellen zur Eingabe der Tagesnotizen, die zum Kalendertag in der Zelle darüber gehören" sqref="B4" xr:uid="{00000000-0002-0000-0900-000008000000}"/>
    <dataValidation allowBlank="1" showInputMessage="1" showErrorMessage="1" prompt="Das Jahr in dieser Zelle wird automatisch aktualisiert. Wählen Sie ein weiteres Jahr in Zelle K3 des Januar-Arbeitsblatts aus, um das Jahr zu ändern." sqref="C1" xr:uid="{873421E6-8E6D-4E29-8E27-EC2434AD0373}"/>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9" tint="-0.499984740745262"/>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s>
  <sheetData>
    <row r="1" spans="2:8" ht="59.25" customHeight="1" x14ac:dyDescent="0.2">
      <c r="B1" s="53" t="str">
        <f>"November "&amp;KalenderJahr</f>
        <v>November 2023</v>
      </c>
      <c r="C1" s="47"/>
      <c r="D1" s="47"/>
      <c r="E1" s="48"/>
      <c r="F1" s="48"/>
      <c r="G1" s="48"/>
      <c r="H1" s="49"/>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TageUndWochen+DATE(KalenderJahr,11,1)-WEEKDAY(DATE(KalenderJahr,11,1),(WochenBeginn="MONTAG")+1)+1</f>
        <v>45229</v>
      </c>
      <c r="C3" s="60">
        <v>45230</v>
      </c>
      <c r="D3" s="60">
        <v>45231</v>
      </c>
      <c r="E3" s="60">
        <v>45232</v>
      </c>
      <c r="F3" s="60">
        <v>45233</v>
      </c>
      <c r="G3" s="60">
        <v>45234</v>
      </c>
      <c r="H3" s="60">
        <v>45235</v>
      </c>
    </row>
    <row r="4" spans="2:8" ht="57.95" customHeight="1" x14ac:dyDescent="0.25">
      <c r="B4" s="60"/>
      <c r="C4" s="60"/>
      <c r="D4" s="60"/>
      <c r="E4" s="60"/>
      <c r="F4" s="60"/>
      <c r="G4" s="60"/>
      <c r="H4" s="60"/>
    </row>
    <row r="5" spans="2:8" ht="19.5" customHeight="1" x14ac:dyDescent="0.2">
      <c r="B5" s="62">
        <f t="array" ref="B5:H5">TageUndWochen+DATE(KalenderJahr,11,1)-WEEKDAY(DATE(KalenderJahr,11,1),(WochenBeginn="MONTAG")+1)+8</f>
        <v>45236</v>
      </c>
      <c r="C5" s="62">
        <v>45237</v>
      </c>
      <c r="D5" s="62">
        <v>45238</v>
      </c>
      <c r="E5" s="62">
        <v>45239</v>
      </c>
      <c r="F5" s="62">
        <v>45240</v>
      </c>
      <c r="G5" s="62">
        <v>45241</v>
      </c>
      <c r="H5" s="62">
        <v>45242</v>
      </c>
    </row>
    <row r="6" spans="2:8" ht="57.95" customHeight="1" x14ac:dyDescent="0.2">
      <c r="B6" s="62"/>
      <c r="C6" s="62"/>
      <c r="D6" s="62"/>
      <c r="E6" s="62"/>
      <c r="F6" s="62"/>
      <c r="G6" s="62"/>
      <c r="H6" s="62"/>
    </row>
    <row r="7" spans="2:8" ht="19.5" customHeight="1" x14ac:dyDescent="0.25">
      <c r="B7" s="60">
        <f t="array" ref="B7:H7">TageUndWochen+DATE(KalenderJahr,11,1)-WEEKDAY(DATE(KalenderJahr,11,1),(WochenBeginn="MONTAG")+1)+15</f>
        <v>45243</v>
      </c>
      <c r="C7" s="60">
        <v>45244</v>
      </c>
      <c r="D7" s="60">
        <v>45245</v>
      </c>
      <c r="E7" s="60">
        <v>45246</v>
      </c>
      <c r="F7" s="60">
        <v>45247</v>
      </c>
      <c r="G7" s="60">
        <v>45248</v>
      </c>
      <c r="H7" s="60">
        <v>45249</v>
      </c>
    </row>
    <row r="8" spans="2:8" ht="57.95" customHeight="1" x14ac:dyDescent="0.25">
      <c r="B8" s="60"/>
      <c r="C8" s="60"/>
      <c r="D8" s="60"/>
      <c r="E8" s="60"/>
      <c r="F8" s="60"/>
      <c r="G8" s="60"/>
      <c r="H8" s="60"/>
    </row>
    <row r="9" spans="2:8" ht="19.5" customHeight="1" x14ac:dyDescent="0.2">
      <c r="B9" s="62">
        <f t="array" ref="B9:H9">TageUndWochen+DATE(KalenderJahr,11,1)-WEEKDAY(DATE(KalenderJahr,11,1),(WochenBeginn="MONTAG")+1)+22</f>
        <v>45250</v>
      </c>
      <c r="C9" s="62">
        <v>45251</v>
      </c>
      <c r="D9" s="62">
        <v>45252</v>
      </c>
      <c r="E9" s="62">
        <v>45253</v>
      </c>
      <c r="F9" s="62">
        <v>45254</v>
      </c>
      <c r="G9" s="62">
        <v>45255</v>
      </c>
      <c r="H9" s="62">
        <v>45256</v>
      </c>
    </row>
    <row r="10" spans="2:8" ht="57.95" customHeight="1" x14ac:dyDescent="0.2">
      <c r="B10" s="62"/>
      <c r="C10" s="62"/>
      <c r="D10" s="62"/>
      <c r="E10" s="62"/>
      <c r="F10" s="62"/>
      <c r="G10" s="62"/>
      <c r="H10" s="62"/>
    </row>
    <row r="11" spans="2:8" ht="19.5" customHeight="1" x14ac:dyDescent="0.25">
      <c r="B11" s="60">
        <f t="array" ref="B11:H11">TageUndWochen+DATE(KalenderJahr,11,1)-WEEKDAY(DATE(KalenderJahr,11,1),(WochenBeginn="MONTAG")+1)+29</f>
        <v>45257</v>
      </c>
      <c r="C11" s="60">
        <v>45258</v>
      </c>
      <c r="D11" s="60">
        <v>45259</v>
      </c>
      <c r="E11" s="60">
        <v>45260</v>
      </c>
      <c r="F11" s="60">
        <v>45261</v>
      </c>
      <c r="G11" s="60">
        <v>45262</v>
      </c>
      <c r="H11" s="60">
        <v>45263</v>
      </c>
    </row>
    <row r="12" spans="2:8" ht="57.95" customHeight="1" x14ac:dyDescent="0.25">
      <c r="B12" s="60"/>
      <c r="C12" s="60"/>
      <c r="D12" s="60"/>
      <c r="E12" s="60"/>
      <c r="F12" s="60"/>
      <c r="G12" s="60"/>
      <c r="H12" s="60"/>
    </row>
    <row r="13" spans="2:8" ht="19.5" customHeight="1" x14ac:dyDescent="0.2">
      <c r="B13" s="62">
        <f t="array" ref="B13:C13">TageUndWochen+DATE(KalenderJahr,11,1)-WEEKDAY(DATE(KalenderJahr,11,1),(WochenBeginn="MONTAG")+1)+36</f>
        <v>45264</v>
      </c>
      <c r="C13" s="62">
        <v>45265</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5" priority="5">
      <formula>AND(DAY(B11)&gt;=1,DAY(B11)&lt;=15)</formula>
    </cfRule>
  </conditionalFormatting>
  <conditionalFormatting sqref="B3:G3">
    <cfRule type="expression" dxfId="4" priority="4">
      <formula>DAY(B3)&gt;8</formula>
    </cfRule>
  </conditionalFormatting>
  <conditionalFormatting sqref="D13">
    <cfRule type="expression" dxfId="3" priority="1">
      <formula>AND(DAY(D13)&gt;=1,DAY(D13)&lt;=15)</formula>
    </cfRule>
  </conditionalFormatting>
  <dataValidations count="9">
    <dataValidation allowBlank="1" showInputMessage="1" showErrorMessage="1" prompt="Automatisch ermittelter Wochentag" sqref="C2:H2" xr:uid="{00000000-0002-0000-0A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A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A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A00-000003000000}"/>
    <dataValidation allowBlank="1" showInputMessage="1" showErrorMessage="1" prompt="Monatskalender November" sqref="A1" xr:uid="{00000000-0002-0000-0A00-000005000000}"/>
    <dataValidation allowBlank="1" showInputMessage="1" showErrorMessage="1" prompt="Geben Sie Notizen in der Zelle rechts ein" sqref="D13:D14" xr:uid="{00000000-0002-0000-0A00-000006000000}"/>
    <dataValidation allowBlank="1" showInputMessage="1" showErrorMessage="1" prompt="Geben Sie Notizen in dieser Zelle ein" sqref="E13:H14" xr:uid="{00000000-0002-0000-0A00-000007000000}"/>
    <dataValidation allowBlank="1" showInputMessage="1" showErrorMessage="1" prompt="Diese Zelle sowie die Zellen 6, 8, 10, 12 und 14 sind Zellen zur Eingabe der Tagesnotizen, die zum Kalendertag in der Zelle darüber gehören" sqref="B4" xr:uid="{00000000-0002-0000-0A00-000008000000}"/>
    <dataValidation allowBlank="1" showInputMessage="1" showErrorMessage="1" prompt="Das Jahr in dieser Zelle wird automatisch aktualisiert. Wählen Sie ein weiteres Jahr in Zelle K3 des Januar-Arbeitsblatts aus, um das Jahr zu ändern." sqref="C1" xr:uid="{3A4E290F-6134-4539-A45D-9C6B0C71CC5F}"/>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6" tint="-0.249977111117893"/>
    <pageSetUpPr fitToPage="1"/>
  </sheetPr>
  <dimension ref="B1:H14"/>
  <sheetViews>
    <sheetView showGridLines="0" zoomScale="90" zoomScaleNormal="90" workbookViewId="0"/>
  </sheetViews>
  <sheetFormatPr baseColWidth="10" defaultColWidth="8.88671875" defaultRowHeight="14.25" x14ac:dyDescent="0.2"/>
  <cols>
    <col min="1" max="1" width="2.77734375" customWidth="1"/>
    <col min="2" max="2" width="18.44140625" customWidth="1"/>
    <col min="3" max="8" width="17.77734375" customWidth="1"/>
    <col min="9" max="9" width="2.77734375" customWidth="1"/>
  </cols>
  <sheetData>
    <row r="1" spans="2:8" ht="59.25" customHeight="1" x14ac:dyDescent="0.2">
      <c r="B1" s="54" t="str">
        <f>"Dezember "&amp;KalenderJahr</f>
        <v>Dezember 2023</v>
      </c>
      <c r="C1" s="55"/>
      <c r="D1" s="55"/>
      <c r="E1" s="56"/>
      <c r="F1" s="56"/>
      <c r="G1" s="56"/>
      <c r="H1" s="57"/>
    </row>
    <row r="2" spans="2:8" ht="21.75" customHeight="1" x14ac:dyDescent="0.2">
      <c r="B2" s="5" t="str">
        <f>IF(WochenBeginn="SONNTAG", "SONNTAG","MONTAG")</f>
        <v>MONTAG</v>
      </c>
      <c r="C2" s="5" t="str">
        <f t="shared" ref="C2:H2" si="0">UPPER(TEXT(C3,"TTTT"))</f>
        <v>DIENSTAG</v>
      </c>
      <c r="D2" s="5" t="str">
        <f t="shared" si="0"/>
        <v>MITTWOCH</v>
      </c>
      <c r="E2" s="5" t="str">
        <f t="shared" si="0"/>
        <v>DONNERSTAG</v>
      </c>
      <c r="F2" s="5" t="str">
        <f t="shared" si="0"/>
        <v>FREITAG</v>
      </c>
      <c r="G2" s="5" t="str">
        <f t="shared" si="0"/>
        <v>SAMSTAG</v>
      </c>
      <c r="H2" s="5" t="str">
        <f t="shared" si="0"/>
        <v>SONNTAG</v>
      </c>
    </row>
    <row r="3" spans="2:8" ht="19.5" customHeight="1" x14ac:dyDescent="0.25">
      <c r="B3" s="60">
        <f t="array" ref="B3:H3">TageUndWochen+DATE(KalenderJahr,12,1)-WEEKDAY(DATE(KalenderJahr,12,1),(WochenBeginn="MONTAG")+1)+1</f>
        <v>45257</v>
      </c>
      <c r="C3" s="60">
        <v>45258</v>
      </c>
      <c r="D3" s="60">
        <v>45259</v>
      </c>
      <c r="E3" s="60">
        <v>45260</v>
      </c>
      <c r="F3" s="60">
        <v>45261</v>
      </c>
      <c r="G3" s="60">
        <v>45262</v>
      </c>
      <c r="H3" s="60">
        <v>45263</v>
      </c>
    </row>
    <row r="4" spans="2:8" ht="57.95" customHeight="1" x14ac:dyDescent="0.25">
      <c r="B4" s="60"/>
      <c r="C4" s="60"/>
      <c r="D4" s="60"/>
      <c r="E4" s="60"/>
      <c r="F4" s="60"/>
      <c r="G4" s="60"/>
      <c r="H4" s="60"/>
    </row>
    <row r="5" spans="2:8" ht="19.5" customHeight="1" x14ac:dyDescent="0.2">
      <c r="B5" s="62">
        <f t="array" ref="B5:H5">TageUndWochen+DATE(KalenderJahr,12,1)-WEEKDAY(DATE(KalenderJahr,12,1),(WochenBeginn="MONTAG")+1)+8</f>
        <v>45264</v>
      </c>
      <c r="C5" s="62">
        <v>45265</v>
      </c>
      <c r="D5" s="62">
        <v>45266</v>
      </c>
      <c r="E5" s="62">
        <v>45267</v>
      </c>
      <c r="F5" s="62">
        <v>45268</v>
      </c>
      <c r="G5" s="62">
        <v>45269</v>
      </c>
      <c r="H5" s="62">
        <v>45270</v>
      </c>
    </row>
    <row r="6" spans="2:8" ht="57.95" customHeight="1" x14ac:dyDescent="0.2">
      <c r="B6" s="62"/>
      <c r="C6" s="62"/>
      <c r="D6" s="62"/>
      <c r="E6" s="62"/>
      <c r="F6" s="62"/>
      <c r="G6" s="62"/>
      <c r="H6" s="62"/>
    </row>
    <row r="7" spans="2:8" ht="19.5" customHeight="1" x14ac:dyDescent="0.25">
      <c r="B7" s="60">
        <f t="array" ref="B7:H7">TageUndWochen+DATE(KalenderJahr,12,1)-WEEKDAY(DATE(KalenderJahr,12,1),(WochenBeginn="MONTAG")+1)+15</f>
        <v>45271</v>
      </c>
      <c r="C7" s="60">
        <v>45272</v>
      </c>
      <c r="D7" s="60">
        <v>45273</v>
      </c>
      <c r="E7" s="60">
        <v>45274</v>
      </c>
      <c r="F7" s="60">
        <v>45275</v>
      </c>
      <c r="G7" s="60">
        <v>45276</v>
      </c>
      <c r="H7" s="60">
        <v>45277</v>
      </c>
    </row>
    <row r="8" spans="2:8" ht="57.95" customHeight="1" x14ac:dyDescent="0.25">
      <c r="B8" s="60"/>
      <c r="C8" s="60"/>
      <c r="D8" s="60"/>
      <c r="E8" s="60"/>
      <c r="F8" s="60"/>
      <c r="G8" s="60"/>
      <c r="H8" s="60"/>
    </row>
    <row r="9" spans="2:8" ht="19.5" customHeight="1" x14ac:dyDescent="0.2">
      <c r="B9" s="62">
        <f t="array" ref="B9:H9">TageUndWochen+DATE(KalenderJahr,12,1)-WEEKDAY(DATE(KalenderJahr,12,1),(WochenBeginn="MONTAG")+1)+22</f>
        <v>45278</v>
      </c>
      <c r="C9" s="62">
        <v>45279</v>
      </c>
      <c r="D9" s="62">
        <v>45280</v>
      </c>
      <c r="E9" s="62">
        <v>45281</v>
      </c>
      <c r="F9" s="62">
        <v>45282</v>
      </c>
      <c r="G9" s="62">
        <v>45283</v>
      </c>
      <c r="H9" s="62">
        <v>45284</v>
      </c>
    </row>
    <row r="10" spans="2:8" ht="57.95" customHeight="1" x14ac:dyDescent="0.2">
      <c r="B10" s="62"/>
      <c r="C10" s="62"/>
      <c r="D10" s="62"/>
      <c r="E10" s="62"/>
      <c r="F10" s="62"/>
      <c r="G10" s="62"/>
      <c r="H10" s="62"/>
    </row>
    <row r="11" spans="2:8" ht="19.5" customHeight="1" x14ac:dyDescent="0.25">
      <c r="B11" s="60">
        <f t="array" ref="B11:H11">TageUndWochen+DATE(KalenderJahr,12,1)-WEEKDAY(DATE(KalenderJahr,12,1),(WochenBeginn="MONTAG")+1)+29</f>
        <v>45285</v>
      </c>
      <c r="C11" s="60">
        <v>45286</v>
      </c>
      <c r="D11" s="60">
        <v>45287</v>
      </c>
      <c r="E11" s="60">
        <v>45288</v>
      </c>
      <c r="F11" s="60">
        <v>45289</v>
      </c>
      <c r="G11" s="60">
        <v>45290</v>
      </c>
      <c r="H11" s="60">
        <v>45291</v>
      </c>
    </row>
    <row r="12" spans="2:8" ht="57.95" customHeight="1" x14ac:dyDescent="0.25">
      <c r="B12" s="60"/>
      <c r="C12" s="60"/>
      <c r="D12" s="60"/>
      <c r="E12" s="60"/>
      <c r="F12" s="60"/>
      <c r="G12" s="60"/>
      <c r="H12" s="60"/>
    </row>
    <row r="13" spans="2:8" ht="19.5" customHeight="1" x14ac:dyDescent="0.2">
      <c r="B13" s="62">
        <f t="array" ref="B13:C13">TageUndWochen+DATE(KalenderJahr,12,1)-WEEKDAY(DATE(KalenderJahr,12,1),(WochenBeginn="MONTAG")+1)+36</f>
        <v>45292</v>
      </c>
      <c r="C13" s="62">
        <v>45293</v>
      </c>
      <c r="D13" s="59" t="s">
        <v>0</v>
      </c>
      <c r="E13" s="64"/>
      <c r="F13" s="64"/>
      <c r="G13" s="64"/>
      <c r="H13" s="65"/>
    </row>
    <row r="14" spans="2:8" ht="57.95" customHeight="1" x14ac:dyDescent="0.2">
      <c r="B14" s="62"/>
      <c r="C14" s="62"/>
      <c r="D14" s="7"/>
      <c r="E14" s="66"/>
      <c r="F14" s="66"/>
      <c r="G14" s="66"/>
      <c r="H14" s="67"/>
    </row>
  </sheetData>
  <mergeCells count="1">
    <mergeCell ref="E13:H14"/>
  </mergeCells>
  <conditionalFormatting sqref="B11:H11 B13:C13">
    <cfRule type="expression" dxfId="2" priority="4">
      <formula>AND(DAY(B11)&gt;=1,DAY(B11)&lt;=15)</formula>
    </cfRule>
  </conditionalFormatting>
  <conditionalFormatting sqref="B3:G3">
    <cfRule type="expression" dxfId="1" priority="3">
      <formula>DAY(B3)&gt;8</formula>
    </cfRule>
  </conditionalFormatting>
  <conditionalFormatting sqref="D13">
    <cfRule type="expression" dxfId="0" priority="1">
      <formula>AND(DAY(D13)&gt;=1,DAY(D13)&lt;=15)</formula>
    </cfRule>
  </conditionalFormatting>
  <dataValidations count="9">
    <dataValidation allowBlank="1" showInputMessage="1" showErrorMessage="1" prompt="Automatisch ermittelter Wochentag" sqref="C2:H2" xr:uid="{00000000-0002-0000-0B00-000000000000}"/>
    <dataValidation allowBlank="1" showErrorMessage="1" prompt="Das Jahr in dieser Zelle wird automatisch auf der Grundlage des im Januar-Arbeitsblatt eingegebenen Jahrs aktualisiert. Der Kalender unten weist Datumswerte für den Vor- und den Folgemonat in hellerer Schriftfarbe auf" sqref="B1" xr:uid="{00000000-0002-0000-0B00-000001000000}"/>
    <dataValidation allowBlank="1" showInputMessage="1" showErrorMessage="1" prompt="Diese Zeile sowie die Zeilen 5, 7, 9, 11 und 13 enthalten Kalendertage der Woche. Wenn diese Zelle nicht die Zahl „1“ enthält, handelt es sich um einen Tag des Vormonats. Geben Sie Notizen in Zelle E13 ein" sqref="B3" xr:uid="{00000000-0002-0000-0B00-000002000000}"/>
    <dataValidation allowBlank="1" showInputMessage="1" showErrorMessage="1" prompt="Diese Zeile enthält die Namen der Wochentage für diesen Kalender. Diese Zelle enthält den ersten Tag der Woche. Um den ersten Tag der Woche zu ändern, geben Sie einen neuen Wochentag in Zelle K4 des Januar-Arbeitsblatts ein" sqref="B2" xr:uid="{00000000-0002-0000-0B00-000003000000}"/>
    <dataValidation allowBlank="1" showInputMessage="1" showErrorMessage="1" prompt="Monatskalender Dezember" sqref="A1" xr:uid="{00000000-0002-0000-0B00-000005000000}"/>
    <dataValidation allowBlank="1" showInputMessage="1" showErrorMessage="1" prompt="Geben Sie Notizen in der Zelle rechts ein" sqref="D13:D14" xr:uid="{00000000-0002-0000-0B00-000006000000}"/>
    <dataValidation allowBlank="1" showInputMessage="1" showErrorMessage="1" prompt="Geben Sie Notizen in dieser Zelle ein" sqref="E13:H14" xr:uid="{00000000-0002-0000-0B00-000007000000}"/>
    <dataValidation allowBlank="1" showInputMessage="1" showErrorMessage="1" prompt="Diese Zelle sowie die Zellen 6, 8, 10, 12 und 14 sind Zellen zur Eingabe der Tagesnotizen, die zum Kalendertag in der Zelle darüber gehören" sqref="B4" xr:uid="{00000000-0002-0000-0B00-000008000000}"/>
    <dataValidation allowBlank="1" showInputMessage="1" showErrorMessage="1" prompt="Das Jahr in dieser Zelle wird automatisch aktualisiert. Wählen Sie ein weiteres Jahr in Zelle K3 des Januar-Arbeitsblatts aus, um das Jahr zu ändern." sqref="C1" xr:uid="{0ED9C6F5-D117-4D38-BF48-93FAA0D1B91E}"/>
  </dataValidations>
  <printOptions horizontalCentered="1" verticalCentered="1"/>
  <pageMargins left="0.7" right="0.7" top="0.75" bottom="0.75" header="0.3" footer="0.3"/>
  <pageSetup paperSize="9" scale="83" orientation="landscape" r:id="rId1"/>
  <headerFooter differentFirst="1">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2" ma:contentTypeDescription="Create a new document." ma:contentTypeScope="" ma:versionID="426e97fa315356fffbdcd9876fe988c2">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14b8f0def80e6d70ce3def20c90759ae"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tatus xmlns="71af3243-3dd4-4a8d-8c0d-dd76da1f02a5">Not started</Status>
    <MediaServiceKeyPoints xmlns="71af3243-3dd4-4a8d-8c0d-dd76da1f02a5" xsi:nil="true"/>
  </documentManagement>
</p:properties>
</file>

<file path=customXml/itemProps1.xml><?xml version="1.0" encoding="utf-8"?>
<ds:datastoreItem xmlns:ds="http://schemas.openxmlformats.org/officeDocument/2006/customXml" ds:itemID="{DF8A8BCD-244E-41CF-AC5A-813C9AEC7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A10363-92EC-4580-AE8C-D8F6C7EC38E0}">
  <ds:schemaRefs>
    <ds:schemaRef ds:uri="http://schemas.microsoft.com/sharepoint/v3/contenttype/forms"/>
  </ds:schemaRefs>
</ds:datastoreItem>
</file>

<file path=customXml/itemProps3.xml><?xml version="1.0" encoding="utf-8"?>
<ds:datastoreItem xmlns:ds="http://schemas.openxmlformats.org/officeDocument/2006/customXml" ds:itemID="{BD90E721-6104-41D1-93BF-62E14EE01C6F}">
  <ds:schemaRefs>
    <ds:schemaRef ds:uri="http://schemas.microsoft.com/office/2006/metadata/properties"/>
    <ds:schemaRef ds:uri="http://schemas.microsoft.com/office/infopath/2007/PartnerControls"/>
    <ds:schemaRef ds:uri="71af3243-3dd4-4a8d-8c0d-dd76da1f02a5"/>
  </ds:schemaRefs>
</ds:datastoreItem>
</file>

<file path=docProps/app.xml><?xml version="1.0" encoding="utf-8"?>
<Properties xmlns="http://schemas.openxmlformats.org/officeDocument/2006/extended-properties" xmlns:vt="http://schemas.openxmlformats.org/officeDocument/2006/docPropsVTypes">
  <Template>TM11907363</Template>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27</vt:i4>
      </vt:variant>
    </vt:vector>
  </HeadingPairs>
  <TitlesOfParts>
    <vt:vector size="40" baseType="lpstr">
      <vt:lpstr>Planung</vt:lpstr>
      <vt:lpstr>Januar</vt:lpstr>
      <vt:lpstr>Februar</vt:lpstr>
      <vt:lpstr>März</vt:lpstr>
      <vt:lpstr>April</vt:lpstr>
      <vt:lpstr>Mai</vt:lpstr>
      <vt:lpstr>Juni</vt:lpstr>
      <vt:lpstr>Juli</vt:lpstr>
      <vt:lpstr>August</vt:lpstr>
      <vt:lpstr>September</vt:lpstr>
      <vt:lpstr>Oktober</vt:lpstr>
      <vt:lpstr>November</vt:lpstr>
      <vt:lpstr>Dezember</vt:lpstr>
      <vt:lpstr>Januar!Druckbereich</vt:lpstr>
      <vt:lpstr>KalenderJahr</vt:lpstr>
      <vt:lpstr>SpaltenTitelBereich1..H12.1</vt:lpstr>
      <vt:lpstr>SpaltenTitelBereich1..H12.10</vt:lpstr>
      <vt:lpstr>SpaltenTitelBereich1..H12.11</vt:lpstr>
      <vt:lpstr>SpaltenTitelBereich1..H12.12</vt:lpstr>
      <vt:lpstr>SpaltenTitelBereich1..H12.2</vt:lpstr>
      <vt:lpstr>SpaltenTitelBereich1..H12.3</vt:lpstr>
      <vt:lpstr>SpaltenTitelBereich1..H12.4</vt:lpstr>
      <vt:lpstr>SpaltenTitelBereich1..H12.5</vt:lpstr>
      <vt:lpstr>SpaltenTitelBereich1..H12.6</vt:lpstr>
      <vt:lpstr>SpaltenTitelBereich1..H12.7</vt:lpstr>
      <vt:lpstr>SpaltenTitelBereich1..H12.8</vt:lpstr>
      <vt:lpstr>SpaltenTitelBereich1..H12.9</vt:lpstr>
      <vt:lpstr>SpaltenTitelBereich2..C14.1</vt:lpstr>
      <vt:lpstr>SpaltenTitelBereich2..C14.10</vt:lpstr>
      <vt:lpstr>SpaltenTitelBereich2..C14.11</vt:lpstr>
      <vt:lpstr>SpaltenTitelBereich2..C14.12</vt:lpstr>
      <vt:lpstr>SpaltenTitelBereich2..C14.2</vt:lpstr>
      <vt:lpstr>SpaltenTitelBereich2..C14.3</vt:lpstr>
      <vt:lpstr>SpaltenTitelBereich2..C14.4</vt:lpstr>
      <vt:lpstr>SpaltenTitelBereich2..C14.5</vt:lpstr>
      <vt:lpstr>SpaltenTitelBereich2..C14.6</vt:lpstr>
      <vt:lpstr>SpaltenTitelBereich2..C14.7</vt:lpstr>
      <vt:lpstr>SpaltenTitelBereich2..C14.8</vt:lpstr>
      <vt:lpstr>SpaltenTitelBereich2..C14.9</vt:lpstr>
      <vt:lpstr>WochenBeginn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2020-07-08T21:12:30Z</dcterms:created>
  <dcterms:modified xsi:type="dcterms:W3CDTF">2023-01-31T08:47:16Z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