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C:\Users\Salah\Desktop\"/>
    </mc:Choice>
  </mc:AlternateContent>
  <bookViews>
    <workbookView xWindow="0" yWindow="0" windowWidth="28800" windowHeight="12435"/>
  </bookViews>
  <sheets>
    <sheet name="Zeitstrahl Vorlage" sheetId="1" r:id="rId1"/>
    <sheet name="Zeitstrahldiagramm" sheetId="6" r:id="rId2"/>
    <sheet name="Zeitstrahl Manuell" sheetId="5" r:id="rId3"/>
    <sheet name="calcs" sheetId="2" state="hidden" r:id="rId4"/>
  </sheets>
  <definedNames>
    <definedName name="FensterOffset">calcs!$D$26</definedName>
    <definedName name="FensterTage">calcs!$D$29</definedName>
    <definedName name="Rasterberechnung">IFERROR(calcs!$A1/SUMPRODUCT( (Aktivitäten[Id]=calcs!$C1)*(Aktivitäten[First Trade Date]&lt;=calcs!A$31)*((Aktivitäten[Delisting]&gt;=calcs!A$31)+(LEN(Aktivitäten[Delisting])=0)*(Aktivitäten[First Trade Date]=calcs!A$31)) ),NA())</definedName>
    <definedName name="Startdatum">calcs!$D$28</definedName>
    <definedName name="StartDatumFenster">calcs!$D$25</definedName>
    <definedName name="TagSchienen">StartDatumFenster+ROW('Zeitstrahl Vorlage'!$1:$25)-1</definedName>
  </definedNames>
  <calcPr calcId="152511"/>
</workbook>
</file>

<file path=xl/calcChain.xml><?xml version="1.0" encoding="utf-8"?>
<calcChain xmlns="http://schemas.openxmlformats.org/spreadsheetml/2006/main">
  <c r="E2" i="5" l="1"/>
  <c r="K3" i="5" l="1"/>
  <c r="K4" i="5" s="1"/>
  <c r="K5" i="5" s="1"/>
  <c r="K6" i="5" s="1"/>
  <c r="K7" i="5" s="1"/>
  <c r="K8" i="5" s="1"/>
  <c r="K9" i="5" s="1"/>
  <c r="K10" i="5" s="1"/>
  <c r="K11" i="5" s="1"/>
  <c r="K12" i="5" s="1"/>
  <c r="K13" i="5" s="1"/>
  <c r="K14" i="5" s="1"/>
  <c r="K15" i="5" s="1"/>
  <c r="K16" i="5" s="1"/>
  <c r="K17" i="5" s="1"/>
  <c r="K18" i="5" s="1"/>
  <c r="K19" i="5" s="1"/>
  <c r="K20" i="5" s="1"/>
  <c r="K21" i="5" s="1"/>
  <c r="K22" i="5" s="1"/>
  <c r="K23" i="5" s="1"/>
  <c r="K24" i="5" s="1"/>
  <c r="K25" i="5" s="1"/>
  <c r="K26" i="5" s="1"/>
  <c r="K27" i="5" s="1"/>
  <c r="K28" i="5" s="1"/>
  <c r="K29" i="5" s="1"/>
  <c r="K30" i="5" s="1"/>
  <c r="K31" i="5" s="1"/>
  <c r="K32" i="5" s="1"/>
  <c r="K33" i="5" s="1"/>
  <c r="K34" i="5" s="1"/>
  <c r="K35" i="5" s="1"/>
  <c r="K36" i="5" s="1"/>
  <c r="K37" i="5" s="1"/>
  <c r="K38" i="5" s="1"/>
  <c r="E3" i="5"/>
  <c r="E4" i="5"/>
  <c r="E5" i="5"/>
  <c r="E6" i="5"/>
  <c r="D3" i="2" l="1"/>
  <c r="F71" i="2"/>
  <c r="G71" i="2" s="1"/>
  <c r="H71" i="2" s="1"/>
  <c r="I71" i="2" s="1"/>
  <c r="J71" i="2" s="1"/>
  <c r="K71" i="2" s="1"/>
  <c r="L71" i="2" s="1"/>
  <c r="M71" i="2" s="1"/>
  <c r="N71" i="2" s="1"/>
  <c r="O71" i="2" s="1"/>
  <c r="P71" i="2" s="1"/>
  <c r="Q71" i="2" s="1"/>
  <c r="R71" i="2" s="1"/>
  <c r="S71" i="2" s="1"/>
  <c r="T71" i="2" s="1"/>
  <c r="U71" i="2" s="1"/>
  <c r="V71" i="2" s="1"/>
  <c r="W71" i="2" s="1"/>
  <c r="X71" i="2" s="1"/>
  <c r="Y71" i="2" s="1"/>
  <c r="Z71" i="2" s="1"/>
  <c r="AA71" i="2" s="1"/>
  <c r="AB71" i="2" s="1"/>
  <c r="AC71" i="2" s="1"/>
  <c r="AD71" i="2" s="1"/>
  <c r="AE71" i="2" s="1"/>
  <c r="AF71" i="2" s="1"/>
  <c r="AG71" i="2" s="1"/>
  <c r="AH71" i="2" s="1"/>
  <c r="F69" i="2"/>
  <c r="G69" i="2" s="1"/>
  <c r="H69" i="2" s="1"/>
  <c r="I69" i="2" s="1"/>
  <c r="J69" i="2" s="1"/>
  <c r="K69" i="2" s="1"/>
  <c r="L69" i="2" s="1"/>
  <c r="M69" i="2" s="1"/>
  <c r="N69" i="2" s="1"/>
  <c r="O69" i="2" s="1"/>
  <c r="P69" i="2" s="1"/>
  <c r="Q69" i="2" s="1"/>
  <c r="R69" i="2" s="1"/>
  <c r="S69" i="2" s="1"/>
  <c r="T69" i="2" s="1"/>
  <c r="U69" i="2" s="1"/>
  <c r="V69" i="2" s="1"/>
  <c r="W69" i="2" s="1"/>
  <c r="X69" i="2" s="1"/>
  <c r="Y69" i="2" s="1"/>
  <c r="Z69" i="2" s="1"/>
  <c r="AA69" i="2" s="1"/>
  <c r="AB69" i="2" s="1"/>
  <c r="AC69" i="2" s="1"/>
  <c r="AD69" i="2" s="1"/>
  <c r="AE69" i="2" s="1"/>
  <c r="AF69" i="2" s="1"/>
  <c r="AG69" i="2" s="1"/>
  <c r="AH69" i="2" s="1"/>
  <c r="A33" i="2" l="1"/>
  <c r="A34" i="2" s="1"/>
  <c r="A35" i="2" s="1"/>
  <c r="A36" i="2" s="1"/>
  <c r="A37" i="2" s="1"/>
  <c r="A38" i="2" s="1"/>
  <c r="A39" i="2" s="1"/>
  <c r="A40" i="2" s="1"/>
  <c r="D28" i="2"/>
  <c r="D25" i="2" s="1"/>
  <c r="E14" i="2"/>
  <c r="E13" i="2"/>
  <c r="E12" i="2"/>
  <c r="E11" i="2"/>
  <c r="E10" i="2"/>
  <c r="E9" i="2"/>
  <c r="E8" i="2"/>
  <c r="E7" i="2"/>
  <c r="E6" i="2"/>
  <c r="E31" i="2" l="1"/>
  <c r="F31" i="2" s="1"/>
  <c r="G31" i="2" s="1"/>
  <c r="H31" i="2" s="1"/>
  <c r="I31" i="2" s="1"/>
  <c r="J31" i="2" s="1"/>
  <c r="K31" i="2" s="1"/>
  <c r="L31" i="2" s="1"/>
  <c r="M31" i="2" s="1"/>
  <c r="N31" i="2" s="1"/>
  <c r="O31" i="2" s="1"/>
  <c r="P31" i="2" s="1"/>
  <c r="Q31" i="2" s="1"/>
  <c r="R31" i="2" s="1"/>
  <c r="S31" i="2" s="1"/>
  <c r="T31" i="2" s="1"/>
  <c r="U31" i="2" s="1"/>
  <c r="V31" i="2" s="1"/>
  <c r="W31" i="2" s="1"/>
  <c r="X31" i="2" s="1"/>
  <c r="Y31" i="2" s="1"/>
  <c r="Z31" i="2" s="1"/>
  <c r="AA31" i="2" s="1"/>
  <c r="AB31" i="2" s="1"/>
  <c r="AC31" i="2" s="1"/>
  <c r="AD31" i="2" s="1"/>
  <c r="AE31" i="2" s="1"/>
  <c r="AF31" i="2" s="1"/>
  <c r="AG31" i="2" s="1"/>
  <c r="AH31" i="2" s="1"/>
  <c r="AH55" i="2" s="1"/>
  <c r="AH70" i="2" l="1"/>
  <c r="AH72" i="2"/>
  <c r="AH56" i="2"/>
  <c r="J55" i="2"/>
  <c r="P43" i="2"/>
  <c r="U55" i="2"/>
  <c r="I55" i="2"/>
  <c r="I43" i="2"/>
  <c r="AB55" i="2"/>
  <c r="P55" i="2"/>
  <c r="G55" i="2"/>
  <c r="M55" i="2"/>
  <c r="J43" i="2"/>
  <c r="N43" i="2"/>
  <c r="U43" i="2"/>
  <c r="AF55" i="2"/>
  <c r="AF43" i="2"/>
  <c r="Z43" i="2"/>
  <c r="T43" i="2"/>
  <c r="AG43" i="2"/>
  <c r="Y43" i="2"/>
  <c r="Z55" i="2"/>
  <c r="AB43" i="2"/>
  <c r="AA43" i="2"/>
  <c r="S43" i="2"/>
  <c r="T55" i="2"/>
  <c r="M43" i="2"/>
  <c r="V43" i="2"/>
  <c r="O43" i="2"/>
  <c r="G43" i="2"/>
  <c r="H55" i="2"/>
  <c r="L55" i="2"/>
  <c r="AD55" i="2"/>
  <c r="X55" i="2"/>
  <c r="R55" i="2"/>
  <c r="V55" i="2"/>
  <c r="Y55" i="2"/>
  <c r="O55" i="2"/>
  <c r="N55" i="2"/>
  <c r="H43" i="2"/>
  <c r="F55" i="2"/>
  <c r="S55" i="2"/>
  <c r="X43" i="2"/>
  <c r="AD43" i="2"/>
  <c r="R43" i="2"/>
  <c r="AG55" i="2"/>
  <c r="L43" i="2"/>
  <c r="AA55" i="2"/>
  <c r="F43" i="2"/>
  <c r="K43" i="2"/>
  <c r="AE55" i="2"/>
  <c r="AC43" i="2"/>
  <c r="W43" i="2"/>
  <c r="E43" i="2"/>
  <c r="AH43" i="2"/>
  <c r="Q55" i="2"/>
  <c r="AE43" i="2"/>
  <c r="K55" i="2"/>
  <c r="E55" i="2"/>
  <c r="Q43" i="2"/>
  <c r="W55" i="2"/>
  <c r="AC55" i="2"/>
  <c r="AI31" i="2"/>
  <c r="AC70" i="2" l="1"/>
  <c r="AC72" i="2"/>
  <c r="K70" i="2"/>
  <c r="K72" i="2"/>
  <c r="Q70" i="2"/>
  <c r="Q72" i="2"/>
  <c r="AA70" i="2"/>
  <c r="AA72" i="2"/>
  <c r="AG70" i="2"/>
  <c r="AG72" i="2"/>
  <c r="S70" i="2"/>
  <c r="S72" i="2"/>
  <c r="O70" i="2"/>
  <c r="O72" i="2"/>
  <c r="V70" i="2"/>
  <c r="V72" i="2"/>
  <c r="X70" i="2"/>
  <c r="X72" i="2"/>
  <c r="L70" i="2"/>
  <c r="L72" i="2"/>
  <c r="T70" i="2"/>
  <c r="T72" i="2"/>
  <c r="Z70" i="2"/>
  <c r="Z72" i="2"/>
  <c r="AF70" i="2"/>
  <c r="AF72" i="2"/>
  <c r="M70" i="2"/>
  <c r="M72" i="2"/>
  <c r="P70" i="2"/>
  <c r="P72" i="2"/>
  <c r="U70" i="2"/>
  <c r="U72" i="2"/>
  <c r="J70" i="2"/>
  <c r="J72" i="2"/>
  <c r="W70" i="2"/>
  <c r="W72" i="2"/>
  <c r="AE70" i="2"/>
  <c r="AE72" i="2"/>
  <c r="N70" i="2"/>
  <c r="N72" i="2"/>
  <c r="Y70" i="2"/>
  <c r="Y72" i="2"/>
  <c r="R70" i="2"/>
  <c r="R72" i="2"/>
  <c r="AD70" i="2"/>
  <c r="AD72" i="2"/>
  <c r="AB70" i="2"/>
  <c r="AB72" i="2"/>
  <c r="I70" i="2"/>
  <c r="I72" i="2"/>
  <c r="H70" i="2"/>
  <c r="H72" i="2"/>
  <c r="G70" i="2"/>
  <c r="G72" i="2"/>
  <c r="F70" i="2"/>
  <c r="F72" i="2"/>
  <c r="E70" i="2"/>
  <c r="E72" i="2"/>
  <c r="P56" i="2"/>
  <c r="J56" i="2"/>
  <c r="R56" i="2"/>
  <c r="AF56" i="2"/>
  <c r="G56" i="2"/>
  <c r="M56" i="2"/>
  <c r="U56" i="2"/>
  <c r="Y56" i="2"/>
  <c r="I56" i="2"/>
  <c r="AA56" i="2"/>
  <c r="E56" i="2"/>
  <c r="Z56" i="2"/>
  <c r="AE56" i="2"/>
  <c r="AD56" i="2"/>
  <c r="AB56" i="2"/>
  <c r="Q56" i="2"/>
  <c r="O56" i="2"/>
  <c r="F56" i="2"/>
  <c r="T56" i="2"/>
  <c r="H56" i="2"/>
  <c r="L56" i="2"/>
  <c r="AG56" i="2"/>
  <c r="X56" i="2"/>
  <c r="N56" i="2"/>
  <c r="S56" i="2"/>
  <c r="V56" i="2"/>
  <c r="K56" i="2"/>
  <c r="AC56" i="2"/>
  <c r="W56" i="2"/>
  <c r="D58" i="2"/>
  <c r="D59" i="2" s="1"/>
  <c r="D61" i="2" l="1"/>
  <c r="D62" i="2" s="1"/>
  <c r="D65" i="2"/>
  <c r="Q65" i="2" s="1"/>
  <c r="AH58" i="2"/>
  <c r="AH59" i="2" s="1"/>
  <c r="AB58" i="2"/>
  <c r="AB59" i="2" s="1"/>
  <c r="V58" i="2"/>
  <c r="V59" i="2" s="1"/>
  <c r="P58" i="2"/>
  <c r="P59" i="2" s="1"/>
  <c r="J58" i="2"/>
  <c r="J59" i="2" s="1"/>
  <c r="M58" i="2"/>
  <c r="M59" i="2" s="1"/>
  <c r="R58" i="2"/>
  <c r="R59" i="2" s="1"/>
  <c r="AG58" i="2"/>
  <c r="AG59" i="2" s="1"/>
  <c r="AA58" i="2"/>
  <c r="AA59" i="2" s="1"/>
  <c r="U58" i="2"/>
  <c r="U59" i="2" s="1"/>
  <c r="O58" i="2"/>
  <c r="O59" i="2" s="1"/>
  <c r="I58" i="2"/>
  <c r="I59" i="2" s="1"/>
  <c r="X58" i="2"/>
  <c r="X59" i="2" s="1"/>
  <c r="AF58" i="2"/>
  <c r="AF59" i="2" s="1"/>
  <c r="Z58" i="2"/>
  <c r="Z59" i="2" s="1"/>
  <c r="T58" i="2"/>
  <c r="T59" i="2" s="1"/>
  <c r="N58" i="2"/>
  <c r="N59" i="2" s="1"/>
  <c r="H58" i="2"/>
  <c r="H59" i="2" s="1"/>
  <c r="G58" i="2"/>
  <c r="G59" i="2" s="1"/>
  <c r="L58" i="2"/>
  <c r="L59" i="2" s="1"/>
  <c r="AE58" i="2"/>
  <c r="AE59" i="2" s="1"/>
  <c r="Y58" i="2"/>
  <c r="Y59" i="2" s="1"/>
  <c r="S58" i="2"/>
  <c r="S59" i="2" s="1"/>
  <c r="AD58" i="2"/>
  <c r="AD59" i="2" s="1"/>
  <c r="AC58" i="2"/>
  <c r="AC59" i="2" s="1"/>
  <c r="W58" i="2"/>
  <c r="W59" i="2" s="1"/>
  <c r="Q58" i="2"/>
  <c r="Q59" i="2" s="1"/>
  <c r="K58" i="2"/>
  <c r="K59" i="2" s="1"/>
  <c r="E58" i="2"/>
  <c r="E59" i="2" s="1"/>
  <c r="F58" i="2"/>
  <c r="F59" i="2" s="1"/>
  <c r="AA65" i="2" l="1"/>
  <c r="R65" i="2"/>
  <c r="AE65" i="2"/>
  <c r="AF65" i="2"/>
  <c r="U65" i="2"/>
  <c r="T65" i="2"/>
  <c r="Z65" i="2"/>
  <c r="K65" i="2"/>
  <c r="N65" i="2"/>
  <c r="I65" i="2"/>
  <c r="E65" i="2"/>
  <c r="Y65" i="2"/>
  <c r="J65" i="2"/>
  <c r="P65" i="2"/>
  <c r="AH65" i="2"/>
  <c r="F65" i="2"/>
  <c r="AG65" i="2"/>
  <c r="AC65" i="2"/>
  <c r="G65" i="2"/>
  <c r="D66" i="2"/>
  <c r="P66" i="2" s="1"/>
  <c r="H65" i="2"/>
  <c r="W65" i="2"/>
  <c r="L65" i="2"/>
  <c r="M65" i="2"/>
  <c r="AD65" i="2"/>
  <c r="AB65" i="2"/>
  <c r="V65" i="2"/>
  <c r="O65" i="2"/>
  <c r="S65" i="2"/>
  <c r="X65" i="2"/>
  <c r="AH61" i="2"/>
  <c r="AH62" i="2" s="1"/>
  <c r="P61" i="2"/>
  <c r="P62" i="2" s="1"/>
  <c r="U61" i="2"/>
  <c r="U62" i="2" s="1"/>
  <c r="AG61" i="2"/>
  <c r="AG62" i="2" s="1"/>
  <c r="AF61" i="2"/>
  <c r="AF62" i="2" s="1"/>
  <c r="Z61" i="2"/>
  <c r="Z62" i="2" s="1"/>
  <c r="T61" i="2"/>
  <c r="T62" i="2" s="1"/>
  <c r="N61" i="2"/>
  <c r="N62" i="2" s="1"/>
  <c r="H61" i="2"/>
  <c r="H62" i="2" s="1"/>
  <c r="V61" i="2"/>
  <c r="V62" i="2" s="1"/>
  <c r="I61" i="2"/>
  <c r="I62" i="2" s="1"/>
  <c r="AE61" i="2"/>
  <c r="AE62" i="2" s="1"/>
  <c r="Y61" i="2"/>
  <c r="Y62" i="2" s="1"/>
  <c r="S61" i="2"/>
  <c r="S62" i="2" s="1"/>
  <c r="M61" i="2"/>
  <c r="M62" i="2" s="1"/>
  <c r="G61" i="2"/>
  <c r="G62" i="2" s="1"/>
  <c r="AD61" i="2"/>
  <c r="AD62" i="2" s="1"/>
  <c r="X61" i="2"/>
  <c r="X62" i="2" s="1"/>
  <c r="R61" i="2"/>
  <c r="R62" i="2" s="1"/>
  <c r="L61" i="2"/>
  <c r="L62" i="2" s="1"/>
  <c r="F61" i="2"/>
  <c r="F62" i="2" s="1"/>
  <c r="AC61" i="2"/>
  <c r="AC62" i="2" s="1"/>
  <c r="W61" i="2"/>
  <c r="W62" i="2" s="1"/>
  <c r="K61" i="2"/>
  <c r="K62" i="2" s="1"/>
  <c r="E61" i="2"/>
  <c r="E62" i="2" s="1"/>
  <c r="AB61" i="2"/>
  <c r="AB62" i="2" s="1"/>
  <c r="J61" i="2"/>
  <c r="J62" i="2" s="1"/>
  <c r="AA61" i="2"/>
  <c r="AA62" i="2" s="1"/>
  <c r="O61" i="2"/>
  <c r="O62" i="2" s="1"/>
  <c r="Q61" i="2"/>
  <c r="Q62" i="2" s="1"/>
  <c r="AH66" i="2" l="1"/>
  <c r="H66" i="2"/>
  <c r="U66" i="2"/>
  <c r="F66" i="2"/>
  <c r="Z66" i="2"/>
  <c r="AE66" i="2"/>
  <c r="AF66" i="2"/>
  <c r="R66" i="2"/>
  <c r="Y66" i="2"/>
  <c r="AC66" i="2"/>
  <c r="W66" i="2"/>
  <c r="O66" i="2"/>
  <c r="AB66" i="2"/>
  <c r="V66" i="2"/>
  <c r="AD66" i="2"/>
  <c r="X66" i="2"/>
  <c r="AA66" i="2"/>
  <c r="Q66" i="2"/>
  <c r="I66" i="2"/>
  <c r="S66" i="2"/>
  <c r="K66" i="2"/>
  <c r="T66" i="2"/>
  <c r="M66" i="2"/>
  <c r="E66" i="2"/>
  <c r="N66" i="2"/>
  <c r="G66" i="2"/>
  <c r="J66" i="2"/>
  <c r="L66" i="2"/>
  <c r="AG66" i="2"/>
  <c r="D9" i="2" l="1"/>
  <c r="D11" i="2" s="1"/>
  <c r="B23" i="1" l="1"/>
  <c r="B24" i="1"/>
  <c r="B25" i="1" s="1"/>
  <c r="B26" i="1" s="1"/>
  <c r="B27" i="1" s="1"/>
  <c r="E15" i="2" l="1" a="1"/>
  <c r="E15" i="2" s="1"/>
  <c r="F15" i="2" l="1"/>
  <c r="C32" i="2" s="1"/>
  <c r="E16" i="2" a="1"/>
  <c r="E16" i="2" s="1"/>
  <c r="E17" i="2" l="1" a="1"/>
  <c r="E17" i="2" s="1"/>
  <c r="F16" i="2"/>
  <c r="C33" i="2" s="1"/>
  <c r="D32" i="2"/>
  <c r="I32" i="2"/>
  <c r="X32" i="2"/>
  <c r="L32" i="2"/>
  <c r="E32" i="2"/>
  <c r="C44" i="2"/>
  <c r="D44" i="2" s="1"/>
  <c r="AE32" i="2"/>
  <c r="Q32" i="2"/>
  <c r="K32" i="2"/>
  <c r="AF32" i="2"/>
  <c r="S32" i="2"/>
  <c r="AD32" i="2"/>
  <c r="P32" i="2"/>
  <c r="R32" i="2"/>
  <c r="AH32" i="2"/>
  <c r="F32" i="2"/>
  <c r="U32" i="2"/>
  <c r="W32" i="2"/>
  <c r="AC32" i="2"/>
  <c r="H32" i="2"/>
  <c r="T32" i="2"/>
  <c r="V32" i="2"/>
  <c r="AB32" i="2"/>
  <c r="AG32" i="2"/>
  <c r="AF44" i="2" s="1"/>
  <c r="AA32" i="2"/>
  <c r="G32" i="2"/>
  <c r="Z32" i="2"/>
  <c r="N32" i="2"/>
  <c r="AI32" i="2"/>
  <c r="J32" i="2"/>
  <c r="I44" i="2" s="1"/>
  <c r="Y32" i="2"/>
  <c r="X44" i="2" s="1"/>
  <c r="M32" i="2"/>
  <c r="O32" i="2"/>
  <c r="S44" i="2" l="1"/>
  <c r="R44" i="2"/>
  <c r="AH44" i="2"/>
  <c r="V44" i="2"/>
  <c r="AE44" i="2"/>
  <c r="Y44" i="2"/>
  <c r="N44" i="2"/>
  <c r="Q44" i="2"/>
  <c r="O44" i="2"/>
  <c r="AA44" i="2"/>
  <c r="U44" i="2"/>
  <c r="G44" i="2"/>
  <c r="AC44" i="2"/>
  <c r="K44" i="2"/>
  <c r="AB44" i="2"/>
  <c r="W44" i="2"/>
  <c r="H44" i="2"/>
  <c r="Z44" i="2"/>
  <c r="T44" i="2"/>
  <c r="J44" i="2"/>
  <c r="P44" i="2"/>
  <c r="AG44" i="2"/>
  <c r="AD44" i="2"/>
  <c r="E44" i="2"/>
  <c r="M44" i="2"/>
  <c r="L44" i="2"/>
  <c r="F44" i="2"/>
  <c r="K33" i="2"/>
  <c r="X33" i="2"/>
  <c r="AD33" i="2"/>
  <c r="AA33" i="2"/>
  <c r="C45" i="2"/>
  <c r="D45" i="2" s="1"/>
  <c r="H33" i="2"/>
  <c r="R33" i="2"/>
  <c r="N33" i="2"/>
  <c r="AI33" i="2"/>
  <c r="V33" i="2"/>
  <c r="D33" i="2"/>
  <c r="W33" i="2"/>
  <c r="S33" i="2"/>
  <c r="P33" i="2"/>
  <c r="J33" i="2"/>
  <c r="G33" i="2"/>
  <c r="AE33" i="2"/>
  <c r="AD45" i="2" s="1"/>
  <c r="Z33" i="2"/>
  <c r="I33" i="2"/>
  <c r="Y33" i="2"/>
  <c r="AC33" i="2"/>
  <c r="AB33" i="2"/>
  <c r="U33" i="2"/>
  <c r="L33" i="2"/>
  <c r="K45" i="2" s="1"/>
  <c r="AG33" i="2"/>
  <c r="T33" i="2"/>
  <c r="E33" i="2"/>
  <c r="AH33" i="2"/>
  <c r="M33" i="2"/>
  <c r="O33" i="2"/>
  <c r="N45" i="2" s="1"/>
  <c r="Q33" i="2"/>
  <c r="P45" i="2" s="1"/>
  <c r="F33" i="2"/>
  <c r="F45" i="2" s="1"/>
  <c r="AF33" i="2"/>
  <c r="AE45" i="2" s="1"/>
  <c r="F17" i="2"/>
  <c r="C34" i="2" s="1"/>
  <c r="E18" i="2" a="1"/>
  <c r="E18" i="2" s="1"/>
  <c r="X45" i="2" l="1"/>
  <c r="S45" i="2"/>
  <c r="AA45" i="2"/>
  <c r="V45" i="2"/>
  <c r="I45" i="2"/>
  <c r="L45" i="2"/>
  <c r="AG45" i="2"/>
  <c r="G45" i="2"/>
  <c r="T45" i="2"/>
  <c r="Q45" i="2"/>
  <c r="O45" i="2"/>
  <c r="AB45" i="2"/>
  <c r="R45" i="2"/>
  <c r="Z45" i="2"/>
  <c r="H45" i="2"/>
  <c r="AC45" i="2"/>
  <c r="Y45" i="2"/>
  <c r="U45" i="2"/>
  <c r="W45" i="2"/>
  <c r="AF45" i="2"/>
  <c r="AH45" i="2"/>
  <c r="J45" i="2"/>
  <c r="M45" i="2"/>
  <c r="E19" i="2" a="1"/>
  <c r="E19" i="2" s="1"/>
  <c r="F18" i="2"/>
  <c r="C35" i="2" s="1"/>
  <c r="E45" i="2"/>
  <c r="V34" i="2"/>
  <c r="J34" i="2"/>
  <c r="E34" i="2"/>
  <c r="S34" i="2"/>
  <c r="T34" i="2"/>
  <c r="W34" i="2"/>
  <c r="M34" i="2"/>
  <c r="AH34" i="2"/>
  <c r="D34" i="2"/>
  <c r="AD34" i="2"/>
  <c r="H34" i="2"/>
  <c r="X34" i="2"/>
  <c r="O34" i="2"/>
  <c r="AA34" i="2"/>
  <c r="I34" i="2"/>
  <c r="L34" i="2"/>
  <c r="F34" i="2"/>
  <c r="C46" i="2"/>
  <c r="D46" i="2" s="1"/>
  <c r="AI34" i="2"/>
  <c r="AH46" i="2" s="1"/>
  <c r="Z34" i="2"/>
  <c r="N34" i="2"/>
  <c r="AB34" i="2"/>
  <c r="Y34" i="2"/>
  <c r="AF34" i="2"/>
  <c r="AE34" i="2"/>
  <c r="G34" i="2"/>
  <c r="Q34" i="2"/>
  <c r="U34" i="2"/>
  <c r="T46" i="2" s="1"/>
  <c r="AC34" i="2"/>
  <c r="K34" i="2"/>
  <c r="R34" i="2"/>
  <c r="AG34" i="2"/>
  <c r="AF46" i="2" s="1"/>
  <c r="P34" i="2"/>
  <c r="O46" i="2" s="1"/>
  <c r="X46" i="2" l="1"/>
  <c r="AA46" i="2"/>
  <c r="J46" i="2"/>
  <c r="AD46" i="2"/>
  <c r="F46" i="2"/>
  <c r="E46" i="2"/>
  <c r="M46" i="2"/>
  <c r="AB46" i="2"/>
  <c r="W46" i="2"/>
  <c r="S46" i="2"/>
  <c r="Q46" i="2"/>
  <c r="V46" i="2"/>
  <c r="Z46" i="2"/>
  <c r="N46" i="2"/>
  <c r="Y46" i="2"/>
  <c r="R46" i="2"/>
  <c r="G46" i="2"/>
  <c r="P46" i="2"/>
  <c r="AC46" i="2"/>
  <c r="I46" i="2"/>
  <c r="U46" i="2"/>
  <c r="AE46" i="2"/>
  <c r="K46" i="2"/>
  <c r="AG46" i="2"/>
  <c r="H46" i="2"/>
  <c r="L46" i="2"/>
  <c r="M35" i="2"/>
  <c r="O35" i="2"/>
  <c r="I35" i="2"/>
  <c r="T35" i="2"/>
  <c r="V35" i="2"/>
  <c r="X35" i="2"/>
  <c r="G35" i="2"/>
  <c r="H35" i="2"/>
  <c r="AG35" i="2"/>
  <c r="R35" i="2"/>
  <c r="E35" i="2"/>
  <c r="Z35" i="2"/>
  <c r="K35" i="2"/>
  <c r="W35" i="2"/>
  <c r="V47" i="2" s="1"/>
  <c r="AD35" i="2"/>
  <c r="N35" i="2"/>
  <c r="S35" i="2"/>
  <c r="Q35" i="2"/>
  <c r="C47" i="2"/>
  <c r="D47" i="2" s="1"/>
  <c r="AC35" i="2"/>
  <c r="P35" i="2"/>
  <c r="O47" i="2" s="1"/>
  <c r="AH35" i="2"/>
  <c r="AF35" i="2"/>
  <c r="F35" i="2"/>
  <c r="Y35" i="2"/>
  <c r="AI35" i="2"/>
  <c r="AB35" i="2"/>
  <c r="J35" i="2"/>
  <c r="U35" i="2"/>
  <c r="T47" i="2" s="1"/>
  <c r="D35" i="2"/>
  <c r="AE35" i="2"/>
  <c r="AD47" i="2" s="1"/>
  <c r="AA35" i="2"/>
  <c r="Z47" i="2" s="1"/>
  <c r="L35" i="2"/>
  <c r="K47" i="2" s="1"/>
  <c r="E20" i="2" a="1"/>
  <c r="E20" i="2" s="1"/>
  <c r="F19" i="2"/>
  <c r="C36" i="2" s="1"/>
  <c r="R47" i="2" l="1"/>
  <c r="I47" i="2"/>
  <c r="AH47" i="2"/>
  <c r="X47" i="2"/>
  <c r="E47" i="2"/>
  <c r="AF47" i="2"/>
  <c r="H47" i="2"/>
  <c r="P47" i="2"/>
  <c r="Q47" i="2"/>
  <c r="N47" i="2"/>
  <c r="L47" i="2"/>
  <c r="M47" i="2"/>
  <c r="G47" i="2"/>
  <c r="AE47" i="2"/>
  <c r="AC47" i="2"/>
  <c r="F47" i="2"/>
  <c r="AG47" i="2"/>
  <c r="W47" i="2"/>
  <c r="J47" i="2"/>
  <c r="U47" i="2"/>
  <c r="AB47" i="2"/>
  <c r="Y47" i="2"/>
  <c r="S47" i="2"/>
  <c r="AA47" i="2"/>
  <c r="V36" i="2"/>
  <c r="X36" i="2"/>
  <c r="H36" i="2"/>
  <c r="AA36" i="2"/>
  <c r="N36" i="2"/>
  <c r="F36" i="2"/>
  <c r="R36" i="2"/>
  <c r="J36" i="2"/>
  <c r="C48" i="2"/>
  <c r="D48" i="2" s="1"/>
  <c r="AH36" i="2"/>
  <c r="Y36" i="2"/>
  <c r="X48" i="2" s="1"/>
  <c r="E36" i="2"/>
  <c r="L36" i="2"/>
  <c r="AD36" i="2"/>
  <c r="G36" i="2"/>
  <c r="F48" i="2" s="1"/>
  <c r="T36" i="2"/>
  <c r="AG36" i="2"/>
  <c r="I36" i="2"/>
  <c r="S36" i="2"/>
  <c r="O36" i="2"/>
  <c r="N48" i="2" s="1"/>
  <c r="W36" i="2"/>
  <c r="V48" i="2" s="1"/>
  <c r="K36" i="2"/>
  <c r="U36" i="2"/>
  <c r="Z36" i="2"/>
  <c r="AB36" i="2"/>
  <c r="AA48" i="2" s="1"/>
  <c r="AE36" i="2"/>
  <c r="AD48" i="2" s="1"/>
  <c r="P36" i="2"/>
  <c r="D36" i="2"/>
  <c r="Q36" i="2"/>
  <c r="AF36" i="2"/>
  <c r="AC36" i="2"/>
  <c r="AB48" i="2" s="1"/>
  <c r="AI36" i="2"/>
  <c r="AH48" i="2" s="1"/>
  <c r="M36" i="2"/>
  <c r="L48" i="2" s="1"/>
  <c r="E21" i="2" a="1"/>
  <c r="E21" i="2" s="1"/>
  <c r="F20" i="2"/>
  <c r="C37" i="2" s="1"/>
  <c r="Y48" i="2" l="1"/>
  <c r="H48" i="2"/>
  <c r="T48" i="2"/>
  <c r="J48" i="2"/>
  <c r="P48" i="2"/>
  <c r="AG48" i="2"/>
  <c r="Q48" i="2"/>
  <c r="AE48" i="2"/>
  <c r="AC48" i="2"/>
  <c r="E48" i="2"/>
  <c r="K48" i="2"/>
  <c r="M48" i="2"/>
  <c r="Z48" i="2"/>
  <c r="O48" i="2"/>
  <c r="R48" i="2"/>
  <c r="G48" i="2"/>
  <c r="W48" i="2"/>
  <c r="AF48" i="2"/>
  <c r="U48" i="2"/>
  <c r="S48" i="2"/>
  <c r="I48" i="2"/>
  <c r="C49" i="2"/>
  <c r="D49" i="2" s="1"/>
  <c r="Z37" i="2"/>
  <c r="L37" i="2"/>
  <c r="I37" i="2"/>
  <c r="W37" i="2"/>
  <c r="G37" i="2"/>
  <c r="O37" i="2"/>
  <c r="D37" i="2"/>
  <c r="Y37" i="2"/>
  <c r="AH37" i="2"/>
  <c r="AG49" i="2" s="1"/>
  <c r="K37" i="2"/>
  <c r="AD37" i="2"/>
  <c r="F37" i="2"/>
  <c r="AF37" i="2"/>
  <c r="AC37" i="2"/>
  <c r="AG37" i="2"/>
  <c r="U37" i="2"/>
  <c r="T37" i="2"/>
  <c r="R37" i="2"/>
  <c r="N37" i="2"/>
  <c r="S37" i="2"/>
  <c r="E37" i="2"/>
  <c r="AB37" i="2"/>
  <c r="V37" i="2"/>
  <c r="AI37" i="2"/>
  <c r="H37" i="2"/>
  <c r="AE37" i="2"/>
  <c r="AD49" i="2" s="1"/>
  <c r="M37" i="2"/>
  <c r="AA37" i="2"/>
  <c r="X37" i="2"/>
  <c r="P37" i="2"/>
  <c r="O49" i="2" s="1"/>
  <c r="Q37" i="2"/>
  <c r="J37" i="2"/>
  <c r="I49" i="2" s="1"/>
  <c r="E22" i="2" a="1"/>
  <c r="E22" i="2" s="1"/>
  <c r="F21" i="2"/>
  <c r="C38" i="2" s="1"/>
  <c r="L49" i="2" l="1"/>
  <c r="Z49" i="2"/>
  <c r="W49" i="2"/>
  <c r="G49" i="2"/>
  <c r="AH49" i="2"/>
  <c r="AC49" i="2"/>
  <c r="T49" i="2"/>
  <c r="X49" i="2"/>
  <c r="P49" i="2"/>
  <c r="U49" i="2"/>
  <c r="AF49" i="2"/>
  <c r="AA49" i="2"/>
  <c r="AB49" i="2"/>
  <c r="N49" i="2"/>
  <c r="AE49" i="2"/>
  <c r="F49" i="2"/>
  <c r="R49" i="2"/>
  <c r="E49" i="2"/>
  <c r="V49" i="2"/>
  <c r="M49" i="2"/>
  <c r="H49" i="2"/>
  <c r="Q49" i="2"/>
  <c r="J49" i="2"/>
  <c r="K49" i="2"/>
  <c r="S49" i="2"/>
  <c r="Y49" i="2"/>
  <c r="E23" i="2" a="1"/>
  <c r="E23" i="2" s="1"/>
  <c r="F23" i="2" s="1"/>
  <c r="C40" i="2" s="1"/>
  <c r="F22" i="2"/>
  <c r="C39" i="2" s="1"/>
  <c r="E38" i="2"/>
  <c r="AB38" i="2"/>
  <c r="Q38" i="2"/>
  <c r="D38" i="2"/>
  <c r="O38" i="2"/>
  <c r="U38" i="2"/>
  <c r="S38" i="2"/>
  <c r="J38" i="2"/>
  <c r="V38" i="2"/>
  <c r="F38" i="2"/>
  <c r="W38" i="2"/>
  <c r="H38" i="2"/>
  <c r="M38" i="2"/>
  <c r="T38" i="2"/>
  <c r="K38" i="2"/>
  <c r="J50" i="2" s="1"/>
  <c r="AC38" i="2"/>
  <c r="AB50" i="2" s="1"/>
  <c r="P38" i="2"/>
  <c r="Z38" i="2"/>
  <c r="N38" i="2"/>
  <c r="AE38" i="2"/>
  <c r="AA38" i="2"/>
  <c r="AD38" i="2"/>
  <c r="AH38" i="2"/>
  <c r="C50" i="2"/>
  <c r="D50" i="2" s="1"/>
  <c r="I38" i="2"/>
  <c r="R38" i="2"/>
  <c r="Q50" i="2" s="1"/>
  <c r="AI38" i="2"/>
  <c r="X38" i="2"/>
  <c r="G38" i="2"/>
  <c r="F50" i="2" s="1"/>
  <c r="AF38" i="2"/>
  <c r="AG38" i="2"/>
  <c r="Y38" i="2"/>
  <c r="L38" i="2"/>
  <c r="K50" i="2" s="1"/>
  <c r="H50" i="2" l="1"/>
  <c r="O50" i="2"/>
  <c r="W50" i="2"/>
  <c r="U50" i="2"/>
  <c r="AH50" i="2"/>
  <c r="S50" i="2"/>
  <c r="AC50" i="2"/>
  <c r="E50" i="2"/>
  <c r="AF50" i="2"/>
  <c r="M50" i="2"/>
  <c r="X50" i="2"/>
  <c r="Y50" i="2"/>
  <c r="AA50" i="2"/>
  <c r="I50" i="2"/>
  <c r="AG50" i="2"/>
  <c r="R50" i="2"/>
  <c r="T50" i="2"/>
  <c r="Z50" i="2"/>
  <c r="L50" i="2"/>
  <c r="N50" i="2"/>
  <c r="G50" i="2"/>
  <c r="V50" i="2"/>
  <c r="P50" i="2"/>
  <c r="AE50" i="2"/>
  <c r="AD50" i="2"/>
  <c r="G39" i="2"/>
  <c r="W39" i="2"/>
  <c r="T39" i="2"/>
  <c r="E39" i="2"/>
  <c r="J39" i="2"/>
  <c r="S39" i="2"/>
  <c r="I39" i="2"/>
  <c r="Y39" i="2"/>
  <c r="H39" i="2"/>
  <c r="G51" i="2" s="1"/>
  <c r="L39" i="2"/>
  <c r="F39" i="2"/>
  <c r="AH39" i="2"/>
  <c r="V39" i="2"/>
  <c r="AC39" i="2"/>
  <c r="AF39" i="2"/>
  <c r="AE39" i="2"/>
  <c r="D39" i="2"/>
  <c r="AI39" i="2"/>
  <c r="X39" i="2"/>
  <c r="W51" i="2" s="1"/>
  <c r="O39" i="2"/>
  <c r="M39" i="2"/>
  <c r="L51" i="2" s="1"/>
  <c r="K39" i="2"/>
  <c r="J51" i="2" s="1"/>
  <c r="Z39" i="2"/>
  <c r="Y51" i="2" s="1"/>
  <c r="C51" i="2"/>
  <c r="D51" i="2" s="1"/>
  <c r="AB39" i="2"/>
  <c r="R39" i="2"/>
  <c r="Q39" i="2"/>
  <c r="AD39" i="2"/>
  <c r="U39" i="2"/>
  <c r="T51" i="2" s="1"/>
  <c r="AG39" i="2"/>
  <c r="P39" i="2"/>
  <c r="N39" i="2"/>
  <c r="AA39" i="2"/>
  <c r="AE40" i="2"/>
  <c r="AD40" i="2"/>
  <c r="N40" i="2"/>
  <c r="W40" i="2"/>
  <c r="AF40" i="2"/>
  <c r="O40" i="2"/>
  <c r="AI40" i="2"/>
  <c r="Z40" i="2"/>
  <c r="AH40" i="2"/>
  <c r="U40" i="2"/>
  <c r="R40" i="2"/>
  <c r="S40" i="2"/>
  <c r="V40" i="2"/>
  <c r="K40" i="2"/>
  <c r="X40" i="2"/>
  <c r="AG40" i="2"/>
  <c r="Q40" i="2"/>
  <c r="E40" i="2"/>
  <c r="J40" i="2"/>
  <c r="H40" i="2"/>
  <c r="T40" i="2"/>
  <c r="I40" i="2"/>
  <c r="AA40" i="2"/>
  <c r="G40" i="2"/>
  <c r="Y40" i="2"/>
  <c r="X52" i="2" s="1"/>
  <c r="AC40" i="2"/>
  <c r="F40" i="2"/>
  <c r="L40" i="2"/>
  <c r="K52" i="2" s="1"/>
  <c r="D40" i="2"/>
  <c r="P40" i="2"/>
  <c r="O52" i="2" s="1"/>
  <c r="M40" i="2"/>
  <c r="C52" i="2"/>
  <c r="D52" i="2" s="1"/>
  <c r="AB40" i="2"/>
  <c r="AA52" i="2" s="1"/>
  <c r="AF51" i="2" l="1"/>
  <c r="Z51" i="2"/>
  <c r="O51" i="2"/>
  <c r="AH51" i="2"/>
  <c r="E52" i="2"/>
  <c r="S52" i="2"/>
  <c r="AC51" i="2"/>
  <c r="AF52" i="2"/>
  <c r="Z52" i="2"/>
  <c r="AE52" i="2"/>
  <c r="AB52" i="2"/>
  <c r="H52" i="2"/>
  <c r="G52" i="2"/>
  <c r="N52" i="2"/>
  <c r="AE51" i="2"/>
  <c r="R52" i="2"/>
  <c r="S51" i="2"/>
  <c r="P52" i="2"/>
  <c r="AG52" i="2"/>
  <c r="AD52" i="2"/>
  <c r="Q51" i="2"/>
  <c r="K51" i="2"/>
  <c r="V51" i="2"/>
  <c r="F52" i="2"/>
  <c r="Y52" i="2"/>
  <c r="AA51" i="2"/>
  <c r="L52" i="2"/>
  <c r="W52" i="2"/>
  <c r="AH52" i="2"/>
  <c r="M51" i="2"/>
  <c r="AD51" i="2"/>
  <c r="X51" i="2"/>
  <c r="J52" i="2"/>
  <c r="H51" i="2"/>
  <c r="U52" i="2"/>
  <c r="AB51" i="2"/>
  <c r="R51" i="2"/>
  <c r="V52" i="2"/>
  <c r="U51" i="2"/>
  <c r="I51" i="2"/>
  <c r="I52" i="2"/>
  <c r="Q52" i="2"/>
  <c r="M52" i="2"/>
  <c r="N51" i="2"/>
  <c r="AG51" i="2"/>
  <c r="T52" i="2"/>
  <c r="AC52" i="2"/>
  <c r="P51" i="2"/>
  <c r="F51" i="2"/>
  <c r="E51" i="2"/>
</calcChain>
</file>

<file path=xl/sharedStrings.xml><?xml version="1.0" encoding="utf-8"?>
<sst xmlns="http://schemas.openxmlformats.org/spreadsheetml/2006/main" count="46" uniqueCount="32">
  <si>
    <t>Offset</t>
  </si>
  <si>
    <t>Id</t>
  </si>
  <si>
    <t>Position</t>
  </si>
  <si>
    <t>AKTIVITÄT</t>
  </si>
  <si>
    <t>NOTIZEN</t>
  </si>
  <si>
    <t>ANFANGSDATUM EINGEBEN:</t>
  </si>
  <si>
    <t>*** Dieses Arbeitsblatt sollte ausgeblendet bleiben ***</t>
  </si>
  <si>
    <t>Heute:</t>
  </si>
  <si>
    <t>Fenster 'Aktivitäten':</t>
  </si>
  <si>
    <t>Berechnungsfenster Start</t>
  </si>
  <si>
    <t>BEGINN</t>
  </si>
  <si>
    <t>Fenster</t>
  </si>
  <si>
    <t>Datenreihen</t>
  </si>
  <si>
    <t>Aktivitäts-ID</t>
  </si>
  <si>
    <t>Aktueller Tag</t>
  </si>
  <si>
    <t>ISIN</t>
  </si>
  <si>
    <t>DE0006599905</t>
  </si>
  <si>
    <t>DE0006042708</t>
  </si>
  <si>
    <t>DE0005492938</t>
  </si>
  <si>
    <t>DE0005664809</t>
  </si>
  <si>
    <t>DE0006053952</t>
  </si>
  <si>
    <t>MERCK KGAA O.N.</t>
  </si>
  <si>
    <t>HAWESKO HOLDING AG    SVG</t>
  </si>
  <si>
    <t>MASTERFLEX O.N.</t>
  </si>
  <si>
    <t>EVOTEC AG O.N.</t>
  </si>
  <si>
    <t>KONTRON AG O.N.</t>
  </si>
  <si>
    <t>First Trade Date</t>
  </si>
  <si>
    <t>IPO Listing - Delisting</t>
  </si>
  <si>
    <t>Delisting</t>
  </si>
  <si>
    <t>Firm</t>
  </si>
  <si>
    <t>Differenz in Monate</t>
  </si>
  <si>
    <t>Datum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</si>
</sst>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 yyyy"/>
    <numFmt numFmtId="165" formatCode="dd/mm/yy;@"/>
  </numFmts>
  <fonts count="13" x14ac:knownFonts="1">
    <font>
      <sz val="10"/>
      <color theme="3"/>
      <name val="Calibri"/>
      <family val="2"/>
      <scheme val="minor"/>
    </font>
    <font>
      <sz val="11"/>
      <color theme="1"/>
      <name val="Calibri"/>
      <family val="2"/>
      <scheme val="minor"/>
    </font>
    <font>
      <b/>
      <sz val="22"/>
      <color theme="1"/>
      <name val="Calibri"/>
      <family val="2"/>
      <scheme val="minor"/>
    </font>
    <font>
      <sz val="10"/>
      <color theme="3" tint="0.39997558519241921"/>
      <name val="Calibri"/>
      <family val="2"/>
      <scheme val="minor"/>
    </font>
    <font>
      <sz val="14"/>
      <color theme="3" tint="0.39997558519241921"/>
      <name val="Calibri"/>
      <family val="2"/>
      <scheme val="minor"/>
    </font>
    <font>
      <sz val="12"/>
      <color theme="3"/>
      <name val="Calibri"/>
      <family val="2"/>
      <scheme val="minor"/>
    </font>
    <font>
      <sz val="30"/>
      <color theme="0"/>
      <name val="Calibri"/>
      <family val="2"/>
      <scheme val="minor"/>
    </font>
    <font>
      <sz val="12"/>
      <color theme="0"/>
      <name val="Calibri"/>
      <family val="2"/>
      <scheme val="minor"/>
    </font>
    <font>
      <sz val="9"/>
      <name val="Calibri"/>
      <family val="2"/>
    </font>
    <font>
      <b/>
      <sz val="10"/>
      <color theme="3"/>
      <name val="Calibri"/>
      <family val="2"/>
      <scheme val="minor"/>
    </font>
    <font>
      <sz val="11"/>
      <name val="Calibri"/>
      <family val="2"/>
      <scheme val="minor"/>
    </font>
    <font>
      <b/>
      <sz val="12"/>
      <color theme="0"/>
      <name val="Calibri"/>
      <family val="2"/>
      <scheme val="minor"/>
    </font>
    <font>
      <b/>
      <sz val="12"/>
      <color theme="3"/>
      <name val="Calibri"/>
      <family val="2"/>
      <scheme val="minor"/>
    </font>
  </fonts>
  <fills count="9">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3"/>
        <bgColor theme="4"/>
      </patternFill>
    </fill>
    <fill>
      <patternFill patternType="solid">
        <fgColor rgb="FF92D05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FF00"/>
        <bgColor indexed="64"/>
      </patternFill>
    </fill>
  </fills>
  <borders count="5">
    <border>
      <left/>
      <right/>
      <top/>
      <bottom/>
      <diagonal/>
    </border>
    <border>
      <left/>
      <right/>
      <top/>
      <bottom style="thick">
        <color theme="4"/>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
      <left/>
      <right style="medium">
        <color theme="3"/>
      </right>
      <top/>
      <bottom style="thick">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3">
    <xf numFmtId="0" fontId="0" fillId="0" borderId="0">
      <alignment vertical="center"/>
    </xf>
    <xf numFmtId="0" fontId="1" fillId="0" borderId="0"/>
    <xf numFmtId="9" fontId="1" fillId="0" borderId="0" applyFont="0" applyFill="0" applyBorder="0" applyAlignment="0" applyProtection="0"/>
  </cellStyleXfs>
  <cellXfs count="55">
    <xf numFmtId="0" fontId="0" fillId="0" borderId="0" xfId="0">
      <alignment vertical="center"/>
    </xf>
    <xf numFmtId="14" fontId="0" fillId="0" borderId="0" xfId="0" applyNumberFormat="1">
      <alignment vertical="center"/>
    </xf>
    <xf numFmtId="16" fontId="0" fillId="0" borderId="0" xfId="0" applyNumberFormat="1">
      <alignment vertical="center"/>
    </xf>
    <xf numFmtId="164" fontId="0" fillId="0" borderId="0" xfId="0" applyNumberFormat="1">
      <alignment vertical="center"/>
    </xf>
    <xf numFmtId="0" fontId="0" fillId="3" borderId="1" xfId="0" applyFill="1" applyBorder="1" applyProtection="1">
      <alignment vertical="center"/>
    </xf>
    <xf numFmtId="0" fontId="0" fillId="2" borderId="1" xfId="0" applyFill="1" applyBorder="1" applyProtection="1">
      <alignment vertical="center"/>
    </xf>
    <xf numFmtId="0" fontId="0" fillId="3" borderId="3" xfId="0" applyFill="1" applyBorder="1" applyProtection="1">
      <alignment vertical="center"/>
    </xf>
    <xf numFmtId="0" fontId="0" fillId="2" borderId="0" xfId="0" applyFill="1" applyProtection="1">
      <alignment vertical="center"/>
    </xf>
    <xf numFmtId="0" fontId="0" fillId="0" borderId="0" xfId="0" applyProtection="1">
      <alignment vertical="center"/>
    </xf>
    <xf numFmtId="0" fontId="2" fillId="0" borderId="0" xfId="0" applyFont="1" applyProtection="1">
      <alignment vertical="center"/>
    </xf>
    <xf numFmtId="0" fontId="0" fillId="0" borderId="1" xfId="0" applyBorder="1" applyProtection="1">
      <alignment vertical="center"/>
    </xf>
    <xf numFmtId="0" fontId="0" fillId="0" borderId="0" xfId="0" applyFill="1" applyProtection="1">
      <alignment vertical="center"/>
    </xf>
    <xf numFmtId="0" fontId="0" fillId="0" borderId="0" xfId="0" applyFont="1" applyFill="1" applyBorder="1" applyProtection="1">
      <alignment vertical="center"/>
    </xf>
    <xf numFmtId="0" fontId="5" fillId="0" borderId="0" xfId="0" applyFont="1" applyFill="1" applyBorder="1" applyAlignment="1" applyProtection="1">
      <alignment horizontal="left" vertical="center" indent="1"/>
    </xf>
    <xf numFmtId="0" fontId="0" fillId="0" borderId="0" xfId="0" applyFont="1" applyFill="1" applyBorder="1" applyAlignment="1" applyProtection="1">
      <alignment horizontal="left" vertical="center" indent="1"/>
    </xf>
    <xf numFmtId="0" fontId="0" fillId="0" borderId="0" xfId="0" applyNumberFormat="1" applyFont="1" applyFill="1" applyBorder="1" applyProtection="1">
      <alignment vertical="center"/>
    </xf>
    <xf numFmtId="0" fontId="4" fillId="0" borderId="0" xfId="0" applyFont="1" applyFill="1" applyAlignment="1" applyProtection="1">
      <alignment horizontal="right"/>
    </xf>
    <xf numFmtId="14" fontId="3" fillId="0" borderId="2" xfId="0" applyNumberFormat="1" applyFont="1" applyFill="1" applyBorder="1" applyAlignment="1" applyProtection="1">
      <alignment horizontal="center" vertical="center"/>
    </xf>
    <xf numFmtId="0" fontId="6" fillId="3" borderId="1" xfId="0" applyFont="1" applyFill="1" applyBorder="1" applyAlignment="1" applyProtection="1">
      <alignment horizontal="left" vertical="center"/>
    </xf>
    <xf numFmtId="0" fontId="7" fillId="4" borderId="0" xfId="0" applyFont="1" applyFill="1" applyBorder="1" applyAlignment="1">
      <alignment horizontal="left" vertical="center" indent="1"/>
    </xf>
    <xf numFmtId="0" fontId="1" fillId="5" borderId="0" xfId="1" applyFill="1"/>
    <xf numFmtId="49" fontId="1" fillId="5" borderId="0" xfId="1" applyNumberFormat="1" applyFill="1"/>
    <xf numFmtId="0" fontId="1" fillId="5" borderId="0" xfId="1" applyFill="1" applyAlignment="1">
      <alignment horizontal="left" vertical="top"/>
    </xf>
    <xf numFmtId="0" fontId="8" fillId="5" borderId="0" xfId="1" applyFont="1" applyFill="1"/>
    <xf numFmtId="49" fontId="1" fillId="7" borderId="0" xfId="1" applyNumberFormat="1" applyFill="1"/>
    <xf numFmtId="49" fontId="1" fillId="6" borderId="0" xfId="1" applyNumberFormat="1" applyFill="1"/>
    <xf numFmtId="49" fontId="1" fillId="8" borderId="0" xfId="1" applyNumberFormat="1" applyFill="1"/>
    <xf numFmtId="49" fontId="1" fillId="0" borderId="0" xfId="1" applyNumberFormat="1" applyFill="1"/>
    <xf numFmtId="49" fontId="1" fillId="0" borderId="0" xfId="1" applyNumberFormat="1"/>
    <xf numFmtId="49" fontId="1" fillId="0" borderId="4" xfId="1" applyNumberFormat="1" applyBorder="1"/>
    <xf numFmtId="49" fontId="1" fillId="5" borderId="0" xfId="1" applyNumberFormat="1" applyFill="1" applyAlignment="1" applyProtection="1">
      <alignment horizontal="left" vertical="center" indent="1"/>
    </xf>
    <xf numFmtId="49" fontId="1" fillId="5" borderId="0" xfId="1" applyNumberFormat="1" applyFill="1"/>
    <xf numFmtId="0" fontId="1" fillId="5" borderId="0" xfId="1" applyFill="1" applyAlignment="1" applyProtection="1">
      <alignment horizontal="left" vertical="center" indent="1"/>
    </xf>
    <xf numFmtId="0" fontId="1" fillId="5" borderId="0" xfId="1" applyNumberFormat="1" applyFill="1" applyBorder="1" applyAlignment="1" applyProtection="1">
      <alignment horizontal="left" vertical="center" indent="1"/>
    </xf>
    <xf numFmtId="0" fontId="1" fillId="5" borderId="0" xfId="1" applyFill="1" applyBorder="1" applyAlignment="1" applyProtection="1">
      <alignment horizontal="left" vertical="center" indent="1"/>
    </xf>
    <xf numFmtId="49" fontId="1" fillId="7" borderId="0" xfId="1" applyNumberFormat="1" applyFill="1" applyAlignment="1" applyProtection="1">
      <alignment horizontal="left" vertical="center" indent="1"/>
    </xf>
    <xf numFmtId="0" fontId="1" fillId="7" borderId="0" xfId="1" applyFill="1" applyAlignment="1" applyProtection="1">
      <alignment horizontal="left" vertical="center" indent="1"/>
    </xf>
    <xf numFmtId="49" fontId="1" fillId="6" borderId="0" xfId="1" applyNumberFormat="1" applyFill="1" applyAlignment="1" applyProtection="1">
      <alignment horizontal="left" vertical="center" indent="1"/>
    </xf>
    <xf numFmtId="0" fontId="1" fillId="6" borderId="0" xfId="1" applyFill="1" applyAlignment="1" applyProtection="1">
      <alignment horizontal="left" vertical="center" indent="1"/>
    </xf>
    <xf numFmtId="49" fontId="1" fillId="8" borderId="0" xfId="1" applyNumberFormat="1" applyFill="1" applyAlignment="1" applyProtection="1">
      <alignment horizontal="left" vertical="center" indent="1"/>
    </xf>
    <xf numFmtId="49" fontId="1" fillId="0" borderId="0" xfId="1" applyNumberFormat="1" applyFill="1" applyAlignment="1" applyProtection="1">
      <alignment horizontal="left" vertical="center" indent="1"/>
    </xf>
    <xf numFmtId="49" fontId="1" fillId="0" borderId="0" xfId="1" applyNumberFormat="1" applyAlignment="1" applyProtection="1">
      <alignment horizontal="left" vertical="center" indent="1"/>
    </xf>
    <xf numFmtId="0" fontId="1" fillId="0" borderId="0" xfId="1" applyAlignment="1" applyProtection="1">
      <alignment horizontal="left" vertical="center" indent="1"/>
    </xf>
    <xf numFmtId="0" fontId="1" fillId="0" borderId="0" xfId="1" applyFill="1" applyAlignment="1" applyProtection="1">
      <alignment horizontal="left" vertical="center" indent="1"/>
    </xf>
    <xf numFmtId="0" fontId="0" fillId="0" borderId="0" xfId="0" applyAlignment="1" applyProtection="1">
      <alignment horizontal="left" vertical="center" indent="1"/>
    </xf>
    <xf numFmtId="14" fontId="1" fillId="0" borderId="0" xfId="1" applyNumberFormat="1" applyFill="1" applyAlignment="1">
      <alignment horizontal="left" vertical="top"/>
    </xf>
    <xf numFmtId="0" fontId="9" fillId="0" borderId="0" xfId="0" applyFont="1" applyAlignment="1">
      <alignment horizontal="center" vertical="center" wrapText="1"/>
    </xf>
    <xf numFmtId="14" fontId="10" fillId="0" borderId="0" xfId="0" applyNumberFormat="1" applyFont="1">
      <alignment vertical="center"/>
    </xf>
    <xf numFmtId="0" fontId="12" fillId="0" borderId="0" xfId="0" applyFont="1" applyFill="1" applyBorder="1" applyAlignment="1" applyProtection="1">
      <alignment horizontal="center" vertical="center" wrapText="1"/>
    </xf>
    <xf numFmtId="0" fontId="11" fillId="4" borderId="0" xfId="0" applyFont="1" applyFill="1" applyBorder="1" applyAlignment="1">
      <alignment horizontal="center" vertical="center" wrapText="1"/>
    </xf>
    <xf numFmtId="165" fontId="10" fillId="0" borderId="0" xfId="0" applyNumberFormat="1" applyFont="1">
      <alignment vertical="center"/>
    </xf>
    <xf numFmtId="165" fontId="0" fillId="0" borderId="0" xfId="0" applyNumberFormat="1">
      <alignment vertical="center"/>
    </xf>
    <xf numFmtId="165" fontId="1" fillId="0" borderId="0" xfId="1" applyNumberFormat="1" applyFill="1" applyAlignment="1">
      <alignment horizontal="left" vertical="top"/>
    </xf>
    <xf numFmtId="0" fontId="1" fillId="5" borderId="0" xfId="1" applyFill="1" applyBorder="1"/>
    <xf numFmtId="49" fontId="1" fillId="5" borderId="0" xfId="1" applyNumberFormat="1" applyFill="1" applyBorder="1"/>
  </cellXfs>
  <cellStyles count="3">
    <cellStyle name="Prozent 2" xfId="2"/>
    <cellStyle name="Standard" xfId="0" builtinId="0" customBuiltin="1"/>
    <cellStyle name="Standard 2" xfId="1"/>
  </cellStyles>
  <dxfs count="11">
    <dxf>
      <alignment horizontal="left" vertical="center" textRotation="0" wrapText="0" indent="1" justifyLastLine="0" shrinkToFit="0" readingOrder="0"/>
      <protection locked="1" hidden="0"/>
    </dxf>
    <dxf>
      <numFmt numFmtId="166" formatCode="mm/dd/yyyy"/>
      <alignment horizontal="left" vertical="center" textRotation="0" wrapText="0" indent="1" justifyLastLine="0" shrinkToFit="0" readingOrder="0"/>
      <protection locked="1" hidden="0"/>
    </dxf>
    <dxf>
      <numFmt numFmtId="19" formatCode="dd/mm/yyyy"/>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protection locked="1" hidden="0"/>
    </dxf>
    <dxf>
      <protection locked="1" hidden="0"/>
    </dxf>
    <dxf>
      <protection locked="1" hidden="0"/>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s>
  <tableStyles count="1" defaultTableStyle="TableStyleMedium2" defaultPivotStyle="PivotStyleLight8">
    <tableStyle name="Project Timeline" pivot="0" count="4">
      <tableStyleElement type="wholeTable" dxfId="10"/>
      <tableStyleElement type="headerRow" dxfId="9"/>
      <tableStyleElement type="firstRowStripe" dxfId="8"/>
      <tableStyleElement type="secondRowStripe" dxfId="7"/>
    </tableStyle>
  </tableStyles>
  <colors>
    <mruColors>
      <color rgb="FFCCFFCC"/>
      <color rgb="FFD1CBE1"/>
      <color rgb="FFFED9CD"/>
      <color rgb="FFFF5757"/>
      <color rgb="FFFAEB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2.xml"/><Relationship Id="rId7" Type="http://schemas.openxmlformats.org/officeDocument/2006/relationships/sharedStrings" Target="sharedStrings.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3.xml"/><Relationship Id="rId9" Type="http://schemas.openxmlformats.org/officeDocument/2006/relationships/customXml" Target="../customXml/item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1"/>
          <c:h val="1"/>
        </c:manualLayout>
      </c:layout>
      <c:lineChart>
        <c:grouping val="standard"/>
        <c:varyColors val="0"/>
        <c:ser>
          <c:idx val="0"/>
          <c:order val="0"/>
          <c:tx>
            <c:strRef>
              <c:f>calcs!$B$32</c:f>
              <c:strCache>
                <c:ptCount val="1"/>
                <c:pt idx="0">
                  <c:v>1</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calcs!$E$31:$AH$31</c:f>
              <c:numCache>
                <c:formatCode>m/d/yyyy</c:formatCode>
                <c:ptCount val="30"/>
                <c:pt idx="0">
                  <c:v>35043</c:v>
                </c:pt>
                <c:pt idx="1">
                  <c:v>35044</c:v>
                </c:pt>
                <c:pt idx="2">
                  <c:v>35045</c:v>
                </c:pt>
                <c:pt idx="3">
                  <c:v>35046</c:v>
                </c:pt>
                <c:pt idx="4">
                  <c:v>35047</c:v>
                </c:pt>
                <c:pt idx="5">
                  <c:v>35048</c:v>
                </c:pt>
                <c:pt idx="6">
                  <c:v>35049</c:v>
                </c:pt>
                <c:pt idx="7">
                  <c:v>35050</c:v>
                </c:pt>
                <c:pt idx="8">
                  <c:v>35051</c:v>
                </c:pt>
                <c:pt idx="9">
                  <c:v>35052</c:v>
                </c:pt>
                <c:pt idx="10">
                  <c:v>35053</c:v>
                </c:pt>
                <c:pt idx="11">
                  <c:v>35054</c:v>
                </c:pt>
                <c:pt idx="12">
                  <c:v>35055</c:v>
                </c:pt>
                <c:pt idx="13">
                  <c:v>35056</c:v>
                </c:pt>
                <c:pt idx="14">
                  <c:v>35057</c:v>
                </c:pt>
                <c:pt idx="15">
                  <c:v>35058</c:v>
                </c:pt>
                <c:pt idx="16">
                  <c:v>35059</c:v>
                </c:pt>
                <c:pt idx="17">
                  <c:v>35060</c:v>
                </c:pt>
                <c:pt idx="18">
                  <c:v>35061</c:v>
                </c:pt>
                <c:pt idx="19">
                  <c:v>35062</c:v>
                </c:pt>
                <c:pt idx="20">
                  <c:v>35063</c:v>
                </c:pt>
                <c:pt idx="21">
                  <c:v>35064</c:v>
                </c:pt>
                <c:pt idx="22">
                  <c:v>35065</c:v>
                </c:pt>
                <c:pt idx="23">
                  <c:v>35066</c:v>
                </c:pt>
                <c:pt idx="24">
                  <c:v>35067</c:v>
                </c:pt>
                <c:pt idx="25">
                  <c:v>35068</c:v>
                </c:pt>
                <c:pt idx="26">
                  <c:v>35069</c:v>
                </c:pt>
                <c:pt idx="27">
                  <c:v>35070</c:v>
                </c:pt>
                <c:pt idx="28">
                  <c:v>35071</c:v>
                </c:pt>
                <c:pt idx="29">
                  <c:v>35072</c:v>
                </c:pt>
              </c:numCache>
            </c:numRef>
          </c:cat>
          <c:val>
            <c:numRef>
              <c:f>calcs!$E$32:$AH$32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0-684A-432F-8525-8699BC83BE8C}"/>
            </c:ext>
          </c:extLst>
        </c:ser>
        <c:ser>
          <c:idx val="5"/>
          <c:order val="1"/>
          <c:tx>
            <c:strRef>
              <c:f>calcs!$D$44</c:f>
              <c:strCache>
                <c:ptCount val="1"/>
                <c:pt idx="0">
                  <c:v>#NV</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calcs!$E$44:$AH$44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1-684A-432F-8525-8699BC83BE8C}"/>
            </c:ext>
          </c:extLst>
        </c:ser>
        <c:ser>
          <c:idx val="1"/>
          <c:order val="2"/>
          <c:tx>
            <c:strRef>
              <c:f>calcs!$B$33</c:f>
              <c:strCache>
                <c:ptCount val="1"/>
                <c:pt idx="0">
                  <c:v>2</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w="9525">
                <a:noFill/>
              </a:ln>
            </c:spPr>
          </c:marker>
          <c:cat>
            <c:numRef>
              <c:f>calcs!$E$31:$AH$31</c:f>
              <c:numCache>
                <c:formatCode>m/d/yyyy</c:formatCode>
                <c:ptCount val="30"/>
                <c:pt idx="0">
                  <c:v>35043</c:v>
                </c:pt>
                <c:pt idx="1">
                  <c:v>35044</c:v>
                </c:pt>
                <c:pt idx="2">
                  <c:v>35045</c:v>
                </c:pt>
                <c:pt idx="3">
                  <c:v>35046</c:v>
                </c:pt>
                <c:pt idx="4">
                  <c:v>35047</c:v>
                </c:pt>
                <c:pt idx="5">
                  <c:v>35048</c:v>
                </c:pt>
                <c:pt idx="6">
                  <c:v>35049</c:v>
                </c:pt>
                <c:pt idx="7">
                  <c:v>35050</c:v>
                </c:pt>
                <c:pt idx="8">
                  <c:v>35051</c:v>
                </c:pt>
                <c:pt idx="9">
                  <c:v>35052</c:v>
                </c:pt>
                <c:pt idx="10">
                  <c:v>35053</c:v>
                </c:pt>
                <c:pt idx="11">
                  <c:v>35054</c:v>
                </c:pt>
                <c:pt idx="12">
                  <c:v>35055</c:v>
                </c:pt>
                <c:pt idx="13">
                  <c:v>35056</c:v>
                </c:pt>
                <c:pt idx="14">
                  <c:v>35057</c:v>
                </c:pt>
                <c:pt idx="15">
                  <c:v>35058</c:v>
                </c:pt>
                <c:pt idx="16">
                  <c:v>35059</c:v>
                </c:pt>
                <c:pt idx="17">
                  <c:v>35060</c:v>
                </c:pt>
                <c:pt idx="18">
                  <c:v>35061</c:v>
                </c:pt>
                <c:pt idx="19">
                  <c:v>35062</c:v>
                </c:pt>
                <c:pt idx="20">
                  <c:v>35063</c:v>
                </c:pt>
                <c:pt idx="21">
                  <c:v>35064</c:v>
                </c:pt>
                <c:pt idx="22">
                  <c:v>35065</c:v>
                </c:pt>
                <c:pt idx="23">
                  <c:v>35066</c:v>
                </c:pt>
                <c:pt idx="24">
                  <c:v>35067</c:v>
                </c:pt>
                <c:pt idx="25">
                  <c:v>35068</c:v>
                </c:pt>
                <c:pt idx="26">
                  <c:v>35069</c:v>
                </c:pt>
                <c:pt idx="27">
                  <c:v>35070</c:v>
                </c:pt>
                <c:pt idx="28">
                  <c:v>35071</c:v>
                </c:pt>
                <c:pt idx="29">
                  <c:v>35072</c:v>
                </c:pt>
              </c:numCache>
            </c:numRef>
          </c:cat>
          <c:val>
            <c:numRef>
              <c:f>calcs!$E$33:$AH$33</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2-684A-432F-8525-8699BC83BE8C}"/>
            </c:ext>
          </c:extLst>
        </c:ser>
        <c:ser>
          <c:idx val="6"/>
          <c:order val="3"/>
          <c:tx>
            <c:strRef>
              <c:f>calcs!$D$45</c:f>
              <c:strCache>
                <c:ptCount val="1"/>
                <c:pt idx="0">
                  <c:v>#NV</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calcs!$E$45:$AH$45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3-684A-432F-8525-8699BC83BE8C}"/>
            </c:ext>
          </c:extLst>
        </c:ser>
        <c:ser>
          <c:idx val="2"/>
          <c:order val="4"/>
          <c:tx>
            <c:strRef>
              <c:f>calcs!$B$34</c:f>
              <c:strCache>
                <c:ptCount val="1"/>
                <c:pt idx="0">
                  <c:v>3</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calcs!$E$31:$AH$31</c:f>
              <c:numCache>
                <c:formatCode>m/d/yyyy</c:formatCode>
                <c:ptCount val="30"/>
                <c:pt idx="0">
                  <c:v>35043</c:v>
                </c:pt>
                <c:pt idx="1">
                  <c:v>35044</c:v>
                </c:pt>
                <c:pt idx="2">
                  <c:v>35045</c:v>
                </c:pt>
                <c:pt idx="3">
                  <c:v>35046</c:v>
                </c:pt>
                <c:pt idx="4">
                  <c:v>35047</c:v>
                </c:pt>
                <c:pt idx="5">
                  <c:v>35048</c:v>
                </c:pt>
                <c:pt idx="6">
                  <c:v>35049</c:v>
                </c:pt>
                <c:pt idx="7">
                  <c:v>35050</c:v>
                </c:pt>
                <c:pt idx="8">
                  <c:v>35051</c:v>
                </c:pt>
                <c:pt idx="9">
                  <c:v>35052</c:v>
                </c:pt>
                <c:pt idx="10">
                  <c:v>35053</c:v>
                </c:pt>
                <c:pt idx="11">
                  <c:v>35054</c:v>
                </c:pt>
                <c:pt idx="12">
                  <c:v>35055</c:v>
                </c:pt>
                <c:pt idx="13">
                  <c:v>35056</c:v>
                </c:pt>
                <c:pt idx="14">
                  <c:v>35057</c:v>
                </c:pt>
                <c:pt idx="15">
                  <c:v>35058</c:v>
                </c:pt>
                <c:pt idx="16">
                  <c:v>35059</c:v>
                </c:pt>
                <c:pt idx="17">
                  <c:v>35060</c:v>
                </c:pt>
                <c:pt idx="18">
                  <c:v>35061</c:v>
                </c:pt>
                <c:pt idx="19">
                  <c:v>35062</c:v>
                </c:pt>
                <c:pt idx="20">
                  <c:v>35063</c:v>
                </c:pt>
                <c:pt idx="21">
                  <c:v>35064</c:v>
                </c:pt>
                <c:pt idx="22">
                  <c:v>35065</c:v>
                </c:pt>
                <c:pt idx="23">
                  <c:v>35066</c:v>
                </c:pt>
                <c:pt idx="24">
                  <c:v>35067</c:v>
                </c:pt>
                <c:pt idx="25">
                  <c:v>35068</c:v>
                </c:pt>
                <c:pt idx="26">
                  <c:v>35069</c:v>
                </c:pt>
                <c:pt idx="27">
                  <c:v>35070</c:v>
                </c:pt>
                <c:pt idx="28">
                  <c:v>35071</c:v>
                </c:pt>
                <c:pt idx="29">
                  <c:v>35072</c:v>
                </c:pt>
              </c:numCache>
            </c:numRef>
          </c:cat>
          <c:val>
            <c:numRef>
              <c:f>calcs!$E$34:$AH$34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4-684A-432F-8525-8699BC83BE8C}"/>
            </c:ext>
          </c:extLst>
        </c:ser>
        <c:ser>
          <c:idx val="7"/>
          <c:order val="5"/>
          <c:tx>
            <c:strRef>
              <c:f>calcs!$D$46</c:f>
              <c:strCache>
                <c:ptCount val="1"/>
                <c:pt idx="0">
                  <c:v>#NV</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calcs!$E$46:$AH$46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5-684A-432F-8525-8699BC83BE8C}"/>
            </c:ext>
          </c:extLst>
        </c:ser>
        <c:ser>
          <c:idx val="3"/>
          <c:order val="6"/>
          <c:tx>
            <c:strRef>
              <c:f>calcs!$B$35</c:f>
              <c:strCache>
                <c:ptCount val="1"/>
                <c:pt idx="0">
                  <c:v>4</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calcs!$E$31:$AH$31</c:f>
              <c:numCache>
                <c:formatCode>m/d/yyyy</c:formatCode>
                <c:ptCount val="30"/>
                <c:pt idx="0">
                  <c:v>35043</c:v>
                </c:pt>
                <c:pt idx="1">
                  <c:v>35044</c:v>
                </c:pt>
                <c:pt idx="2">
                  <c:v>35045</c:v>
                </c:pt>
                <c:pt idx="3">
                  <c:v>35046</c:v>
                </c:pt>
                <c:pt idx="4">
                  <c:v>35047</c:v>
                </c:pt>
                <c:pt idx="5">
                  <c:v>35048</c:v>
                </c:pt>
                <c:pt idx="6">
                  <c:v>35049</c:v>
                </c:pt>
                <c:pt idx="7">
                  <c:v>35050</c:v>
                </c:pt>
                <c:pt idx="8">
                  <c:v>35051</c:v>
                </c:pt>
                <c:pt idx="9">
                  <c:v>35052</c:v>
                </c:pt>
                <c:pt idx="10">
                  <c:v>35053</c:v>
                </c:pt>
                <c:pt idx="11">
                  <c:v>35054</c:v>
                </c:pt>
                <c:pt idx="12">
                  <c:v>35055</c:v>
                </c:pt>
                <c:pt idx="13">
                  <c:v>35056</c:v>
                </c:pt>
                <c:pt idx="14">
                  <c:v>35057</c:v>
                </c:pt>
                <c:pt idx="15">
                  <c:v>35058</c:v>
                </c:pt>
                <c:pt idx="16">
                  <c:v>35059</c:v>
                </c:pt>
                <c:pt idx="17">
                  <c:v>35060</c:v>
                </c:pt>
                <c:pt idx="18">
                  <c:v>35061</c:v>
                </c:pt>
                <c:pt idx="19">
                  <c:v>35062</c:v>
                </c:pt>
                <c:pt idx="20">
                  <c:v>35063</c:v>
                </c:pt>
                <c:pt idx="21">
                  <c:v>35064</c:v>
                </c:pt>
                <c:pt idx="22">
                  <c:v>35065</c:v>
                </c:pt>
                <c:pt idx="23">
                  <c:v>35066</c:v>
                </c:pt>
                <c:pt idx="24">
                  <c:v>35067</c:v>
                </c:pt>
                <c:pt idx="25">
                  <c:v>35068</c:v>
                </c:pt>
                <c:pt idx="26">
                  <c:v>35069</c:v>
                </c:pt>
                <c:pt idx="27">
                  <c:v>35070</c:v>
                </c:pt>
                <c:pt idx="28">
                  <c:v>35071</c:v>
                </c:pt>
                <c:pt idx="29">
                  <c:v>35072</c:v>
                </c:pt>
              </c:numCache>
            </c:numRef>
          </c:cat>
          <c:val>
            <c:numRef>
              <c:f>calcs!$E$35:$AH$35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6-684A-432F-8525-8699BC83BE8C}"/>
            </c:ext>
          </c:extLst>
        </c:ser>
        <c:ser>
          <c:idx val="8"/>
          <c:order val="7"/>
          <c:tx>
            <c:strRef>
              <c:f>calcs!$D$47</c:f>
              <c:strCache>
                <c:ptCount val="1"/>
                <c:pt idx="0">
                  <c:v>#NV</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calcs!$E$47:$AH$47</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7-684A-432F-8525-8699BC83BE8C}"/>
            </c:ext>
          </c:extLst>
        </c:ser>
        <c:ser>
          <c:idx val="4"/>
          <c:order val="8"/>
          <c:tx>
            <c:strRef>
              <c:f>calcs!$B$36</c:f>
              <c:strCache>
                <c:ptCount val="1"/>
                <c:pt idx="0">
                  <c:v>5</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calcs!$E$31:$AH$31</c:f>
              <c:numCache>
                <c:formatCode>m/d/yyyy</c:formatCode>
                <c:ptCount val="30"/>
                <c:pt idx="0">
                  <c:v>35043</c:v>
                </c:pt>
                <c:pt idx="1">
                  <c:v>35044</c:v>
                </c:pt>
                <c:pt idx="2">
                  <c:v>35045</c:v>
                </c:pt>
                <c:pt idx="3">
                  <c:v>35046</c:v>
                </c:pt>
                <c:pt idx="4">
                  <c:v>35047</c:v>
                </c:pt>
                <c:pt idx="5">
                  <c:v>35048</c:v>
                </c:pt>
                <c:pt idx="6">
                  <c:v>35049</c:v>
                </c:pt>
                <c:pt idx="7">
                  <c:v>35050</c:v>
                </c:pt>
                <c:pt idx="8">
                  <c:v>35051</c:v>
                </c:pt>
                <c:pt idx="9">
                  <c:v>35052</c:v>
                </c:pt>
                <c:pt idx="10">
                  <c:v>35053</c:v>
                </c:pt>
                <c:pt idx="11">
                  <c:v>35054</c:v>
                </c:pt>
                <c:pt idx="12">
                  <c:v>35055</c:v>
                </c:pt>
                <c:pt idx="13">
                  <c:v>35056</c:v>
                </c:pt>
                <c:pt idx="14">
                  <c:v>35057</c:v>
                </c:pt>
                <c:pt idx="15">
                  <c:v>35058</c:v>
                </c:pt>
                <c:pt idx="16">
                  <c:v>35059</c:v>
                </c:pt>
                <c:pt idx="17">
                  <c:v>35060</c:v>
                </c:pt>
                <c:pt idx="18">
                  <c:v>35061</c:v>
                </c:pt>
                <c:pt idx="19">
                  <c:v>35062</c:v>
                </c:pt>
                <c:pt idx="20">
                  <c:v>35063</c:v>
                </c:pt>
                <c:pt idx="21">
                  <c:v>35064</c:v>
                </c:pt>
                <c:pt idx="22">
                  <c:v>35065</c:v>
                </c:pt>
                <c:pt idx="23">
                  <c:v>35066</c:v>
                </c:pt>
                <c:pt idx="24">
                  <c:v>35067</c:v>
                </c:pt>
                <c:pt idx="25">
                  <c:v>35068</c:v>
                </c:pt>
                <c:pt idx="26">
                  <c:v>35069</c:v>
                </c:pt>
                <c:pt idx="27">
                  <c:v>35070</c:v>
                </c:pt>
                <c:pt idx="28">
                  <c:v>35071</c:v>
                </c:pt>
                <c:pt idx="29">
                  <c:v>35072</c:v>
                </c:pt>
              </c:numCache>
            </c:numRef>
          </c:cat>
          <c:val>
            <c:numRef>
              <c:f>calcs!$E$36:$AH$36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8-684A-432F-8525-8699BC83BE8C}"/>
            </c:ext>
          </c:extLst>
        </c:ser>
        <c:ser>
          <c:idx val="9"/>
          <c:order val="9"/>
          <c:tx>
            <c:strRef>
              <c:f>calcs!$D$48</c:f>
              <c:strCache>
                <c:ptCount val="1"/>
                <c:pt idx="0">
                  <c:v>#NV</c:v>
                </c:pt>
              </c:strCache>
            </c:strRef>
          </c:tx>
          <c:marker>
            <c:symbol val="circle"/>
            <c:size val="9"/>
            <c:spPr>
              <a:solidFill>
                <a:schemeClr val="accent1"/>
              </a:solidFill>
              <a:ln>
                <a:solidFill>
                  <a:schemeClr val="accent1"/>
                </a:solidFill>
              </a:ln>
            </c:spPr>
          </c:marker>
          <c:dLbls>
            <c:dLbl>
              <c:idx val="3"/>
              <c:tx>
                <c:rich>
                  <a:bodyPr/>
                  <a:lstStyle/>
                  <a:p>
                    <a:fld id="{BE3E0439-EEBA-469E-912B-C7937C6D2FA2}" type="SERIESNAME">
                      <a:rPr lang="en-US" sz="1000"/>
                      <a:pPr/>
                      <a:t>[DATENREIHENNAME]</a:t>
                    </a:fld>
                    <a:endParaRPr lang="de-DE"/>
                  </a:p>
                </c:rich>
              </c:tx>
              <c:dLblPos val="l"/>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9-684A-432F-8525-8699BC83BE8C}"/>
                </c:ext>
                <c:ext xmlns:c15="http://schemas.microsoft.com/office/drawing/2012/chart" uri="{CE6537A1-D6FC-4f65-9D91-7224C49458BB}">
                  <c15:dlblFieldTable/>
                  <c15:showDataLabelsRange val="0"/>
                </c:ext>
              </c:extLst>
            </c:dLbl>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calcs!$E$48:$AH$48</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A-684A-432F-8525-8699BC83BE8C}"/>
            </c:ext>
          </c:extLst>
        </c:ser>
        <c:ser>
          <c:idx val="10"/>
          <c:order val="10"/>
          <c:tx>
            <c:strRef>
              <c:f>calcs!$B$37</c:f>
              <c:strCache>
                <c:ptCount val="1"/>
                <c:pt idx="0">
                  <c:v>6</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calcs!$E$37:$AH$37</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B-684A-432F-8525-8699BC83BE8C}"/>
            </c:ext>
          </c:extLst>
        </c:ser>
        <c:ser>
          <c:idx val="11"/>
          <c:order val="11"/>
          <c:tx>
            <c:strRef>
              <c:f>calcs!$D$49</c:f>
              <c:strCache>
                <c:ptCount val="1"/>
                <c:pt idx="0">
                  <c:v>#NV</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calcs!$E$49:$AH$49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C-684A-432F-8525-8699BC83BE8C}"/>
            </c:ext>
          </c:extLst>
        </c:ser>
        <c:ser>
          <c:idx val="12"/>
          <c:order val="12"/>
          <c:tx>
            <c:strRef>
              <c:f>calcs!$B$38</c:f>
              <c:strCache>
                <c:ptCount val="1"/>
                <c:pt idx="0">
                  <c:v>7</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calcs!$E$38:$AH$38</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D-684A-432F-8525-8699BC83BE8C}"/>
            </c:ext>
          </c:extLst>
        </c:ser>
        <c:ser>
          <c:idx val="13"/>
          <c:order val="13"/>
          <c:tx>
            <c:strRef>
              <c:f>calcs!$D$50</c:f>
              <c:strCache>
                <c:ptCount val="1"/>
                <c:pt idx="0">
                  <c:v>#NV</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calcs!$E$50:$AH$50</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E-684A-432F-8525-8699BC83BE8C}"/>
            </c:ext>
          </c:extLst>
        </c:ser>
        <c:ser>
          <c:idx val="14"/>
          <c:order val="14"/>
          <c:tx>
            <c:strRef>
              <c:f>calcs!$B$39</c:f>
              <c:strCache>
                <c:ptCount val="1"/>
                <c:pt idx="0">
                  <c:v>8</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calcs!$E$39:$AH$39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0F-684A-432F-8525-8699BC83BE8C}"/>
            </c:ext>
          </c:extLst>
        </c:ser>
        <c:ser>
          <c:idx val="15"/>
          <c:order val="15"/>
          <c:tx>
            <c:strRef>
              <c:f>calcs!$D$51</c:f>
              <c:strCache>
                <c:ptCount val="1"/>
                <c:pt idx="0">
                  <c:v>#NV</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calcs!$E$51:$AH$51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0-684A-432F-8525-8699BC83BE8C}"/>
            </c:ext>
          </c:extLst>
        </c:ser>
        <c:ser>
          <c:idx val="16"/>
          <c:order val="16"/>
          <c:tx>
            <c:strRef>
              <c:f>calcs!$B$40</c:f>
              <c:strCache>
                <c:ptCount val="1"/>
                <c:pt idx="0">
                  <c:v>9</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calcs!$E$40:$AH$40</c:f>
              <c:numCache>
                <c:formatCode>General</c:formatCode>
                <c:ptCount val="30"/>
                <c:pt idx="0">
                  <c:v>3.3000000000000007</c:v>
                </c:pt>
                <c:pt idx="1">
                  <c:v>3.3000000000000007</c:v>
                </c:pt>
                <c:pt idx="2">
                  <c:v>3.3000000000000007</c:v>
                </c:pt>
                <c:pt idx="3">
                  <c:v>3.3000000000000007</c:v>
                </c:pt>
                <c:pt idx="4">
                  <c:v>3.3000000000000007</c:v>
                </c:pt>
                <c:pt idx="5">
                  <c:v>3.3000000000000007</c:v>
                </c:pt>
                <c:pt idx="6">
                  <c:v>3.3000000000000007</c:v>
                </c:pt>
                <c:pt idx="7">
                  <c:v>3.3000000000000007</c:v>
                </c:pt>
                <c:pt idx="8">
                  <c:v>3.3000000000000007</c:v>
                </c:pt>
                <c:pt idx="9">
                  <c:v>3.3000000000000007</c:v>
                </c:pt>
                <c:pt idx="10">
                  <c:v>3.3000000000000007</c:v>
                </c:pt>
                <c:pt idx="11">
                  <c:v>3.3000000000000007</c:v>
                </c:pt>
                <c:pt idx="12">
                  <c:v>3.3000000000000007</c:v>
                </c:pt>
                <c:pt idx="13">
                  <c:v>3.3000000000000007</c:v>
                </c:pt>
                <c:pt idx="14">
                  <c:v>3.3000000000000007</c:v>
                </c:pt>
                <c:pt idx="15">
                  <c:v>3.3000000000000007</c:v>
                </c:pt>
                <c:pt idx="16">
                  <c:v>3.3000000000000007</c:v>
                </c:pt>
                <c:pt idx="17">
                  <c:v>3.3000000000000007</c:v>
                </c:pt>
                <c:pt idx="18">
                  <c:v>3.3000000000000007</c:v>
                </c:pt>
                <c:pt idx="19">
                  <c:v>3.3000000000000007</c:v>
                </c:pt>
                <c:pt idx="20">
                  <c:v>3.3000000000000007</c:v>
                </c:pt>
                <c:pt idx="21">
                  <c:v>3.3000000000000007</c:v>
                </c:pt>
                <c:pt idx="22">
                  <c:v>3.3000000000000007</c:v>
                </c:pt>
                <c:pt idx="23">
                  <c:v>3.3000000000000007</c:v>
                </c:pt>
                <c:pt idx="24">
                  <c:v>3.3000000000000007</c:v>
                </c:pt>
                <c:pt idx="25">
                  <c:v>3.3000000000000007</c:v>
                </c:pt>
                <c:pt idx="26">
                  <c:v>3.3000000000000007</c:v>
                </c:pt>
                <c:pt idx="27">
                  <c:v>3.3000000000000007</c:v>
                </c:pt>
                <c:pt idx="28">
                  <c:v>3.3000000000000007</c:v>
                </c:pt>
                <c:pt idx="29">
                  <c:v>3.3000000000000007</c:v>
                </c:pt>
              </c:numCache>
            </c:numRef>
          </c:val>
          <c:smooth val="0"/>
          <c:extLst xmlns:c16r2="http://schemas.microsoft.com/office/drawing/2015/06/chart">
            <c:ext xmlns:c16="http://schemas.microsoft.com/office/drawing/2014/chart" uri="{C3380CC4-5D6E-409C-BE32-E72D297353CC}">
              <c16:uniqueId val="{00000011-684A-432F-8525-8699BC83BE8C}"/>
            </c:ext>
          </c:extLst>
        </c:ser>
        <c:ser>
          <c:idx val="17"/>
          <c:order val="17"/>
          <c:tx>
            <c:strRef>
              <c:f>calcs!$D$52</c:f>
              <c:strCache>
                <c:ptCount val="1"/>
                <c:pt idx="0">
                  <c:v>MERCK KGAA O.N.</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calcs!$E$52:$AH$52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2-684A-432F-8525-8699BC83BE8C}"/>
            </c:ext>
          </c:extLst>
        </c:ser>
        <c:ser>
          <c:idx val="18"/>
          <c:order val="18"/>
          <c:tx>
            <c:v>Today</c:v>
          </c:tx>
          <c:marker>
            <c:symbol val="none"/>
          </c:marker>
          <c:errBars>
            <c:errDir val="y"/>
            <c:errBarType val="both"/>
            <c:errValType val="fixedVal"/>
            <c:noEndCap val="0"/>
            <c:val val="10"/>
            <c:spPr>
              <a:ln w="263525">
                <a:solidFill>
                  <a:schemeClr val="bg1">
                    <a:lumMod val="95000"/>
                  </a:schemeClr>
                </a:solidFill>
              </a:ln>
            </c:spPr>
          </c:errBars>
          <c:val>
            <c:numRef>
              <c:f>calcs!$E$56:$AH$56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3-684A-432F-8525-8699BC83BE8C}"/>
            </c:ext>
          </c:extLst>
        </c:ser>
        <c:ser>
          <c:idx val="19"/>
          <c:order val="19"/>
          <c:tx>
            <c:strRef>
              <c:f>calcs!$D$58</c:f>
              <c:strCache>
                <c:ptCount val="1"/>
                <c:pt idx="0">
                  <c:v>Dez 1995</c:v>
                </c:pt>
              </c:strCache>
            </c:strRef>
          </c:tx>
          <c:spPr>
            <a:ln w="228600" cap="sq">
              <a:solidFill>
                <a:schemeClr val="accent3"/>
              </a:solidFill>
            </a:ln>
          </c:spPr>
          <c:marker>
            <c:symbol val="none"/>
          </c:marker>
          <c:val>
            <c:numRef>
              <c:f>calcs!$E$58:$AH$58</c:f>
              <c:numCache>
                <c:formatCode>General</c:formatCode>
                <c:ptCount val="3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pt idx="20">
                  <c:v>0.5</c:v>
                </c:pt>
                <c:pt idx="21">
                  <c:v>0.5</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4-684A-432F-8525-8699BC83BE8C}"/>
            </c:ext>
          </c:extLst>
        </c:ser>
        <c:ser>
          <c:idx val="20"/>
          <c:order val="20"/>
          <c:tx>
            <c:strRef>
              <c:f>calcs!$D$61</c:f>
              <c:strCache>
                <c:ptCount val="1"/>
                <c:pt idx="0">
                  <c:v>Jan 1996</c:v>
                </c:pt>
              </c:strCache>
            </c:strRef>
          </c:tx>
          <c:spPr>
            <a:ln w="228600" cap="sq">
              <a:solidFill>
                <a:schemeClr val="accent2"/>
              </a:solidFill>
            </a:ln>
          </c:spPr>
          <c:marker>
            <c:symbol val="none"/>
          </c:marker>
          <c:val>
            <c:numRef>
              <c:f>calcs!$E$61:$AH$61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0.5</c:v>
                </c:pt>
                <c:pt idx="23">
                  <c:v>0.5</c:v>
                </c:pt>
                <c:pt idx="24">
                  <c:v>0.5</c:v>
                </c:pt>
                <c:pt idx="25">
                  <c:v>0.5</c:v>
                </c:pt>
                <c:pt idx="26">
                  <c:v>0.5</c:v>
                </c:pt>
                <c:pt idx="27">
                  <c:v>0.5</c:v>
                </c:pt>
                <c:pt idx="28">
                  <c:v>0.5</c:v>
                </c:pt>
                <c:pt idx="29">
                  <c:v>0.5</c:v>
                </c:pt>
              </c:numCache>
            </c:numRef>
          </c:val>
          <c:smooth val="0"/>
          <c:extLst xmlns:c16r2="http://schemas.microsoft.com/office/drawing/2015/06/chart">
            <c:ext xmlns:c16="http://schemas.microsoft.com/office/drawing/2014/chart" uri="{C3380CC4-5D6E-409C-BE32-E72D297353CC}">
              <c16:uniqueId val="{00000015-684A-432F-8525-8699BC83BE8C}"/>
            </c:ext>
          </c:extLst>
        </c:ser>
        <c:ser>
          <c:idx val="21"/>
          <c:order val="21"/>
          <c:tx>
            <c:strRef>
              <c:f>calcs!$D$66</c:f>
              <c:strCache>
                <c:ptCount val="1"/>
                <c:pt idx="0">
                  <c:v>Jan 1996</c:v>
                </c:pt>
              </c:strCache>
            </c:strRef>
          </c:tx>
          <c:marker>
            <c:symbol val="none"/>
          </c:marker>
          <c:dLbls>
            <c:spPr>
              <a:noFill/>
              <a:ln>
                <a:noFill/>
              </a:ln>
              <a:effectLst/>
            </c:spPr>
            <c:txPr>
              <a:bodyPr/>
              <a:lstStyle/>
              <a:p>
                <a:pPr>
                  <a:defRPr sz="1200">
                    <a:solidFill>
                      <a:schemeClr val="bg1"/>
                    </a:solidFill>
                  </a:defRPr>
                </a:pPr>
                <a:endParaRPr lang="de-DE"/>
              </a:p>
            </c:txPr>
            <c:dLblPos val="ct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calcs!$E$66:$AH$66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0.5</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6-684A-432F-8525-8699BC83BE8C}"/>
            </c:ext>
          </c:extLst>
        </c:ser>
        <c:ser>
          <c:idx val="22"/>
          <c:order val="22"/>
          <c:tx>
            <c:strRef>
              <c:f>calcs!$D$65</c:f>
              <c:strCache>
                <c:ptCount val="1"/>
                <c:pt idx="0">
                  <c:v>Dez 1995</c:v>
                </c:pt>
              </c:strCache>
            </c:strRef>
          </c:tx>
          <c:spPr>
            <a:ln w="209550" cap="sq"/>
          </c:spPr>
          <c:marker>
            <c:symbol val="none"/>
          </c:marker>
          <c:dPt>
            <c:idx val="2"/>
            <c:bubble3D val="0"/>
            <c:spPr>
              <a:ln w="28575" cap="sq"/>
            </c:spPr>
            <c:extLst xmlns:c16r2="http://schemas.microsoft.com/office/drawing/2015/06/chart">
              <c:ext xmlns:c16="http://schemas.microsoft.com/office/drawing/2014/chart" uri="{C3380CC4-5D6E-409C-BE32-E72D297353CC}">
                <c16:uniqueId val="{00000018-684A-432F-8525-8699BC83BE8C}"/>
              </c:ext>
            </c:extLst>
          </c:dPt>
          <c:dLbls>
            <c:spPr>
              <a:noFill/>
              <a:ln>
                <a:noFill/>
              </a:ln>
              <a:effectLst/>
            </c:spPr>
            <c:txPr>
              <a:bodyPr/>
              <a:lstStyle/>
              <a:p>
                <a:pPr>
                  <a:defRPr sz="1200">
                    <a:solidFill>
                      <a:schemeClr val="bg1"/>
                    </a:solidFill>
                  </a:defRPr>
                </a:pPr>
                <a:endParaRPr lang="de-DE"/>
              </a:p>
            </c:txPr>
            <c:dLblPos val="ct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calcs!$E$65:$AH$65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19-684A-432F-8525-8699BC83BE8C}"/>
            </c:ext>
          </c:extLst>
        </c:ser>
        <c:ser>
          <c:idx val="24"/>
          <c:order val="23"/>
          <c:tx>
            <c:v>Day Dot Line</c:v>
          </c:tx>
          <c:spPr>
            <a:ln w="15875">
              <a:solidFill>
                <a:schemeClr val="tx2"/>
              </a:solidFill>
            </a:ln>
          </c:spPr>
          <c:marker>
            <c:symbol val="circle"/>
            <c:size val="5"/>
            <c:spPr>
              <a:solidFill>
                <a:schemeClr val="tx2"/>
              </a:solidFill>
              <a:ln>
                <a:noFill/>
              </a:ln>
            </c:spPr>
          </c:marker>
          <c:dLbls>
            <c:dLbl>
              <c:idx val="0"/>
              <c:layout/>
              <c:tx>
                <c:strRef>
                  <c:f>calcs!$E$72</c:f>
                  <c:strCache>
                    <c:ptCount val="1"/>
                    <c:pt idx="0">
                      <c:v>10</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A-684A-432F-8525-8699BC83BE8C}"/>
                </c:ext>
                <c:ext xmlns:c15="http://schemas.microsoft.com/office/drawing/2012/chart" uri="{CE6537A1-D6FC-4f65-9D91-7224C49458BB}">
                  <c15:layout/>
                  <c15:dlblFieldTable>
                    <c15:dlblFTEntry>
                      <c15:txfldGUID>{3CB050F5-27C2-4CEC-9450-CBA2F1F78971}</c15:txfldGUID>
                      <c15:f>calcs!$E$72</c15:f>
                      <c15:dlblFieldTableCache>
                        <c:ptCount val="1"/>
                        <c:pt idx="0">
                          <c:v>10</c:v>
                        </c:pt>
                      </c15:dlblFieldTableCache>
                    </c15:dlblFTEntry>
                  </c15:dlblFieldTable>
                  <c15:showDataLabelsRange val="0"/>
                </c:ext>
              </c:extLst>
            </c:dLbl>
            <c:dLbl>
              <c:idx val="1"/>
              <c:layout/>
              <c:tx>
                <c:strRef>
                  <c:f>calcs!$F$72</c:f>
                  <c:strCache>
                    <c:ptCount val="1"/>
                    <c:pt idx="0">
                      <c:v>11</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B-684A-432F-8525-8699BC83BE8C}"/>
                </c:ext>
                <c:ext xmlns:c15="http://schemas.microsoft.com/office/drawing/2012/chart" uri="{CE6537A1-D6FC-4f65-9D91-7224C49458BB}">
                  <c15:layout/>
                  <c15:dlblFieldTable>
                    <c15:dlblFTEntry>
                      <c15:txfldGUID>{12B3A70C-D02A-46F3-84ED-B1EC08CEDCB8}</c15:txfldGUID>
                      <c15:f>calcs!$F$72</c15:f>
                      <c15:dlblFieldTableCache>
                        <c:ptCount val="1"/>
                        <c:pt idx="0">
                          <c:v>11</c:v>
                        </c:pt>
                      </c15:dlblFieldTableCache>
                    </c15:dlblFTEntry>
                  </c15:dlblFieldTable>
                  <c15:showDataLabelsRange val="0"/>
                </c:ext>
              </c:extLst>
            </c:dLbl>
            <c:dLbl>
              <c:idx val="2"/>
              <c:layout/>
              <c:tx>
                <c:strRef>
                  <c:f>calcs!$G$72</c:f>
                  <c:strCache>
                    <c:ptCount val="1"/>
                    <c:pt idx="0">
                      <c:v>12</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C-684A-432F-8525-8699BC83BE8C}"/>
                </c:ext>
                <c:ext xmlns:c15="http://schemas.microsoft.com/office/drawing/2012/chart" uri="{CE6537A1-D6FC-4f65-9D91-7224C49458BB}">
                  <c15:layout/>
                  <c15:dlblFieldTable>
                    <c15:dlblFTEntry>
                      <c15:txfldGUID>{B248E9A5-C3FD-4F80-936D-A32C3E96E896}</c15:txfldGUID>
                      <c15:f>calcs!$G$72</c15:f>
                      <c15:dlblFieldTableCache>
                        <c:ptCount val="1"/>
                        <c:pt idx="0">
                          <c:v>12</c:v>
                        </c:pt>
                      </c15:dlblFieldTableCache>
                    </c15:dlblFTEntry>
                  </c15:dlblFieldTable>
                  <c15:showDataLabelsRange val="0"/>
                </c:ext>
              </c:extLst>
            </c:dLbl>
            <c:dLbl>
              <c:idx val="3"/>
              <c:layout/>
              <c:tx>
                <c:strRef>
                  <c:f>calcs!$H$72</c:f>
                  <c:strCache>
                    <c:ptCount val="1"/>
                    <c:pt idx="0">
                      <c:v>13</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D-684A-432F-8525-8699BC83BE8C}"/>
                </c:ext>
                <c:ext xmlns:c15="http://schemas.microsoft.com/office/drawing/2012/chart" uri="{CE6537A1-D6FC-4f65-9D91-7224C49458BB}">
                  <c15:layout/>
                  <c15:dlblFieldTable>
                    <c15:dlblFTEntry>
                      <c15:txfldGUID>{C4DA0202-2D7A-4C11-B3A0-33CAF7920214}</c15:txfldGUID>
                      <c15:f>calcs!$H$72</c15:f>
                      <c15:dlblFieldTableCache>
                        <c:ptCount val="1"/>
                        <c:pt idx="0">
                          <c:v>13</c:v>
                        </c:pt>
                      </c15:dlblFieldTableCache>
                    </c15:dlblFTEntry>
                  </c15:dlblFieldTable>
                  <c15:showDataLabelsRange val="0"/>
                </c:ext>
              </c:extLst>
            </c:dLbl>
            <c:dLbl>
              <c:idx val="4"/>
              <c:layout/>
              <c:tx>
                <c:strRef>
                  <c:f>calcs!$I$72</c:f>
                  <c:strCache>
                    <c:ptCount val="1"/>
                    <c:pt idx="0">
                      <c:v>14</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E-684A-432F-8525-8699BC83BE8C}"/>
                </c:ext>
                <c:ext xmlns:c15="http://schemas.microsoft.com/office/drawing/2012/chart" uri="{CE6537A1-D6FC-4f65-9D91-7224C49458BB}">
                  <c15:layout/>
                  <c15:dlblFieldTable>
                    <c15:dlblFTEntry>
                      <c15:txfldGUID>{B5DFCE6D-9BD1-4BE9-AE52-6ADE1CE4BF7E}</c15:txfldGUID>
                      <c15:f>calcs!$I$72</c15:f>
                      <c15:dlblFieldTableCache>
                        <c:ptCount val="1"/>
                        <c:pt idx="0">
                          <c:v>14</c:v>
                        </c:pt>
                      </c15:dlblFieldTableCache>
                    </c15:dlblFTEntry>
                  </c15:dlblFieldTable>
                  <c15:showDataLabelsRange val="0"/>
                </c:ext>
              </c:extLst>
            </c:dLbl>
            <c:dLbl>
              <c:idx val="5"/>
              <c:layout/>
              <c:tx>
                <c:strRef>
                  <c:f>calcs!$J$72</c:f>
                  <c:strCache>
                    <c:ptCount val="1"/>
                    <c:pt idx="0">
                      <c:v>15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1F-684A-432F-8525-8699BC83BE8C}"/>
                </c:ext>
                <c:ext xmlns:c15="http://schemas.microsoft.com/office/drawing/2012/chart" uri="{CE6537A1-D6FC-4f65-9D91-7224C49458BB}">
                  <c15:layout/>
                  <c15:dlblFieldTable>
                    <c15:dlblFTEntry>
                      <c15:txfldGUID>{6CAC6E6B-027E-49A2-BAC6-901BD9C536DB}</c15:txfldGUID>
                      <c15:f>calcs!$J$72</c15:f>
                      <c15:dlblFieldTableCache>
                        <c:ptCount val="1"/>
                        <c:pt idx="0">
                          <c:v>15</c:v>
                        </c:pt>
                      </c15:dlblFieldTableCache>
                    </c15:dlblFTEntry>
                  </c15:dlblFieldTable>
                  <c15:showDataLabelsRange val="0"/>
                </c:ext>
              </c:extLst>
            </c:dLbl>
            <c:dLbl>
              <c:idx val="6"/>
              <c:layout/>
              <c:tx>
                <c:strRef>
                  <c:f>calcs!$K$72</c:f>
                  <c:strCache>
                    <c:ptCount val="1"/>
                    <c:pt idx="0">
                      <c:v>16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0-684A-432F-8525-8699BC83BE8C}"/>
                </c:ext>
                <c:ext xmlns:c15="http://schemas.microsoft.com/office/drawing/2012/chart" uri="{CE6537A1-D6FC-4f65-9D91-7224C49458BB}">
                  <c15:layout/>
                  <c15:dlblFieldTable>
                    <c15:dlblFTEntry>
                      <c15:txfldGUID>{3E7B0C6E-35D4-4C67-8D31-B79CC16C2D40}</c15:txfldGUID>
                      <c15:f>calcs!$K$72</c15:f>
                      <c15:dlblFieldTableCache>
                        <c:ptCount val="1"/>
                        <c:pt idx="0">
                          <c:v>16</c:v>
                        </c:pt>
                      </c15:dlblFieldTableCache>
                    </c15:dlblFTEntry>
                  </c15:dlblFieldTable>
                  <c15:showDataLabelsRange val="0"/>
                </c:ext>
              </c:extLst>
            </c:dLbl>
            <c:dLbl>
              <c:idx val="7"/>
              <c:layout/>
              <c:tx>
                <c:strRef>
                  <c:f>calcs!$L$72</c:f>
                  <c:strCache>
                    <c:ptCount val="1"/>
                    <c:pt idx="0">
                      <c:v>17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1-684A-432F-8525-8699BC83BE8C}"/>
                </c:ext>
                <c:ext xmlns:c15="http://schemas.microsoft.com/office/drawing/2012/chart" uri="{CE6537A1-D6FC-4f65-9D91-7224C49458BB}">
                  <c15:layout/>
                  <c15:dlblFieldTable>
                    <c15:dlblFTEntry>
                      <c15:txfldGUID>{23F419FA-27FC-46A5-B8EF-60F0A84B5005}</c15:txfldGUID>
                      <c15:f>calcs!$L$72</c15:f>
                      <c15:dlblFieldTableCache>
                        <c:ptCount val="1"/>
                        <c:pt idx="0">
                          <c:v>17</c:v>
                        </c:pt>
                      </c15:dlblFieldTableCache>
                    </c15:dlblFTEntry>
                  </c15:dlblFieldTable>
                  <c15:showDataLabelsRange val="0"/>
                </c:ext>
              </c:extLst>
            </c:dLbl>
            <c:dLbl>
              <c:idx val="8"/>
              <c:layout/>
              <c:tx>
                <c:strRef>
                  <c:f>calcs!$M$72</c:f>
                  <c:strCache>
                    <c:ptCount val="1"/>
                    <c:pt idx="0">
                      <c:v>18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2-684A-432F-8525-8699BC83BE8C}"/>
                </c:ext>
                <c:ext xmlns:c15="http://schemas.microsoft.com/office/drawing/2012/chart" uri="{CE6537A1-D6FC-4f65-9D91-7224C49458BB}">
                  <c15:layout/>
                  <c15:dlblFieldTable>
                    <c15:dlblFTEntry>
                      <c15:txfldGUID>{D7A96672-D52A-48D0-8876-3AF4CEDABFB1}</c15:txfldGUID>
                      <c15:f>calcs!$M$72</c15:f>
                      <c15:dlblFieldTableCache>
                        <c:ptCount val="1"/>
                        <c:pt idx="0">
                          <c:v>18</c:v>
                        </c:pt>
                      </c15:dlblFieldTableCache>
                    </c15:dlblFTEntry>
                  </c15:dlblFieldTable>
                  <c15:showDataLabelsRange val="0"/>
                </c:ext>
              </c:extLst>
            </c:dLbl>
            <c:dLbl>
              <c:idx val="9"/>
              <c:layout/>
              <c:tx>
                <c:strRef>
                  <c:f>calcs!$N$72</c:f>
                  <c:strCache>
                    <c:ptCount val="1"/>
                    <c:pt idx="0">
                      <c:v>19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3-684A-432F-8525-8699BC83BE8C}"/>
                </c:ext>
                <c:ext xmlns:c15="http://schemas.microsoft.com/office/drawing/2012/chart" uri="{CE6537A1-D6FC-4f65-9D91-7224C49458BB}">
                  <c15:layout/>
                  <c15:dlblFieldTable>
                    <c15:dlblFTEntry>
                      <c15:txfldGUID>{94D425C0-0CBD-4DBC-B1E2-7C6426B7746D}</c15:txfldGUID>
                      <c15:f>calcs!$N$72</c15:f>
                      <c15:dlblFieldTableCache>
                        <c:ptCount val="1"/>
                        <c:pt idx="0">
                          <c:v>19</c:v>
                        </c:pt>
                      </c15:dlblFieldTableCache>
                    </c15:dlblFTEntry>
                  </c15:dlblFieldTable>
                  <c15:showDataLabelsRange val="0"/>
                </c:ext>
              </c:extLst>
            </c:dLbl>
            <c:dLbl>
              <c:idx val="10"/>
              <c:layout/>
              <c:tx>
                <c:strRef>
                  <c:f>calcs!$O$72</c:f>
                  <c:strCache>
                    <c:ptCount val="1"/>
                    <c:pt idx="0">
                      <c:v>20</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4-684A-432F-8525-8699BC83BE8C}"/>
                </c:ext>
                <c:ext xmlns:c15="http://schemas.microsoft.com/office/drawing/2012/chart" uri="{CE6537A1-D6FC-4f65-9D91-7224C49458BB}">
                  <c15:layout/>
                  <c15:dlblFieldTable>
                    <c15:dlblFTEntry>
                      <c15:txfldGUID>{510AFB4B-4B91-4403-9219-073717034F91}</c15:txfldGUID>
                      <c15:f>calcs!$O$72</c15:f>
                      <c15:dlblFieldTableCache>
                        <c:ptCount val="1"/>
                        <c:pt idx="0">
                          <c:v>20</c:v>
                        </c:pt>
                      </c15:dlblFieldTableCache>
                    </c15:dlblFTEntry>
                  </c15:dlblFieldTable>
                  <c15:showDataLabelsRange val="0"/>
                </c:ext>
              </c:extLst>
            </c:dLbl>
            <c:dLbl>
              <c:idx val="11"/>
              <c:layout/>
              <c:tx>
                <c:strRef>
                  <c:f>calcs!$P$72</c:f>
                  <c:strCache>
                    <c:ptCount val="1"/>
                    <c:pt idx="0">
                      <c:v>21</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5-684A-432F-8525-8699BC83BE8C}"/>
                </c:ext>
                <c:ext xmlns:c15="http://schemas.microsoft.com/office/drawing/2012/chart" uri="{CE6537A1-D6FC-4f65-9D91-7224C49458BB}">
                  <c15:layout/>
                  <c15:dlblFieldTable>
                    <c15:dlblFTEntry>
                      <c15:txfldGUID>{0B7367FE-4C83-4839-A1E7-87A566DA35BE}</c15:txfldGUID>
                      <c15:f>calcs!$P$72</c15:f>
                      <c15:dlblFieldTableCache>
                        <c:ptCount val="1"/>
                        <c:pt idx="0">
                          <c:v>21</c:v>
                        </c:pt>
                      </c15:dlblFieldTableCache>
                    </c15:dlblFTEntry>
                  </c15:dlblFieldTable>
                  <c15:showDataLabelsRange val="0"/>
                </c:ext>
              </c:extLst>
            </c:dLbl>
            <c:dLbl>
              <c:idx val="12"/>
              <c:layout/>
              <c:tx>
                <c:strRef>
                  <c:f>calcs!$Q$72</c:f>
                  <c:strCache>
                    <c:ptCount val="1"/>
                    <c:pt idx="0">
                      <c:v>22</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6-684A-432F-8525-8699BC83BE8C}"/>
                </c:ext>
                <c:ext xmlns:c15="http://schemas.microsoft.com/office/drawing/2012/chart" uri="{CE6537A1-D6FC-4f65-9D91-7224C49458BB}">
                  <c15:layout/>
                  <c15:dlblFieldTable>
                    <c15:dlblFTEntry>
                      <c15:txfldGUID>{24028AA2-EB6A-44A8-80F1-0616A32CE06B}</c15:txfldGUID>
                      <c15:f>calcs!$Q$72</c15:f>
                      <c15:dlblFieldTableCache>
                        <c:ptCount val="1"/>
                        <c:pt idx="0">
                          <c:v>22</c:v>
                        </c:pt>
                      </c15:dlblFieldTableCache>
                    </c15:dlblFTEntry>
                  </c15:dlblFieldTable>
                  <c15:showDataLabelsRange val="0"/>
                </c:ext>
              </c:extLst>
            </c:dLbl>
            <c:dLbl>
              <c:idx val="13"/>
              <c:layout/>
              <c:tx>
                <c:strRef>
                  <c:f>calcs!$R$72</c:f>
                  <c:strCache>
                    <c:ptCount val="1"/>
                    <c:pt idx="0">
                      <c:v>23</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7-684A-432F-8525-8699BC83BE8C}"/>
                </c:ext>
                <c:ext xmlns:c15="http://schemas.microsoft.com/office/drawing/2012/chart" uri="{CE6537A1-D6FC-4f65-9D91-7224C49458BB}">
                  <c15:layout/>
                  <c15:dlblFieldTable>
                    <c15:dlblFTEntry>
                      <c15:txfldGUID>{7F14DA86-5D40-4056-98D1-C105F3FE053E}</c15:txfldGUID>
                      <c15:f>calcs!$R$72</c15:f>
                      <c15:dlblFieldTableCache>
                        <c:ptCount val="1"/>
                        <c:pt idx="0">
                          <c:v>23</c:v>
                        </c:pt>
                      </c15:dlblFieldTableCache>
                    </c15:dlblFTEntry>
                  </c15:dlblFieldTable>
                  <c15:showDataLabelsRange val="0"/>
                </c:ext>
              </c:extLst>
            </c:dLbl>
            <c:dLbl>
              <c:idx val="14"/>
              <c:layout/>
              <c:tx>
                <c:strRef>
                  <c:f>calcs!$S$72</c:f>
                  <c:strCache>
                    <c:ptCount val="1"/>
                    <c:pt idx="0">
                      <c:v>24</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8-684A-432F-8525-8699BC83BE8C}"/>
                </c:ext>
                <c:ext xmlns:c15="http://schemas.microsoft.com/office/drawing/2012/chart" uri="{CE6537A1-D6FC-4f65-9D91-7224C49458BB}">
                  <c15:layout/>
                  <c15:dlblFieldTable>
                    <c15:dlblFTEntry>
                      <c15:txfldGUID>{C71E436A-C052-43A6-8045-30D7D5C76016}</c15:txfldGUID>
                      <c15:f>calcs!$S$72</c15:f>
                      <c15:dlblFieldTableCache>
                        <c:ptCount val="1"/>
                        <c:pt idx="0">
                          <c:v>24</c:v>
                        </c:pt>
                      </c15:dlblFieldTableCache>
                    </c15:dlblFTEntry>
                  </c15:dlblFieldTable>
                  <c15:showDataLabelsRange val="0"/>
                </c:ext>
              </c:extLst>
            </c:dLbl>
            <c:dLbl>
              <c:idx val="15"/>
              <c:layout/>
              <c:tx>
                <c:strRef>
                  <c:f>calcs!$T$72</c:f>
                  <c:strCache>
                    <c:ptCount val="1"/>
                    <c:pt idx="0">
                      <c:v>25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9-684A-432F-8525-8699BC83BE8C}"/>
                </c:ext>
                <c:ext xmlns:c15="http://schemas.microsoft.com/office/drawing/2012/chart" uri="{CE6537A1-D6FC-4f65-9D91-7224C49458BB}">
                  <c15:layout/>
                  <c15:dlblFieldTable>
                    <c15:dlblFTEntry>
                      <c15:txfldGUID>{8235C5D9-90D6-4B8C-9716-6CC1D5CE4426}</c15:txfldGUID>
                      <c15:f>calcs!$T$72</c15:f>
                      <c15:dlblFieldTableCache>
                        <c:ptCount val="1"/>
                        <c:pt idx="0">
                          <c:v>25</c:v>
                        </c:pt>
                      </c15:dlblFieldTableCache>
                    </c15:dlblFTEntry>
                  </c15:dlblFieldTable>
                  <c15:showDataLabelsRange val="0"/>
                </c:ext>
              </c:extLst>
            </c:dLbl>
            <c:dLbl>
              <c:idx val="16"/>
              <c:layout/>
              <c:tx>
                <c:strRef>
                  <c:f>calcs!$U$72</c:f>
                  <c:strCache>
                    <c:ptCount val="1"/>
                    <c:pt idx="0">
                      <c:v>26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A-684A-432F-8525-8699BC83BE8C}"/>
                </c:ext>
                <c:ext xmlns:c15="http://schemas.microsoft.com/office/drawing/2012/chart" uri="{CE6537A1-D6FC-4f65-9D91-7224C49458BB}">
                  <c15:layout/>
                  <c15:dlblFieldTable>
                    <c15:dlblFTEntry>
                      <c15:txfldGUID>{8AA52753-496D-4659-AC31-C6F0AFE8A0F4}</c15:txfldGUID>
                      <c15:f>calcs!$U$72</c15:f>
                      <c15:dlblFieldTableCache>
                        <c:ptCount val="1"/>
                        <c:pt idx="0">
                          <c:v>26</c:v>
                        </c:pt>
                      </c15:dlblFieldTableCache>
                    </c15:dlblFTEntry>
                  </c15:dlblFieldTable>
                  <c15:showDataLabelsRange val="0"/>
                </c:ext>
              </c:extLst>
            </c:dLbl>
            <c:dLbl>
              <c:idx val="17"/>
              <c:layout/>
              <c:tx>
                <c:strRef>
                  <c:f>calcs!$V$72</c:f>
                  <c:strCache>
                    <c:ptCount val="1"/>
                    <c:pt idx="0">
                      <c:v>27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B-684A-432F-8525-8699BC83BE8C}"/>
                </c:ext>
                <c:ext xmlns:c15="http://schemas.microsoft.com/office/drawing/2012/chart" uri="{CE6537A1-D6FC-4f65-9D91-7224C49458BB}">
                  <c15:layout/>
                  <c15:dlblFieldTable>
                    <c15:dlblFTEntry>
                      <c15:txfldGUID>{804DB066-2B00-4C9A-8E62-8913ACE15150}</c15:txfldGUID>
                      <c15:f>calcs!$V$72</c15:f>
                      <c15:dlblFieldTableCache>
                        <c:ptCount val="1"/>
                        <c:pt idx="0">
                          <c:v>27</c:v>
                        </c:pt>
                      </c15:dlblFieldTableCache>
                    </c15:dlblFTEntry>
                  </c15:dlblFieldTable>
                  <c15:showDataLabelsRange val="0"/>
                </c:ext>
              </c:extLst>
            </c:dLbl>
            <c:dLbl>
              <c:idx val="18"/>
              <c:layout/>
              <c:tx>
                <c:strRef>
                  <c:f>calcs!$W$72</c:f>
                  <c:strCache>
                    <c:ptCount val="1"/>
                    <c:pt idx="0">
                      <c:v>28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C-684A-432F-8525-8699BC83BE8C}"/>
                </c:ext>
                <c:ext xmlns:c15="http://schemas.microsoft.com/office/drawing/2012/chart" uri="{CE6537A1-D6FC-4f65-9D91-7224C49458BB}">
                  <c15:layout/>
                  <c15:dlblFieldTable>
                    <c15:dlblFTEntry>
                      <c15:txfldGUID>{90F73551-7C2E-4D8E-A41D-AAAE6E38A10F}</c15:txfldGUID>
                      <c15:f>calcs!$W$72</c15:f>
                      <c15:dlblFieldTableCache>
                        <c:ptCount val="1"/>
                        <c:pt idx="0">
                          <c:v>28</c:v>
                        </c:pt>
                      </c15:dlblFieldTableCache>
                    </c15:dlblFTEntry>
                  </c15:dlblFieldTable>
                  <c15:showDataLabelsRange val="0"/>
                </c:ext>
              </c:extLst>
            </c:dLbl>
            <c:dLbl>
              <c:idx val="19"/>
              <c:layout/>
              <c:tx>
                <c:strRef>
                  <c:f>calcs!$X$72</c:f>
                  <c:strCache>
                    <c:ptCount val="1"/>
                    <c:pt idx="0">
                      <c:v>29</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D-684A-432F-8525-8699BC83BE8C}"/>
                </c:ext>
                <c:ext xmlns:c15="http://schemas.microsoft.com/office/drawing/2012/chart" uri="{CE6537A1-D6FC-4f65-9D91-7224C49458BB}">
                  <c15:layout/>
                  <c15:dlblFieldTable>
                    <c15:dlblFTEntry>
                      <c15:txfldGUID>{ECDBF38D-2C1B-4C97-AB7E-546C6A18908C}</c15:txfldGUID>
                      <c15:f>calcs!$X$72</c15:f>
                      <c15:dlblFieldTableCache>
                        <c:ptCount val="1"/>
                        <c:pt idx="0">
                          <c:v>29</c:v>
                        </c:pt>
                      </c15:dlblFieldTableCache>
                    </c15:dlblFTEntry>
                  </c15:dlblFieldTable>
                  <c15:showDataLabelsRange val="0"/>
                </c:ext>
              </c:extLst>
            </c:dLbl>
            <c:dLbl>
              <c:idx val="20"/>
              <c:layout/>
              <c:tx>
                <c:strRef>
                  <c:f>calcs!$Y$72</c:f>
                  <c:strCache>
                    <c:ptCount val="1"/>
                    <c:pt idx="0">
                      <c:v>30</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E-684A-432F-8525-8699BC83BE8C}"/>
                </c:ext>
                <c:ext xmlns:c15="http://schemas.microsoft.com/office/drawing/2012/chart" uri="{CE6537A1-D6FC-4f65-9D91-7224C49458BB}">
                  <c15:layout/>
                  <c15:dlblFieldTable>
                    <c15:dlblFTEntry>
                      <c15:txfldGUID>{CA19E18D-01A5-411F-BF9F-98E13082BCCD}</c15:txfldGUID>
                      <c15:f>calcs!$Y$72</c15:f>
                      <c15:dlblFieldTableCache>
                        <c:ptCount val="1"/>
                        <c:pt idx="0">
                          <c:v>30</c:v>
                        </c:pt>
                      </c15:dlblFieldTableCache>
                    </c15:dlblFTEntry>
                  </c15:dlblFieldTable>
                  <c15:showDataLabelsRange val="0"/>
                </c:ext>
              </c:extLst>
            </c:dLbl>
            <c:dLbl>
              <c:idx val="21"/>
              <c:layout/>
              <c:tx>
                <c:strRef>
                  <c:f>calcs!$Z$72</c:f>
                  <c:strCache>
                    <c:ptCount val="1"/>
                    <c:pt idx="0">
                      <c:v>31</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2F-684A-432F-8525-8699BC83BE8C}"/>
                </c:ext>
                <c:ext xmlns:c15="http://schemas.microsoft.com/office/drawing/2012/chart" uri="{CE6537A1-D6FC-4f65-9D91-7224C49458BB}">
                  <c15:layout/>
                  <c15:dlblFieldTable>
                    <c15:dlblFTEntry>
                      <c15:txfldGUID>{FC990444-D5FD-4AAD-B6DC-FED7C5EE3420}</c15:txfldGUID>
                      <c15:f>calcs!$Z$72</c15:f>
                      <c15:dlblFieldTableCache>
                        <c:ptCount val="1"/>
                        <c:pt idx="0">
                          <c:v>31</c:v>
                        </c:pt>
                      </c15:dlblFieldTableCache>
                    </c15:dlblFTEntry>
                  </c15:dlblFieldTable>
                  <c15:showDataLabelsRange val="0"/>
                </c:ext>
              </c:extLst>
            </c:dLbl>
            <c:dLbl>
              <c:idx val="22"/>
              <c:layout/>
              <c:tx>
                <c:strRef>
                  <c:f>calcs!$AA$72</c:f>
                  <c:strCache>
                    <c:ptCount val="1"/>
                    <c:pt idx="0">
                      <c:v>01</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0-684A-432F-8525-8699BC83BE8C}"/>
                </c:ext>
                <c:ext xmlns:c15="http://schemas.microsoft.com/office/drawing/2012/chart" uri="{CE6537A1-D6FC-4f65-9D91-7224C49458BB}">
                  <c15:layout/>
                  <c15:dlblFieldTable>
                    <c15:dlblFTEntry>
                      <c15:txfldGUID>{0C956A21-C752-42C2-AFD1-518810A7BE2B}</c15:txfldGUID>
                      <c15:f>calcs!$AA$72</c15:f>
                      <c15:dlblFieldTableCache>
                        <c:ptCount val="1"/>
                        <c:pt idx="0">
                          <c:v>01</c:v>
                        </c:pt>
                      </c15:dlblFieldTableCache>
                    </c15:dlblFTEntry>
                  </c15:dlblFieldTable>
                  <c15:showDataLabelsRange val="0"/>
                </c:ext>
              </c:extLst>
            </c:dLbl>
            <c:dLbl>
              <c:idx val="23"/>
              <c:layout/>
              <c:tx>
                <c:strRef>
                  <c:f>calcs!$AB$72</c:f>
                  <c:strCache>
                    <c:ptCount val="1"/>
                    <c:pt idx="0">
                      <c:v>02</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1-684A-432F-8525-8699BC83BE8C}"/>
                </c:ext>
                <c:ext xmlns:c15="http://schemas.microsoft.com/office/drawing/2012/chart" uri="{CE6537A1-D6FC-4f65-9D91-7224C49458BB}">
                  <c15:layout/>
                  <c15:dlblFieldTable>
                    <c15:dlblFTEntry>
                      <c15:txfldGUID>{FE5424AE-DB54-44C8-9B62-2494C6656C53}</c15:txfldGUID>
                      <c15:f>calcs!$AB$72</c15:f>
                      <c15:dlblFieldTableCache>
                        <c:ptCount val="1"/>
                        <c:pt idx="0">
                          <c:v>02</c:v>
                        </c:pt>
                      </c15:dlblFieldTableCache>
                    </c15:dlblFTEntry>
                  </c15:dlblFieldTable>
                  <c15:showDataLabelsRange val="0"/>
                </c:ext>
              </c:extLst>
            </c:dLbl>
            <c:dLbl>
              <c:idx val="24"/>
              <c:layout/>
              <c:tx>
                <c:strRef>
                  <c:f>calcs!$AC$72</c:f>
                  <c:strCache>
                    <c:ptCount val="1"/>
                    <c:pt idx="0">
                      <c:v>03</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2-684A-432F-8525-8699BC83BE8C}"/>
                </c:ext>
                <c:ext xmlns:c15="http://schemas.microsoft.com/office/drawing/2012/chart" uri="{CE6537A1-D6FC-4f65-9D91-7224C49458BB}">
                  <c15:layout/>
                  <c15:dlblFieldTable>
                    <c15:dlblFTEntry>
                      <c15:txfldGUID>{D0818792-E928-4123-99DD-82A0568C28DF}</c15:txfldGUID>
                      <c15:f>calcs!$AC$72</c15:f>
                      <c15:dlblFieldTableCache>
                        <c:ptCount val="1"/>
                        <c:pt idx="0">
                          <c:v>03</c:v>
                        </c:pt>
                      </c15:dlblFieldTableCache>
                    </c15:dlblFTEntry>
                  </c15:dlblFieldTable>
                  <c15:showDataLabelsRange val="0"/>
                </c:ext>
              </c:extLst>
            </c:dLbl>
            <c:dLbl>
              <c:idx val="25"/>
              <c:layout/>
              <c:tx>
                <c:strRef>
                  <c:f>calcs!$AD$72</c:f>
                  <c:strCache>
                    <c:ptCount val="1"/>
                    <c:pt idx="0">
                      <c:v>04</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3-684A-432F-8525-8699BC83BE8C}"/>
                </c:ext>
                <c:ext xmlns:c15="http://schemas.microsoft.com/office/drawing/2012/chart" uri="{CE6537A1-D6FC-4f65-9D91-7224C49458BB}">
                  <c15:layout/>
                  <c15:dlblFieldTable>
                    <c15:dlblFTEntry>
                      <c15:txfldGUID>{2A21C9AD-50B3-4011-A96F-8555CF6A3148}</c15:txfldGUID>
                      <c15:f>calcs!$AD$72</c15:f>
                      <c15:dlblFieldTableCache>
                        <c:ptCount val="1"/>
                        <c:pt idx="0">
                          <c:v>04</c:v>
                        </c:pt>
                      </c15:dlblFieldTableCache>
                    </c15:dlblFTEntry>
                  </c15:dlblFieldTable>
                  <c15:showDataLabelsRange val="0"/>
                </c:ext>
              </c:extLst>
            </c:dLbl>
            <c:dLbl>
              <c:idx val="26"/>
              <c:layout/>
              <c:tx>
                <c:strRef>
                  <c:f>calcs!$AE$72</c:f>
                  <c:strCache>
                    <c:ptCount val="1"/>
                    <c:pt idx="0">
                      <c:v>05</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4-684A-432F-8525-8699BC83BE8C}"/>
                </c:ext>
                <c:ext xmlns:c15="http://schemas.microsoft.com/office/drawing/2012/chart" uri="{CE6537A1-D6FC-4f65-9D91-7224C49458BB}">
                  <c15:layout/>
                  <c15:dlblFieldTable>
                    <c15:dlblFTEntry>
                      <c15:txfldGUID>{44DA1C2A-CC47-473D-B04C-98D0BF0B683C}</c15:txfldGUID>
                      <c15:f>calcs!$AE$72</c15:f>
                      <c15:dlblFieldTableCache>
                        <c:ptCount val="1"/>
                        <c:pt idx="0">
                          <c:v>05</c:v>
                        </c:pt>
                      </c15:dlblFieldTableCache>
                    </c15:dlblFTEntry>
                  </c15:dlblFieldTable>
                  <c15:showDataLabelsRange val="0"/>
                </c:ext>
              </c:extLst>
            </c:dLbl>
            <c:dLbl>
              <c:idx val="27"/>
              <c:layout/>
              <c:tx>
                <c:strRef>
                  <c:f>calcs!$AF$72</c:f>
                  <c:strCache>
                    <c:ptCount val="1"/>
                    <c:pt idx="0">
                      <c:v>06</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5-684A-432F-8525-8699BC83BE8C}"/>
                </c:ext>
                <c:ext xmlns:c15="http://schemas.microsoft.com/office/drawing/2012/chart" uri="{CE6537A1-D6FC-4f65-9D91-7224C49458BB}">
                  <c15:layout/>
                  <c15:dlblFieldTable>
                    <c15:dlblFTEntry>
                      <c15:txfldGUID>{7150A20D-044E-42D4-9DA0-DC69215A44B2}</c15:txfldGUID>
                      <c15:f>calcs!$AF$72</c15:f>
                      <c15:dlblFieldTableCache>
                        <c:ptCount val="1"/>
                        <c:pt idx="0">
                          <c:v>06</c:v>
                        </c:pt>
                      </c15:dlblFieldTableCache>
                    </c15:dlblFTEntry>
                  </c15:dlblFieldTable>
                  <c15:showDataLabelsRange val="0"/>
                </c:ext>
              </c:extLst>
            </c:dLbl>
            <c:dLbl>
              <c:idx val="28"/>
              <c:layout/>
              <c:tx>
                <c:strRef>
                  <c:f>calcs!$AG$72</c:f>
                  <c:strCache>
                    <c:ptCount val="1"/>
                    <c:pt idx="0">
                      <c:v>07</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6-684A-432F-8525-8699BC83BE8C}"/>
                </c:ext>
                <c:ext xmlns:c15="http://schemas.microsoft.com/office/drawing/2012/chart" uri="{CE6537A1-D6FC-4f65-9D91-7224C49458BB}">
                  <c15:layout/>
                  <c15:dlblFieldTable>
                    <c15:dlblFTEntry>
                      <c15:txfldGUID>{0CD87290-A7C2-4386-8AC3-41B08CBD16DE}</c15:txfldGUID>
                      <c15:f>calcs!$AG$72</c15:f>
                      <c15:dlblFieldTableCache>
                        <c:ptCount val="1"/>
                        <c:pt idx="0">
                          <c:v>07</c:v>
                        </c:pt>
                      </c15:dlblFieldTableCache>
                    </c15:dlblFTEntry>
                  </c15:dlblFieldTable>
                  <c15:showDataLabelsRange val="0"/>
                </c:ext>
              </c:extLst>
            </c:dLbl>
            <c:dLbl>
              <c:idx val="29"/>
              <c:layout/>
              <c:tx>
                <c:strRef>
                  <c:f>calcs!$AH$72</c:f>
                  <c:strCache>
                    <c:ptCount val="1"/>
                    <c:pt idx="0">
                      <c:v>08</c:v>
                    </c:pt>
                  </c:strCache>
                </c:strRef>
              </c:tx>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7-684A-432F-8525-8699BC83BE8C}"/>
                </c:ext>
                <c:ext xmlns:c15="http://schemas.microsoft.com/office/drawing/2012/chart" uri="{CE6537A1-D6FC-4f65-9D91-7224C49458BB}">
                  <c15:layout/>
                  <c15:dlblFieldTable>
                    <c15:dlblFTEntry>
                      <c15:txfldGUID>{3F360905-7708-4DE0-83B2-C63D8FF5255B}</c15:txfldGUID>
                      <c15:f>calcs!$AH$72</c15:f>
                      <c15:dlblFieldTableCache>
                        <c:ptCount val="1"/>
                        <c:pt idx="0">
                          <c:v>08</c:v>
                        </c:pt>
                      </c15:dlblFieldTableCache>
                    </c15:dlblFTEntry>
                  </c15:dlblFieldTable>
                  <c15:showDataLabelsRange val="0"/>
                </c:ext>
              </c:extLst>
            </c:dLbl>
            <c:spPr>
              <a:noFill/>
              <a:ln>
                <a:noFill/>
              </a:ln>
              <a:effectLst/>
            </c:spPr>
            <c:txPr>
              <a:bodyPr/>
              <a:lstStyle/>
              <a:p>
                <a:pPr>
                  <a:defRPr sz="750"/>
                </a:pPr>
                <a:endParaRPr lang="de-DE"/>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calcs!$E$71:$AH$71</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numCache>
            </c:numRef>
          </c:val>
          <c:smooth val="0"/>
          <c:extLst xmlns:c16r2="http://schemas.microsoft.com/office/drawing/2015/06/chart">
            <c:ext xmlns:c16="http://schemas.microsoft.com/office/drawing/2014/chart" uri="{C3380CC4-5D6E-409C-BE32-E72D297353CC}">
              <c16:uniqueId val="{00000038-684A-432F-8525-8699BC83BE8C}"/>
            </c:ext>
          </c:extLst>
        </c:ser>
        <c:ser>
          <c:idx val="23"/>
          <c:order val="24"/>
          <c:tx>
            <c:v>Day Dot Line For Text Labels</c:v>
          </c:tx>
          <c:spPr>
            <a:ln>
              <a:noFill/>
            </a:ln>
          </c:spPr>
          <c:marker>
            <c:symbol val="none"/>
          </c:marker>
          <c:dLbls>
            <c:dLbl>
              <c:idx val="0"/>
              <c:layout/>
              <c:tx>
                <c:strRef>
                  <c:f>calcs!$E$70</c:f>
                  <c:strCache>
                    <c:ptCount val="1"/>
                    <c:pt idx="0">
                      <c:v>SO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9-684A-432F-8525-8699BC83BE8C}"/>
                </c:ext>
                <c:ext xmlns:c15="http://schemas.microsoft.com/office/drawing/2012/chart" uri="{CE6537A1-D6FC-4f65-9D91-7224C49458BB}">
                  <c15:layout/>
                  <c15:dlblFieldTable>
                    <c15:dlblFTEntry>
                      <c15:txfldGUID>{96BF1670-943B-40A9-857D-C9829F98E13B}</c15:txfldGUID>
                      <c15:f>calcs!$E$70</c15:f>
                      <c15:dlblFieldTableCache>
                        <c:ptCount val="1"/>
                        <c:pt idx="0">
                          <c:v>SO</c:v>
                        </c:pt>
                      </c15:dlblFieldTableCache>
                    </c15:dlblFTEntry>
                  </c15:dlblFieldTable>
                  <c15:showDataLabelsRange val="0"/>
                </c:ext>
              </c:extLst>
            </c:dLbl>
            <c:dLbl>
              <c:idx val="1"/>
              <c:layout/>
              <c:tx>
                <c:strRef>
                  <c:f>calcs!$F$70</c:f>
                  <c:strCache>
                    <c:ptCount val="1"/>
                    <c:pt idx="0">
                      <c:v>MO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A-684A-432F-8525-8699BC83BE8C}"/>
                </c:ext>
                <c:ext xmlns:c15="http://schemas.microsoft.com/office/drawing/2012/chart" uri="{CE6537A1-D6FC-4f65-9D91-7224C49458BB}">
                  <c15:layout/>
                  <c15:dlblFieldTable>
                    <c15:dlblFTEntry>
                      <c15:txfldGUID>{681A0E14-A525-4946-8F22-20DEAB2F648F}</c15:txfldGUID>
                      <c15:f>calcs!$F$70</c15:f>
                      <c15:dlblFieldTableCache>
                        <c:ptCount val="1"/>
                        <c:pt idx="0">
                          <c:v>MO</c:v>
                        </c:pt>
                      </c15:dlblFieldTableCache>
                    </c15:dlblFTEntry>
                  </c15:dlblFieldTable>
                  <c15:showDataLabelsRange val="0"/>
                </c:ext>
              </c:extLst>
            </c:dLbl>
            <c:dLbl>
              <c:idx val="2"/>
              <c:layout/>
              <c:tx>
                <c:strRef>
                  <c:f>calcs!$G$70</c:f>
                  <c:strCache>
                    <c:ptCount val="1"/>
                    <c:pt idx="0">
                      <c:v>DI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B-684A-432F-8525-8699BC83BE8C}"/>
                </c:ext>
                <c:ext xmlns:c15="http://schemas.microsoft.com/office/drawing/2012/chart" uri="{CE6537A1-D6FC-4f65-9D91-7224C49458BB}">
                  <c15:layout/>
                  <c15:dlblFieldTable>
                    <c15:dlblFTEntry>
                      <c15:txfldGUID>{EFD7E2A2-FA0A-4816-B78C-F7E160E56FDA}</c15:txfldGUID>
                      <c15:f>calcs!$G$70</c15:f>
                      <c15:dlblFieldTableCache>
                        <c:ptCount val="1"/>
                        <c:pt idx="0">
                          <c:v>DI</c:v>
                        </c:pt>
                      </c15:dlblFieldTableCache>
                    </c15:dlblFTEntry>
                  </c15:dlblFieldTable>
                  <c15:showDataLabelsRange val="0"/>
                </c:ext>
              </c:extLst>
            </c:dLbl>
            <c:dLbl>
              <c:idx val="3"/>
              <c:layout/>
              <c:tx>
                <c:strRef>
                  <c:f>calcs!$H$70</c:f>
                  <c:strCache>
                    <c:ptCount val="1"/>
                    <c:pt idx="0">
                      <c:v>MI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C-684A-432F-8525-8699BC83BE8C}"/>
                </c:ext>
                <c:ext xmlns:c15="http://schemas.microsoft.com/office/drawing/2012/chart" uri="{CE6537A1-D6FC-4f65-9D91-7224C49458BB}">
                  <c15:layout/>
                  <c15:dlblFieldTable>
                    <c15:dlblFTEntry>
                      <c15:txfldGUID>{92414CB2-3C2D-4365-B08D-113D3231FB56}</c15:txfldGUID>
                      <c15:f>calcs!$H$70</c15:f>
                      <c15:dlblFieldTableCache>
                        <c:ptCount val="1"/>
                        <c:pt idx="0">
                          <c:v>MI</c:v>
                        </c:pt>
                      </c15:dlblFieldTableCache>
                    </c15:dlblFTEntry>
                  </c15:dlblFieldTable>
                  <c15:showDataLabelsRange val="0"/>
                </c:ext>
              </c:extLst>
            </c:dLbl>
            <c:dLbl>
              <c:idx val="4"/>
              <c:layout/>
              <c:tx>
                <c:strRef>
                  <c:f>calcs!$I$70</c:f>
                  <c:strCache>
                    <c:ptCount val="1"/>
                    <c:pt idx="0">
                      <c:v>DO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D-684A-432F-8525-8699BC83BE8C}"/>
                </c:ext>
                <c:ext xmlns:c15="http://schemas.microsoft.com/office/drawing/2012/chart" uri="{CE6537A1-D6FC-4f65-9D91-7224C49458BB}">
                  <c15:layout/>
                  <c15:dlblFieldTable>
                    <c15:dlblFTEntry>
                      <c15:txfldGUID>{DBA3FF69-ADBD-4093-BD65-195EF5B4AE58}</c15:txfldGUID>
                      <c15:f>calcs!$I$70</c15:f>
                      <c15:dlblFieldTableCache>
                        <c:ptCount val="1"/>
                        <c:pt idx="0">
                          <c:v>DO</c:v>
                        </c:pt>
                      </c15:dlblFieldTableCache>
                    </c15:dlblFTEntry>
                  </c15:dlblFieldTable>
                  <c15:showDataLabelsRange val="0"/>
                </c:ext>
              </c:extLst>
            </c:dLbl>
            <c:dLbl>
              <c:idx val="5"/>
              <c:layout/>
              <c:tx>
                <c:strRef>
                  <c:f>calcs!$J$70</c:f>
                  <c:strCache>
                    <c:ptCount val="1"/>
                    <c:pt idx="0">
                      <c:v>FR</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E-684A-432F-8525-8699BC83BE8C}"/>
                </c:ext>
                <c:ext xmlns:c15="http://schemas.microsoft.com/office/drawing/2012/chart" uri="{CE6537A1-D6FC-4f65-9D91-7224C49458BB}">
                  <c15:layout/>
                  <c15:dlblFieldTable>
                    <c15:dlblFTEntry>
                      <c15:txfldGUID>{00C4C5AD-9061-481A-96BE-CD4A6EC7DE91}</c15:txfldGUID>
                      <c15:f>calcs!$J$70</c15:f>
                      <c15:dlblFieldTableCache>
                        <c:ptCount val="1"/>
                        <c:pt idx="0">
                          <c:v>FR</c:v>
                        </c:pt>
                      </c15:dlblFieldTableCache>
                    </c15:dlblFTEntry>
                  </c15:dlblFieldTable>
                  <c15:showDataLabelsRange val="0"/>
                </c:ext>
              </c:extLst>
            </c:dLbl>
            <c:dLbl>
              <c:idx val="6"/>
              <c:layout/>
              <c:tx>
                <c:strRef>
                  <c:f>calcs!$K$70</c:f>
                  <c:strCache>
                    <c:ptCount val="1"/>
                    <c:pt idx="0">
                      <c:v>SA</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3F-684A-432F-8525-8699BC83BE8C}"/>
                </c:ext>
                <c:ext xmlns:c15="http://schemas.microsoft.com/office/drawing/2012/chart" uri="{CE6537A1-D6FC-4f65-9D91-7224C49458BB}">
                  <c15:layout/>
                  <c15:dlblFieldTable>
                    <c15:dlblFTEntry>
                      <c15:txfldGUID>{7EAE8E27-7820-4911-8A82-C2965E25B5BF}</c15:txfldGUID>
                      <c15:f>calcs!$K$70</c15:f>
                      <c15:dlblFieldTableCache>
                        <c:ptCount val="1"/>
                        <c:pt idx="0">
                          <c:v>SA</c:v>
                        </c:pt>
                      </c15:dlblFieldTableCache>
                    </c15:dlblFTEntry>
                  </c15:dlblFieldTable>
                  <c15:showDataLabelsRange val="0"/>
                </c:ext>
              </c:extLst>
            </c:dLbl>
            <c:dLbl>
              <c:idx val="7"/>
              <c:layout/>
              <c:tx>
                <c:strRef>
                  <c:f>calcs!$L$70</c:f>
                  <c:strCache>
                    <c:ptCount val="1"/>
                    <c:pt idx="0">
                      <c:v>SO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0-684A-432F-8525-8699BC83BE8C}"/>
                </c:ext>
                <c:ext xmlns:c15="http://schemas.microsoft.com/office/drawing/2012/chart" uri="{CE6537A1-D6FC-4f65-9D91-7224C49458BB}">
                  <c15:layout/>
                  <c15:dlblFieldTable>
                    <c15:dlblFTEntry>
                      <c15:txfldGUID>{C099BCFF-10A8-4A1F-8EA4-2ED835243B2C}</c15:txfldGUID>
                      <c15:f>calcs!$L$70</c15:f>
                      <c15:dlblFieldTableCache>
                        <c:ptCount val="1"/>
                        <c:pt idx="0">
                          <c:v>SO</c:v>
                        </c:pt>
                      </c15:dlblFieldTableCache>
                    </c15:dlblFTEntry>
                  </c15:dlblFieldTable>
                  <c15:showDataLabelsRange val="0"/>
                </c:ext>
              </c:extLst>
            </c:dLbl>
            <c:dLbl>
              <c:idx val="8"/>
              <c:layout/>
              <c:tx>
                <c:strRef>
                  <c:f>calcs!$M$70</c:f>
                  <c:strCache>
                    <c:ptCount val="1"/>
                    <c:pt idx="0">
                      <c:v>MO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1-684A-432F-8525-8699BC83BE8C}"/>
                </c:ext>
                <c:ext xmlns:c15="http://schemas.microsoft.com/office/drawing/2012/chart" uri="{CE6537A1-D6FC-4f65-9D91-7224C49458BB}">
                  <c15:layout/>
                  <c15:dlblFieldTable>
                    <c15:dlblFTEntry>
                      <c15:txfldGUID>{A74FC252-3C73-41C2-B93C-7AB0131BA12B}</c15:txfldGUID>
                      <c15:f>calcs!$M$70</c15:f>
                      <c15:dlblFieldTableCache>
                        <c:ptCount val="1"/>
                        <c:pt idx="0">
                          <c:v>MO</c:v>
                        </c:pt>
                      </c15:dlblFieldTableCache>
                    </c15:dlblFTEntry>
                  </c15:dlblFieldTable>
                  <c15:showDataLabelsRange val="0"/>
                </c:ext>
              </c:extLst>
            </c:dLbl>
            <c:dLbl>
              <c:idx val="9"/>
              <c:layout/>
              <c:tx>
                <c:strRef>
                  <c:f>calcs!$N$70</c:f>
                  <c:strCache>
                    <c:ptCount val="1"/>
                    <c:pt idx="0">
                      <c:v>DI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2-684A-432F-8525-8699BC83BE8C}"/>
                </c:ext>
                <c:ext xmlns:c15="http://schemas.microsoft.com/office/drawing/2012/chart" uri="{CE6537A1-D6FC-4f65-9D91-7224C49458BB}">
                  <c15:layout/>
                  <c15:dlblFieldTable>
                    <c15:dlblFTEntry>
                      <c15:txfldGUID>{B5D9D62E-E834-4BD2-A25B-E0354E63BB40}</c15:txfldGUID>
                      <c15:f>calcs!$N$70</c15:f>
                      <c15:dlblFieldTableCache>
                        <c:ptCount val="1"/>
                        <c:pt idx="0">
                          <c:v>DI</c:v>
                        </c:pt>
                      </c15:dlblFieldTableCache>
                    </c15:dlblFTEntry>
                  </c15:dlblFieldTable>
                  <c15:showDataLabelsRange val="0"/>
                </c:ext>
              </c:extLst>
            </c:dLbl>
            <c:dLbl>
              <c:idx val="10"/>
              <c:layout/>
              <c:tx>
                <c:strRef>
                  <c:f>calcs!$O$70</c:f>
                  <c:strCache>
                    <c:ptCount val="1"/>
                    <c:pt idx="0">
                      <c:v>MI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3-684A-432F-8525-8699BC83BE8C}"/>
                </c:ext>
                <c:ext xmlns:c15="http://schemas.microsoft.com/office/drawing/2012/chart" uri="{CE6537A1-D6FC-4f65-9D91-7224C49458BB}">
                  <c15:layout/>
                  <c15:dlblFieldTable>
                    <c15:dlblFTEntry>
                      <c15:txfldGUID>{BB10606C-3E42-4AC0-8917-57FB9A62ADA9}</c15:txfldGUID>
                      <c15:f>calcs!$O$70</c15:f>
                      <c15:dlblFieldTableCache>
                        <c:ptCount val="1"/>
                        <c:pt idx="0">
                          <c:v>MI</c:v>
                        </c:pt>
                      </c15:dlblFieldTableCache>
                    </c15:dlblFTEntry>
                  </c15:dlblFieldTable>
                  <c15:showDataLabelsRange val="0"/>
                </c:ext>
              </c:extLst>
            </c:dLbl>
            <c:dLbl>
              <c:idx val="11"/>
              <c:layout/>
              <c:tx>
                <c:strRef>
                  <c:f>calcs!$P$70</c:f>
                  <c:strCache>
                    <c:ptCount val="1"/>
                    <c:pt idx="0">
                      <c:v>DO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4-684A-432F-8525-8699BC83BE8C}"/>
                </c:ext>
                <c:ext xmlns:c15="http://schemas.microsoft.com/office/drawing/2012/chart" uri="{CE6537A1-D6FC-4f65-9D91-7224C49458BB}">
                  <c15:layout/>
                  <c15:dlblFieldTable>
                    <c15:dlblFTEntry>
                      <c15:txfldGUID>{A6C0D16E-5279-4DB4-9969-79C797B90EFB}</c15:txfldGUID>
                      <c15:f>calcs!$P$70</c15:f>
                      <c15:dlblFieldTableCache>
                        <c:ptCount val="1"/>
                        <c:pt idx="0">
                          <c:v>DO</c:v>
                        </c:pt>
                      </c15:dlblFieldTableCache>
                    </c15:dlblFTEntry>
                  </c15:dlblFieldTable>
                  <c15:showDataLabelsRange val="0"/>
                </c:ext>
              </c:extLst>
            </c:dLbl>
            <c:dLbl>
              <c:idx val="12"/>
              <c:layout/>
              <c:tx>
                <c:strRef>
                  <c:f>calcs!$Q$70</c:f>
                  <c:strCache>
                    <c:ptCount val="1"/>
                    <c:pt idx="0">
                      <c:v>FR</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5-684A-432F-8525-8699BC83BE8C}"/>
                </c:ext>
                <c:ext xmlns:c15="http://schemas.microsoft.com/office/drawing/2012/chart" uri="{CE6537A1-D6FC-4f65-9D91-7224C49458BB}">
                  <c15:layout/>
                  <c15:dlblFieldTable>
                    <c15:dlblFTEntry>
                      <c15:txfldGUID>{708FA289-278D-4A70-B3DE-C1D05CFBAE23}</c15:txfldGUID>
                      <c15:f>calcs!$Q$70</c15:f>
                      <c15:dlblFieldTableCache>
                        <c:ptCount val="1"/>
                        <c:pt idx="0">
                          <c:v>FR</c:v>
                        </c:pt>
                      </c15:dlblFieldTableCache>
                    </c15:dlblFTEntry>
                  </c15:dlblFieldTable>
                  <c15:showDataLabelsRange val="0"/>
                </c:ext>
              </c:extLst>
            </c:dLbl>
            <c:dLbl>
              <c:idx val="13"/>
              <c:layout/>
              <c:tx>
                <c:strRef>
                  <c:f>calcs!$R$70</c:f>
                  <c:strCache>
                    <c:ptCount val="1"/>
                    <c:pt idx="0">
                      <c:v>SA</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6-684A-432F-8525-8699BC83BE8C}"/>
                </c:ext>
                <c:ext xmlns:c15="http://schemas.microsoft.com/office/drawing/2012/chart" uri="{CE6537A1-D6FC-4f65-9D91-7224C49458BB}">
                  <c15:layout/>
                  <c15:dlblFieldTable>
                    <c15:dlblFTEntry>
                      <c15:txfldGUID>{386E7B71-E310-4CA9-817A-DCC93214A3A3}</c15:txfldGUID>
                      <c15:f>calcs!$R$70</c15:f>
                      <c15:dlblFieldTableCache>
                        <c:ptCount val="1"/>
                        <c:pt idx="0">
                          <c:v>SA</c:v>
                        </c:pt>
                      </c15:dlblFieldTableCache>
                    </c15:dlblFTEntry>
                  </c15:dlblFieldTable>
                  <c15:showDataLabelsRange val="0"/>
                </c:ext>
              </c:extLst>
            </c:dLbl>
            <c:dLbl>
              <c:idx val="14"/>
              <c:layout/>
              <c:tx>
                <c:strRef>
                  <c:f>calcs!$S$70</c:f>
                  <c:strCache>
                    <c:ptCount val="1"/>
                    <c:pt idx="0">
                      <c:v>SO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7-684A-432F-8525-8699BC83BE8C}"/>
                </c:ext>
                <c:ext xmlns:c15="http://schemas.microsoft.com/office/drawing/2012/chart" uri="{CE6537A1-D6FC-4f65-9D91-7224C49458BB}">
                  <c15:layout/>
                  <c15:dlblFieldTable>
                    <c15:dlblFTEntry>
                      <c15:txfldGUID>{65C54C79-0D31-4CF4-BF6C-5788D80030EB}</c15:txfldGUID>
                      <c15:f>calcs!$S$70</c15:f>
                      <c15:dlblFieldTableCache>
                        <c:ptCount val="1"/>
                        <c:pt idx="0">
                          <c:v>SO</c:v>
                        </c:pt>
                      </c15:dlblFieldTableCache>
                    </c15:dlblFTEntry>
                  </c15:dlblFieldTable>
                  <c15:showDataLabelsRange val="0"/>
                </c:ext>
              </c:extLst>
            </c:dLbl>
            <c:dLbl>
              <c:idx val="15"/>
              <c:layout/>
              <c:tx>
                <c:strRef>
                  <c:f>calcs!$T$70</c:f>
                  <c:strCache>
                    <c:ptCount val="1"/>
                    <c:pt idx="0">
                      <c:v>MO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8-684A-432F-8525-8699BC83BE8C}"/>
                </c:ext>
                <c:ext xmlns:c15="http://schemas.microsoft.com/office/drawing/2012/chart" uri="{CE6537A1-D6FC-4f65-9D91-7224C49458BB}">
                  <c15:layout/>
                  <c15:dlblFieldTable>
                    <c15:dlblFTEntry>
                      <c15:txfldGUID>{85BA2734-5407-49EA-AF13-2913AD33ED3E}</c15:txfldGUID>
                      <c15:f>calcs!$T$70</c15:f>
                      <c15:dlblFieldTableCache>
                        <c:ptCount val="1"/>
                        <c:pt idx="0">
                          <c:v>MO</c:v>
                        </c:pt>
                      </c15:dlblFieldTableCache>
                    </c15:dlblFTEntry>
                  </c15:dlblFieldTable>
                  <c15:showDataLabelsRange val="0"/>
                </c:ext>
              </c:extLst>
            </c:dLbl>
            <c:dLbl>
              <c:idx val="16"/>
              <c:layout/>
              <c:tx>
                <c:strRef>
                  <c:f>calcs!$U$70</c:f>
                  <c:strCache>
                    <c:ptCount val="1"/>
                    <c:pt idx="0">
                      <c:v>DI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9-684A-432F-8525-8699BC83BE8C}"/>
                </c:ext>
                <c:ext xmlns:c15="http://schemas.microsoft.com/office/drawing/2012/chart" uri="{CE6537A1-D6FC-4f65-9D91-7224C49458BB}">
                  <c15:layout/>
                  <c15:dlblFieldTable>
                    <c15:dlblFTEntry>
                      <c15:txfldGUID>{AB72307F-5FF5-40D5-BC3A-0276E5CFF8D3}</c15:txfldGUID>
                      <c15:f>calcs!$U$70</c15:f>
                      <c15:dlblFieldTableCache>
                        <c:ptCount val="1"/>
                        <c:pt idx="0">
                          <c:v>DI</c:v>
                        </c:pt>
                      </c15:dlblFieldTableCache>
                    </c15:dlblFTEntry>
                  </c15:dlblFieldTable>
                  <c15:showDataLabelsRange val="0"/>
                </c:ext>
              </c:extLst>
            </c:dLbl>
            <c:dLbl>
              <c:idx val="17"/>
              <c:layout/>
              <c:tx>
                <c:strRef>
                  <c:f>calcs!$V$70</c:f>
                  <c:strCache>
                    <c:ptCount val="1"/>
                    <c:pt idx="0">
                      <c:v>MI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A-684A-432F-8525-8699BC83BE8C}"/>
                </c:ext>
                <c:ext xmlns:c15="http://schemas.microsoft.com/office/drawing/2012/chart" uri="{CE6537A1-D6FC-4f65-9D91-7224C49458BB}">
                  <c15:layout/>
                  <c15:dlblFieldTable>
                    <c15:dlblFTEntry>
                      <c15:txfldGUID>{2162D1BB-D935-4780-9B84-2FE429003F53}</c15:txfldGUID>
                      <c15:f>calcs!$V$70</c15:f>
                      <c15:dlblFieldTableCache>
                        <c:ptCount val="1"/>
                        <c:pt idx="0">
                          <c:v>MI</c:v>
                        </c:pt>
                      </c15:dlblFieldTableCache>
                    </c15:dlblFTEntry>
                  </c15:dlblFieldTable>
                  <c15:showDataLabelsRange val="0"/>
                </c:ext>
              </c:extLst>
            </c:dLbl>
            <c:dLbl>
              <c:idx val="18"/>
              <c:layout/>
              <c:tx>
                <c:strRef>
                  <c:f>calcs!$W$70</c:f>
                  <c:strCache>
                    <c:ptCount val="1"/>
                    <c:pt idx="0">
                      <c:v>DO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B-684A-432F-8525-8699BC83BE8C}"/>
                </c:ext>
                <c:ext xmlns:c15="http://schemas.microsoft.com/office/drawing/2012/chart" uri="{CE6537A1-D6FC-4f65-9D91-7224C49458BB}">
                  <c15:layout/>
                  <c15:dlblFieldTable>
                    <c15:dlblFTEntry>
                      <c15:txfldGUID>{F8FEC471-2407-4469-977E-713CACF72F1C}</c15:txfldGUID>
                      <c15:f>calcs!$W$70</c15:f>
                      <c15:dlblFieldTableCache>
                        <c:ptCount val="1"/>
                        <c:pt idx="0">
                          <c:v>DO</c:v>
                        </c:pt>
                      </c15:dlblFieldTableCache>
                    </c15:dlblFTEntry>
                  </c15:dlblFieldTable>
                  <c15:showDataLabelsRange val="0"/>
                </c:ext>
              </c:extLst>
            </c:dLbl>
            <c:dLbl>
              <c:idx val="19"/>
              <c:layout/>
              <c:tx>
                <c:strRef>
                  <c:f>calcs!$X$70</c:f>
                  <c:strCache>
                    <c:ptCount val="1"/>
                    <c:pt idx="0">
                      <c:v>FR</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C-684A-432F-8525-8699BC83BE8C}"/>
                </c:ext>
                <c:ext xmlns:c15="http://schemas.microsoft.com/office/drawing/2012/chart" uri="{CE6537A1-D6FC-4f65-9D91-7224C49458BB}">
                  <c15:layout/>
                  <c15:dlblFieldTable>
                    <c15:dlblFTEntry>
                      <c15:txfldGUID>{C54CA9F0-4B74-47D2-A424-44E1DCD91CDD}</c15:txfldGUID>
                      <c15:f>calcs!$X$70</c15:f>
                      <c15:dlblFieldTableCache>
                        <c:ptCount val="1"/>
                        <c:pt idx="0">
                          <c:v>FR</c:v>
                        </c:pt>
                      </c15:dlblFieldTableCache>
                    </c15:dlblFTEntry>
                  </c15:dlblFieldTable>
                  <c15:showDataLabelsRange val="0"/>
                </c:ext>
              </c:extLst>
            </c:dLbl>
            <c:dLbl>
              <c:idx val="20"/>
              <c:layout/>
              <c:tx>
                <c:strRef>
                  <c:f>calcs!$Y$70</c:f>
                  <c:strCache>
                    <c:ptCount val="1"/>
                    <c:pt idx="0">
                      <c:v>SA</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D-684A-432F-8525-8699BC83BE8C}"/>
                </c:ext>
                <c:ext xmlns:c15="http://schemas.microsoft.com/office/drawing/2012/chart" uri="{CE6537A1-D6FC-4f65-9D91-7224C49458BB}">
                  <c15:layout/>
                  <c15:dlblFieldTable>
                    <c15:dlblFTEntry>
                      <c15:txfldGUID>{9F48F4BE-47E1-4F07-ABD9-981B654FAA73}</c15:txfldGUID>
                      <c15:f>calcs!$Y$70</c15:f>
                      <c15:dlblFieldTableCache>
                        <c:ptCount val="1"/>
                        <c:pt idx="0">
                          <c:v>SA</c:v>
                        </c:pt>
                      </c15:dlblFieldTableCache>
                    </c15:dlblFTEntry>
                  </c15:dlblFieldTable>
                  <c15:showDataLabelsRange val="0"/>
                </c:ext>
              </c:extLst>
            </c:dLbl>
            <c:dLbl>
              <c:idx val="21"/>
              <c:layout/>
              <c:tx>
                <c:strRef>
                  <c:f>calcs!$Z$70</c:f>
                  <c:strCache>
                    <c:ptCount val="1"/>
                    <c:pt idx="0">
                      <c:v>SO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E-684A-432F-8525-8699BC83BE8C}"/>
                </c:ext>
                <c:ext xmlns:c15="http://schemas.microsoft.com/office/drawing/2012/chart" uri="{CE6537A1-D6FC-4f65-9D91-7224C49458BB}">
                  <c15:layout/>
                  <c15:dlblFieldTable>
                    <c15:dlblFTEntry>
                      <c15:txfldGUID>{85AA20CE-A65C-4CC6-BBB0-A699367F607E}</c15:txfldGUID>
                      <c15:f>calcs!$Z$70</c15:f>
                      <c15:dlblFieldTableCache>
                        <c:ptCount val="1"/>
                        <c:pt idx="0">
                          <c:v>SO</c:v>
                        </c:pt>
                      </c15:dlblFieldTableCache>
                    </c15:dlblFTEntry>
                  </c15:dlblFieldTable>
                  <c15:showDataLabelsRange val="0"/>
                </c:ext>
              </c:extLst>
            </c:dLbl>
            <c:dLbl>
              <c:idx val="22"/>
              <c:layout/>
              <c:tx>
                <c:strRef>
                  <c:f>calcs!$AA$70</c:f>
                  <c:strCache>
                    <c:ptCount val="1"/>
                    <c:pt idx="0">
                      <c:v>MO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4F-684A-432F-8525-8699BC83BE8C}"/>
                </c:ext>
                <c:ext xmlns:c15="http://schemas.microsoft.com/office/drawing/2012/chart" uri="{CE6537A1-D6FC-4f65-9D91-7224C49458BB}">
                  <c15:layout/>
                  <c15:dlblFieldTable>
                    <c15:dlblFTEntry>
                      <c15:txfldGUID>{F8819D76-63AC-45AB-A93C-6086C777843C}</c15:txfldGUID>
                      <c15:f>calcs!$AA$70</c15:f>
                      <c15:dlblFieldTableCache>
                        <c:ptCount val="1"/>
                        <c:pt idx="0">
                          <c:v>MO</c:v>
                        </c:pt>
                      </c15:dlblFieldTableCache>
                    </c15:dlblFTEntry>
                  </c15:dlblFieldTable>
                  <c15:showDataLabelsRange val="0"/>
                </c:ext>
              </c:extLst>
            </c:dLbl>
            <c:dLbl>
              <c:idx val="23"/>
              <c:layout/>
              <c:tx>
                <c:strRef>
                  <c:f>calcs!$AB$70</c:f>
                  <c:strCache>
                    <c:ptCount val="1"/>
                    <c:pt idx="0">
                      <c:v>DI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0-684A-432F-8525-8699BC83BE8C}"/>
                </c:ext>
                <c:ext xmlns:c15="http://schemas.microsoft.com/office/drawing/2012/chart" uri="{CE6537A1-D6FC-4f65-9D91-7224C49458BB}">
                  <c15:layout/>
                  <c15:dlblFieldTable>
                    <c15:dlblFTEntry>
                      <c15:txfldGUID>{4524BF74-40BD-4744-A326-45C5B63D89B7}</c15:txfldGUID>
                      <c15:f>calcs!$AB$70</c15:f>
                      <c15:dlblFieldTableCache>
                        <c:ptCount val="1"/>
                        <c:pt idx="0">
                          <c:v>DI</c:v>
                        </c:pt>
                      </c15:dlblFieldTableCache>
                    </c15:dlblFTEntry>
                  </c15:dlblFieldTable>
                  <c15:showDataLabelsRange val="0"/>
                </c:ext>
              </c:extLst>
            </c:dLbl>
            <c:dLbl>
              <c:idx val="24"/>
              <c:layout/>
              <c:tx>
                <c:strRef>
                  <c:f>calcs!$AC$70</c:f>
                  <c:strCache>
                    <c:ptCount val="1"/>
                    <c:pt idx="0">
                      <c:v>MI</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1-684A-432F-8525-8699BC83BE8C}"/>
                </c:ext>
                <c:ext xmlns:c15="http://schemas.microsoft.com/office/drawing/2012/chart" uri="{CE6537A1-D6FC-4f65-9D91-7224C49458BB}">
                  <c15:layout/>
                  <c15:dlblFieldTable>
                    <c15:dlblFTEntry>
                      <c15:txfldGUID>{94AB9045-B134-4316-AB72-E8C9BEDFF81D}</c15:txfldGUID>
                      <c15:f>calcs!$AC$70</c15:f>
                      <c15:dlblFieldTableCache>
                        <c:ptCount val="1"/>
                        <c:pt idx="0">
                          <c:v>MI</c:v>
                        </c:pt>
                      </c15:dlblFieldTableCache>
                    </c15:dlblFTEntry>
                  </c15:dlblFieldTable>
                  <c15:showDataLabelsRange val="0"/>
                </c:ext>
              </c:extLst>
            </c:dLbl>
            <c:dLbl>
              <c:idx val="25"/>
              <c:layout/>
              <c:tx>
                <c:strRef>
                  <c:f>calcs!$AD$70</c:f>
                  <c:strCache>
                    <c:ptCount val="1"/>
                    <c:pt idx="0">
                      <c:v>DO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2-684A-432F-8525-8699BC83BE8C}"/>
                </c:ext>
                <c:ext xmlns:c15="http://schemas.microsoft.com/office/drawing/2012/chart" uri="{CE6537A1-D6FC-4f65-9D91-7224C49458BB}">
                  <c15:layout/>
                  <c15:dlblFieldTable>
                    <c15:dlblFTEntry>
                      <c15:txfldGUID>{57E74A3D-C930-461B-A14D-1A48166E5B71}</c15:txfldGUID>
                      <c15:f>calcs!$AD$70</c15:f>
                      <c15:dlblFieldTableCache>
                        <c:ptCount val="1"/>
                        <c:pt idx="0">
                          <c:v>DO</c:v>
                        </c:pt>
                      </c15:dlblFieldTableCache>
                    </c15:dlblFTEntry>
                  </c15:dlblFieldTable>
                  <c15:showDataLabelsRange val="0"/>
                </c:ext>
              </c:extLst>
            </c:dLbl>
            <c:dLbl>
              <c:idx val="26"/>
              <c:layout/>
              <c:tx>
                <c:strRef>
                  <c:f>calcs!$AE$70</c:f>
                  <c:strCache>
                    <c:ptCount val="1"/>
                    <c:pt idx="0">
                      <c:v>FR</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3-684A-432F-8525-8699BC83BE8C}"/>
                </c:ext>
                <c:ext xmlns:c15="http://schemas.microsoft.com/office/drawing/2012/chart" uri="{CE6537A1-D6FC-4f65-9D91-7224C49458BB}">
                  <c15:layout/>
                  <c15:dlblFieldTable>
                    <c15:dlblFTEntry>
                      <c15:txfldGUID>{40789950-F521-4A53-80B9-089C3BCDFDA3}</c15:txfldGUID>
                      <c15:f>calcs!$AE$70</c15:f>
                      <c15:dlblFieldTableCache>
                        <c:ptCount val="1"/>
                        <c:pt idx="0">
                          <c:v>FR</c:v>
                        </c:pt>
                      </c15:dlblFieldTableCache>
                    </c15:dlblFTEntry>
                  </c15:dlblFieldTable>
                  <c15:showDataLabelsRange val="0"/>
                </c:ext>
              </c:extLst>
            </c:dLbl>
            <c:dLbl>
              <c:idx val="27"/>
              <c:layout/>
              <c:tx>
                <c:strRef>
                  <c:f>calcs!$AF$70</c:f>
                  <c:strCache>
                    <c:ptCount val="1"/>
                    <c:pt idx="0">
                      <c:v>SA</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4-684A-432F-8525-8699BC83BE8C}"/>
                </c:ext>
                <c:ext xmlns:c15="http://schemas.microsoft.com/office/drawing/2012/chart" uri="{CE6537A1-D6FC-4f65-9D91-7224C49458BB}">
                  <c15:layout/>
                  <c15:dlblFieldTable>
                    <c15:dlblFTEntry>
                      <c15:txfldGUID>{5ED705BC-A921-4FB6-A8F9-B535F79A7889}</c15:txfldGUID>
                      <c15:f>calcs!$AF$70</c15:f>
                      <c15:dlblFieldTableCache>
                        <c:ptCount val="1"/>
                        <c:pt idx="0">
                          <c:v>SA</c:v>
                        </c:pt>
                      </c15:dlblFieldTableCache>
                    </c15:dlblFTEntry>
                  </c15:dlblFieldTable>
                  <c15:showDataLabelsRange val="0"/>
                </c:ext>
              </c:extLst>
            </c:dLbl>
            <c:dLbl>
              <c:idx val="28"/>
              <c:layout/>
              <c:tx>
                <c:strRef>
                  <c:f>calcs!$AG$70</c:f>
                  <c:strCache>
                    <c:ptCount val="1"/>
                    <c:pt idx="0">
                      <c:v>SO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5-684A-432F-8525-8699BC83BE8C}"/>
                </c:ext>
                <c:ext xmlns:c15="http://schemas.microsoft.com/office/drawing/2012/chart" uri="{CE6537A1-D6FC-4f65-9D91-7224C49458BB}">
                  <c15:layout/>
                  <c15:dlblFieldTable>
                    <c15:dlblFTEntry>
                      <c15:txfldGUID>{E523909A-E326-4523-9B97-629D210290BC}</c15:txfldGUID>
                      <c15:f>calcs!$AG$70</c15:f>
                      <c15:dlblFieldTableCache>
                        <c:ptCount val="1"/>
                        <c:pt idx="0">
                          <c:v>SO</c:v>
                        </c:pt>
                      </c15:dlblFieldTableCache>
                    </c15:dlblFTEntry>
                  </c15:dlblFieldTable>
                  <c15:showDataLabelsRange val="0"/>
                </c:ext>
              </c:extLst>
            </c:dLbl>
            <c:dLbl>
              <c:idx val="29"/>
              <c:layout/>
              <c:tx>
                <c:strRef>
                  <c:f>calcs!$AH$70</c:f>
                  <c:strCache>
                    <c:ptCount val="1"/>
                    <c:pt idx="0">
                      <c:v>MO</c:v>
                    </c:pt>
                  </c:strCache>
                </c:strRef>
              </c:tx>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56-684A-432F-8525-8699BC83BE8C}"/>
                </c:ext>
                <c:ext xmlns:c15="http://schemas.microsoft.com/office/drawing/2012/chart" uri="{CE6537A1-D6FC-4f65-9D91-7224C49458BB}">
                  <c15:layout/>
                  <c15:dlblFieldTable>
                    <c15:dlblFTEntry>
                      <c15:txfldGUID>{DBBC350B-0056-42C2-A49A-1A279EFED6A9}</c15:txfldGUID>
                      <c15:f>calcs!$AH$70</c15:f>
                      <c15:dlblFieldTableCache>
                        <c:ptCount val="1"/>
                        <c:pt idx="0">
                          <c:v>MO</c:v>
                        </c:pt>
                      </c15:dlblFieldTableCache>
                    </c15:dlblFTEntry>
                  </c15:dlblFieldTable>
                  <c15:showDataLabelsRange val="0"/>
                </c:ext>
              </c:extLst>
            </c:dLbl>
            <c:spPr>
              <a:noFill/>
              <a:ln>
                <a:noFill/>
              </a:ln>
              <a:effectLst/>
            </c:spPr>
            <c:txPr>
              <a:bodyPr/>
              <a:lstStyle/>
              <a:p>
                <a:pPr>
                  <a:defRPr sz="750"/>
                </a:pPr>
                <a:endParaRPr lang="de-DE"/>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calcs!$E$69:$AH$69</c:f>
              <c:numCache>
                <c:formatCode>General</c:formatCode>
                <c:ptCount val="30"/>
                <c:pt idx="0">
                  <c:v>2.2999999999999998</c:v>
                </c:pt>
                <c:pt idx="1">
                  <c:v>2.2999999999999998</c:v>
                </c:pt>
                <c:pt idx="2">
                  <c:v>2.2999999999999998</c:v>
                </c:pt>
                <c:pt idx="3">
                  <c:v>2.2999999999999998</c:v>
                </c:pt>
                <c:pt idx="4">
                  <c:v>2.2999999999999998</c:v>
                </c:pt>
                <c:pt idx="5">
                  <c:v>2.2999999999999998</c:v>
                </c:pt>
                <c:pt idx="6">
                  <c:v>2.2999999999999998</c:v>
                </c:pt>
                <c:pt idx="7">
                  <c:v>2.2999999999999998</c:v>
                </c:pt>
                <c:pt idx="8">
                  <c:v>2.2999999999999998</c:v>
                </c:pt>
                <c:pt idx="9">
                  <c:v>2.2999999999999998</c:v>
                </c:pt>
                <c:pt idx="10">
                  <c:v>2.2999999999999998</c:v>
                </c:pt>
                <c:pt idx="11">
                  <c:v>2.2999999999999998</c:v>
                </c:pt>
                <c:pt idx="12">
                  <c:v>2.2999999999999998</c:v>
                </c:pt>
                <c:pt idx="13">
                  <c:v>2.2999999999999998</c:v>
                </c:pt>
                <c:pt idx="14">
                  <c:v>2.2999999999999998</c:v>
                </c:pt>
                <c:pt idx="15">
                  <c:v>2.2999999999999998</c:v>
                </c:pt>
                <c:pt idx="16">
                  <c:v>2.2999999999999998</c:v>
                </c:pt>
                <c:pt idx="17">
                  <c:v>2.2999999999999998</c:v>
                </c:pt>
                <c:pt idx="18">
                  <c:v>2.2999999999999998</c:v>
                </c:pt>
                <c:pt idx="19">
                  <c:v>2.2999999999999998</c:v>
                </c:pt>
                <c:pt idx="20">
                  <c:v>2.2999999999999998</c:v>
                </c:pt>
                <c:pt idx="21">
                  <c:v>2.2999999999999998</c:v>
                </c:pt>
                <c:pt idx="22">
                  <c:v>2.2999999999999998</c:v>
                </c:pt>
                <c:pt idx="23">
                  <c:v>2.2999999999999998</c:v>
                </c:pt>
                <c:pt idx="24">
                  <c:v>2.2999999999999998</c:v>
                </c:pt>
                <c:pt idx="25">
                  <c:v>2.2999999999999998</c:v>
                </c:pt>
                <c:pt idx="26">
                  <c:v>2.2999999999999998</c:v>
                </c:pt>
                <c:pt idx="27">
                  <c:v>2.2999999999999998</c:v>
                </c:pt>
                <c:pt idx="28">
                  <c:v>2.2999999999999998</c:v>
                </c:pt>
                <c:pt idx="29">
                  <c:v>2.2999999999999998</c:v>
                </c:pt>
              </c:numCache>
            </c:numRef>
          </c:val>
          <c:smooth val="0"/>
          <c:extLst xmlns:c16r2="http://schemas.microsoft.com/office/drawing/2015/06/chart">
            <c:ext xmlns:c16="http://schemas.microsoft.com/office/drawing/2014/chart" uri="{C3380CC4-5D6E-409C-BE32-E72D297353CC}">
              <c16:uniqueId val="{00000057-684A-432F-8525-8699BC83BE8C}"/>
            </c:ext>
          </c:extLst>
        </c:ser>
        <c:ser>
          <c:idx val="25"/>
          <c:order val="25"/>
          <c:tx>
            <c:strRef>
              <c:f>calcs!$D$59</c:f>
              <c:strCache>
                <c:ptCount val="1"/>
                <c:pt idx="0">
                  <c:v>Dez 1995 - Top Band</c:v>
                </c:pt>
              </c:strCache>
            </c:strRef>
          </c:tx>
          <c:spPr>
            <a:ln w="228600" cap="sq">
              <a:solidFill>
                <a:schemeClr val="accent3"/>
              </a:solidFill>
            </a:ln>
          </c:spPr>
          <c:marker>
            <c:symbol val="none"/>
          </c:marker>
          <c:val>
            <c:numRef>
              <c:f>calcs!$E$59:$AH$59</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#N/A</c:v>
                </c:pt>
                <c:pt idx="23">
                  <c:v>#N/A</c:v>
                </c:pt>
                <c:pt idx="24">
                  <c:v>#N/A</c:v>
                </c:pt>
                <c:pt idx="25">
                  <c:v>#N/A</c:v>
                </c:pt>
                <c:pt idx="26">
                  <c:v>#N/A</c:v>
                </c:pt>
                <c:pt idx="27">
                  <c:v>#N/A</c:v>
                </c:pt>
                <c:pt idx="28">
                  <c:v>#N/A</c:v>
                </c:pt>
                <c:pt idx="29">
                  <c:v>#N/A</c:v>
                </c:pt>
              </c:numCache>
            </c:numRef>
          </c:val>
          <c:smooth val="0"/>
          <c:extLst xmlns:c16r2="http://schemas.microsoft.com/office/drawing/2015/06/chart">
            <c:ext xmlns:c16="http://schemas.microsoft.com/office/drawing/2014/chart" uri="{C3380CC4-5D6E-409C-BE32-E72D297353CC}">
              <c16:uniqueId val="{00000058-684A-432F-8525-8699BC83BE8C}"/>
            </c:ext>
          </c:extLst>
        </c:ser>
        <c:ser>
          <c:idx val="26"/>
          <c:order val="26"/>
          <c:tx>
            <c:strRef>
              <c:f>calcs!$D$62</c:f>
              <c:strCache>
                <c:ptCount val="1"/>
                <c:pt idx="0">
                  <c:v>Jan 1996 - Top Band</c:v>
                </c:pt>
              </c:strCache>
            </c:strRef>
          </c:tx>
          <c:spPr>
            <a:ln w="228600" cap="sq">
              <a:solidFill>
                <a:schemeClr val="accent2"/>
              </a:solidFill>
            </a:ln>
          </c:spPr>
          <c:marker>
            <c:symbol val="none"/>
          </c:marker>
          <c:val>
            <c:numRef>
              <c:f>calcs!$E$62:$AH$62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13</c:v>
                </c:pt>
                <c:pt idx="23">
                  <c:v>13</c:v>
                </c:pt>
                <c:pt idx="24">
                  <c:v>13</c:v>
                </c:pt>
                <c:pt idx="25">
                  <c:v>13</c:v>
                </c:pt>
                <c:pt idx="26">
                  <c:v>13</c:v>
                </c:pt>
                <c:pt idx="27">
                  <c:v>13</c:v>
                </c:pt>
                <c:pt idx="28">
                  <c:v>13</c:v>
                </c:pt>
                <c:pt idx="29">
                  <c:v>13</c:v>
                </c:pt>
              </c:numCache>
            </c:numRef>
          </c:val>
          <c:smooth val="0"/>
          <c:extLst xmlns:c16r2="http://schemas.microsoft.com/office/drawing/2015/06/chart">
            <c:ext xmlns:c16="http://schemas.microsoft.com/office/drawing/2014/chart" uri="{C3380CC4-5D6E-409C-BE32-E72D297353CC}">
              <c16:uniqueId val="{00000059-684A-432F-8525-8699BC83BE8C}"/>
            </c:ext>
          </c:extLst>
        </c:ser>
        <c:dLbls>
          <c:showLegendKey val="0"/>
          <c:showVal val="0"/>
          <c:showCatName val="0"/>
          <c:showSerName val="0"/>
          <c:showPercent val="0"/>
          <c:showBubbleSize val="0"/>
        </c:dLbls>
        <c:marker val="1"/>
        <c:smooth val="0"/>
        <c:axId val="645236224"/>
        <c:axId val="645233088"/>
      </c:lineChart>
      <c:dateAx>
        <c:axId val="645236224"/>
        <c:scaling>
          <c:orientation val="minMax"/>
        </c:scaling>
        <c:delete val="1"/>
        <c:axPos val="b"/>
        <c:majorGridlines>
          <c:spPr>
            <a:ln w="3175">
              <a:solidFill>
                <a:schemeClr val="tx2">
                  <a:lumMod val="20000"/>
                  <a:lumOff val="80000"/>
                  <a:alpha val="85000"/>
                </a:schemeClr>
              </a:solidFill>
            </a:ln>
          </c:spPr>
        </c:majorGridlines>
        <c:numFmt formatCode="d" sourceLinked="0"/>
        <c:majorTickMark val="out"/>
        <c:minorTickMark val="none"/>
        <c:tickLblPos val="nextTo"/>
        <c:crossAx val="645233088"/>
        <c:crosses val="autoZero"/>
        <c:auto val="1"/>
        <c:lblOffset val="100"/>
        <c:baseTimeUnit val="days"/>
      </c:dateAx>
      <c:valAx>
        <c:axId val="645233088"/>
        <c:scaling>
          <c:orientation val="minMax"/>
          <c:max val="13.5"/>
          <c:min val="0"/>
        </c:scaling>
        <c:delete val="1"/>
        <c:axPos val="l"/>
        <c:numFmt formatCode="General" sourceLinked="1"/>
        <c:majorTickMark val="out"/>
        <c:minorTickMark val="none"/>
        <c:tickLblPos val="nextTo"/>
        <c:crossAx val="645236224"/>
        <c:crosses val="autoZero"/>
        <c:crossBetween val="between"/>
        <c:majorUnit val="1"/>
      </c:valAx>
      <c:spPr>
        <a:ln>
          <a:solidFill>
            <a:schemeClr val="accent1"/>
          </a:solidFill>
        </a:ln>
      </c:spPr>
    </c:plotArea>
    <c:plotVisOnly val="1"/>
    <c:dispBlanksAs val="gap"/>
    <c:showDLblsOverMax val="0"/>
  </c:chart>
  <c:spPr>
    <a:noFill/>
    <a:ln>
      <a:noFill/>
    </a:ln>
  </c:spPr>
  <c:txPr>
    <a:bodyPr/>
    <a:lstStyle/>
    <a:p>
      <a:pPr>
        <a:defRPr sz="1000"/>
      </a:pPr>
      <a:endParaRPr lang="de-DE"/>
    </a:p>
  </c:txPr>
  <c:printSettings>
    <c:headerFooter/>
    <c:pageMargins b="0.75" l="0.7" r="0.7" t="1" header="0.3" footer="0.3"/>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IPO Listing - Delisting</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bar"/>
        <c:grouping val="stacked"/>
        <c:varyColors val="0"/>
        <c:ser>
          <c:idx val="0"/>
          <c:order val="0"/>
          <c:tx>
            <c:v>Beginn</c:v>
          </c:tx>
          <c:spPr>
            <a:solidFill>
              <a:schemeClr val="accent1"/>
            </a:solidFill>
            <a:ln>
              <a:noFill/>
            </a:ln>
            <a:effectLst/>
          </c:spPr>
          <c:invertIfNegative val="0"/>
          <c:cat>
            <c:strRef>
              <c:f>'Zeitstrahl Manuell'!$B$2:$B$636</c:f>
              <c:strCache>
                <c:ptCount val="5"/>
                <c:pt idx="0">
                  <c:v>MERCK KGAA O.N.</c:v>
                </c:pt>
                <c:pt idx="1">
                  <c:v>HAWESKO HOLDING AG    SVG</c:v>
                </c:pt>
                <c:pt idx="2">
                  <c:v>MASTERFLEX O.N.</c:v>
                </c:pt>
                <c:pt idx="3">
                  <c:v>EVOTEC AG O.N.</c:v>
                </c:pt>
                <c:pt idx="4">
                  <c:v>KONTRON AG O.N.</c:v>
                </c:pt>
              </c:strCache>
            </c:strRef>
          </c:cat>
          <c:val>
            <c:numRef>
              <c:f>'Zeitstrahl Manuell'!$C$2:$C$636</c:f>
              <c:numCache>
                <c:formatCode>dd/mm/yy;@</c:formatCode>
                <c:ptCount val="635"/>
                <c:pt idx="0">
                  <c:v>34992</c:v>
                </c:pt>
                <c:pt idx="1">
                  <c:v>35943</c:v>
                </c:pt>
                <c:pt idx="2">
                  <c:v>36693</c:v>
                </c:pt>
                <c:pt idx="3">
                  <c:v>36474</c:v>
                </c:pt>
                <c:pt idx="4">
                  <c:v>36622</c:v>
                </c:pt>
              </c:numCache>
            </c:numRef>
          </c:val>
        </c:ser>
        <c:ser>
          <c:idx val="1"/>
          <c:order val="1"/>
          <c:tx>
            <c:v>Jahre</c:v>
          </c:tx>
          <c:spPr>
            <a:solidFill>
              <a:schemeClr val="accent2"/>
            </a:solidFill>
            <a:ln>
              <a:noFill/>
            </a:ln>
            <a:effectLst/>
          </c:spPr>
          <c:invertIfNegative val="0"/>
          <c:cat>
            <c:strRef>
              <c:f>'Zeitstrahl Manuell'!$B$2:$B$636</c:f>
              <c:strCache>
                <c:ptCount val="5"/>
                <c:pt idx="0">
                  <c:v>MERCK KGAA O.N.</c:v>
                </c:pt>
                <c:pt idx="1">
                  <c:v>HAWESKO HOLDING AG    SVG</c:v>
                </c:pt>
                <c:pt idx="2">
                  <c:v>MASTERFLEX O.N.</c:v>
                </c:pt>
                <c:pt idx="3">
                  <c:v>EVOTEC AG O.N.</c:v>
                </c:pt>
                <c:pt idx="4">
                  <c:v>KONTRON AG O.N.</c:v>
                </c:pt>
              </c:strCache>
            </c:strRef>
          </c:cat>
          <c:val>
            <c:numLit>
              <c:formatCode>General</c:formatCode>
              <c:ptCount val="1"/>
              <c:pt idx="0">
                <c:v>1</c:v>
              </c:pt>
            </c:numLit>
          </c:val>
        </c:ser>
        <c:ser>
          <c:idx val="2"/>
          <c:order val="2"/>
          <c:tx>
            <c:v>Ende</c:v>
          </c:tx>
          <c:spPr>
            <a:solidFill>
              <a:schemeClr val="accent3"/>
            </a:solidFill>
            <a:ln>
              <a:noFill/>
            </a:ln>
            <a:effectLst/>
          </c:spPr>
          <c:invertIfNegative val="0"/>
          <c:cat>
            <c:strRef>
              <c:f>'Zeitstrahl Manuell'!$B$2:$B$636</c:f>
              <c:strCache>
                <c:ptCount val="5"/>
                <c:pt idx="0">
                  <c:v>MERCK KGAA O.N.</c:v>
                </c:pt>
                <c:pt idx="1">
                  <c:v>HAWESKO HOLDING AG    SVG</c:v>
                </c:pt>
                <c:pt idx="2">
                  <c:v>MASTERFLEX O.N.</c:v>
                </c:pt>
                <c:pt idx="3">
                  <c:v>EVOTEC AG O.N.</c:v>
                </c:pt>
                <c:pt idx="4">
                  <c:v>KONTRON AG O.N.</c:v>
                </c:pt>
              </c:strCache>
            </c:strRef>
          </c:cat>
          <c:val>
            <c:numRef>
              <c:f>'Zeitstrahl Manuell'!$D$2:$D$636</c:f>
              <c:numCache>
                <c:formatCode>dd/mm/yy;@</c:formatCode>
                <c:ptCount val="635"/>
                <c:pt idx="0">
                  <c:v>40179</c:v>
                </c:pt>
                <c:pt idx="1">
                  <c:v>42005</c:v>
                </c:pt>
                <c:pt idx="2">
                  <c:v>41640</c:v>
                </c:pt>
                <c:pt idx="3">
                  <c:v>38353</c:v>
                </c:pt>
                <c:pt idx="4">
                  <c:v>38353</c:v>
                </c:pt>
              </c:numCache>
            </c:numRef>
          </c:val>
        </c:ser>
        <c:dLbls>
          <c:showLegendKey val="0"/>
          <c:showVal val="0"/>
          <c:showCatName val="0"/>
          <c:showSerName val="0"/>
          <c:showPercent val="0"/>
          <c:showBubbleSize val="0"/>
        </c:dLbls>
        <c:gapWidth val="150"/>
        <c:overlap val="100"/>
        <c:axId val="435379736"/>
        <c:axId val="435381304"/>
      </c:barChart>
      <c:catAx>
        <c:axId val="43537973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5381304"/>
        <c:crossesAt val="0"/>
        <c:auto val="1"/>
        <c:lblAlgn val="ctr"/>
        <c:lblOffset val="100"/>
        <c:noMultiLvlLbl val="0"/>
      </c:catAx>
      <c:valAx>
        <c:axId val="435381304"/>
        <c:scaling>
          <c:orientation val="minMax"/>
          <c:max val="42736"/>
          <c:min val="29221"/>
        </c:scaling>
        <c:delete val="0"/>
        <c:axPos val="b"/>
        <c:majorGridlines>
          <c:spPr>
            <a:ln w="9525" cap="flat" cmpd="sng" algn="ctr">
              <a:solidFill>
                <a:schemeClr val="tx1">
                  <a:lumMod val="15000"/>
                  <a:lumOff val="85000"/>
                </a:schemeClr>
              </a:solidFill>
              <a:round/>
            </a:ln>
            <a:effectLst/>
          </c:spPr>
        </c:majorGridlines>
        <c:numFmt formatCode="dd/mm/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5379736"/>
        <c:crosses val="autoZero"/>
        <c:crossBetween val="between"/>
        <c:majorUnit val="1"/>
        <c:minorUnit val="0.2"/>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sheetPr/>
  <sheetViews>
    <sheetView zoomScale="135" workbookViewId="0"/>
  </sheetViews>
  <pageMargins left="0.7" right="0.7" top="0.78740157499999996" bottom="0.78740157499999996" header="0.3" footer="0.3"/>
  <drawing r:id="rId1"/>
</chartsheet>
</file>

<file path=xl/ctrlProps/ctrlProp1.xml><?xml version="1.0" encoding="utf-8"?>
<formControlPr xmlns="http://schemas.microsoft.com/office/spreadsheetml/2009/9/main" objectType="Scroll" dx="16" fmlaLink="FensterOffset" horiz="1" max="100" noThreeD="1" page="7" val="10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absolute">
    <xdr:from>
      <xdr:col>0</xdr:col>
      <xdr:colOff>323850</xdr:colOff>
      <xdr:row>1</xdr:row>
      <xdr:rowOff>190500</xdr:rowOff>
    </xdr:from>
    <xdr:to>
      <xdr:col>5</xdr:col>
      <xdr:colOff>2537079</xdr:colOff>
      <xdr:row>16</xdr:row>
      <xdr:rowOff>161925</xdr:rowOff>
    </xdr:to>
    <xdr:graphicFrame macro="">
      <xdr:nvGraphicFramePr>
        <xdr:cNvPr id="7" name="Zeitachsendiagramm" descr="Scrollable timeline of the project activities." title="Timeline 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47625</xdr:colOff>
          <xdr:row>18</xdr:row>
          <xdr:rowOff>209550</xdr:rowOff>
        </xdr:from>
        <xdr:to>
          <xdr:col>6</xdr:col>
          <xdr:colOff>0</xdr:colOff>
          <xdr:row>20</xdr:row>
          <xdr:rowOff>0</xdr:rowOff>
        </xdr:to>
        <xdr:sp macro="" textlink="">
          <xdr:nvSpPr>
            <xdr:cNvPr id="1025" name="Bildlaufleiste" descr="Click the scroll bar to modify the project time frame shown on the Timeline Chart or enter the start date for the display of project activities in cell D20."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0" y="0"/>
    <xdr:ext cx="9299222" cy="6011333"/>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ables/table1.xml><?xml version="1.0" encoding="utf-8"?>
<table xmlns="http://schemas.openxmlformats.org/spreadsheetml/2006/main" id="1" name="Aktivitäten" displayName="Aktivitäten" ref="B22:F657" totalsRowShown="0" headerRowDxfId="6" dataDxfId="5">
  <autoFilter ref="B22:F657"/>
  <sortState ref="B23:F657">
    <sortCondition ref="D22:D657"/>
  </sortState>
  <tableColumns count="5">
    <tableColumn id="5" name="Id" dataDxfId="4">
      <calculatedColumnFormula>N(B22)+1</calculatedColumnFormula>
    </tableColumn>
    <tableColumn id="1" name="Firm" dataDxfId="3"/>
    <tableColumn id="2" name="First Trade Date" dataDxfId="2"/>
    <tableColumn id="3" name="Delisting" dataDxfId="1"/>
    <tableColumn id="4" name="NOTIZEN" dataDxfId="0"/>
  </tableColumns>
  <tableStyleInfo name="Project Timeline" showFirstColumn="0" showLastColumn="0" showRowStripes="1" showColumnStripes="0"/>
  <extLst>
    <ext xmlns:x14="http://schemas.microsoft.com/office/spreadsheetml/2009/9/main" uri="{504A1905-F514-4f6f-8877-14C23A59335A}">
      <x14:table altText="Aktivitäten Table" altTextSummary="This table is for the user to enter and manage academic activities.  The columns are Activity, Start, End, and Notes.  All activities entered in the table will be rendered in the Timeline Char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37464D"/>
      </a:dk2>
      <a:lt2>
        <a:srgbClr val="F0ECEB"/>
      </a:lt2>
      <a:accent1>
        <a:srgbClr val="FE713B"/>
      </a:accent1>
      <a:accent2>
        <a:srgbClr val="0CA8C7"/>
      </a:accent2>
      <a:accent3>
        <a:srgbClr val="9BD174"/>
      </a:accent3>
      <a:accent4>
        <a:srgbClr val="8F6BA2"/>
      </a:accent4>
      <a:accent5>
        <a:srgbClr val="FFED56"/>
      </a:accent5>
      <a:accent6>
        <a:srgbClr val="E95877"/>
      </a:accent6>
      <a:hlink>
        <a:srgbClr val="47C2D9"/>
      </a:hlink>
      <a:folHlink>
        <a:srgbClr val="8F6BA2"/>
      </a:folHlink>
    </a:clrScheme>
    <a:fontScheme name="Project Timelin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autoPageBreaks="0"/>
  </sheetPr>
  <dimension ref="A1:G657"/>
  <sheetViews>
    <sheetView showGridLines="0" tabSelected="1" zoomScaleNormal="100" workbookViewId="0">
      <selection activeCell="A27" sqref="A27"/>
    </sheetView>
  </sheetViews>
  <sheetFormatPr baseColWidth="10" defaultColWidth="9.140625" defaultRowHeight="17.25" customHeight="1" x14ac:dyDescent="0.2"/>
  <cols>
    <col min="1" max="1" width="24.5703125" style="8" customWidth="1"/>
    <col min="2" max="2" width="0" style="8" hidden="1" customWidth="1"/>
    <col min="3" max="3" width="31" style="8" customWidth="1"/>
    <col min="4" max="5" width="18.42578125" style="8" customWidth="1"/>
    <col min="6" max="6" width="56.85546875" style="8" customWidth="1"/>
    <col min="7" max="7" width="5.5703125" style="8" customWidth="1"/>
    <col min="8" max="16384" width="9.140625" style="8"/>
  </cols>
  <sheetData>
    <row r="1" spans="1:7" s="7" customFormat="1" ht="47.25" customHeight="1" thickBot="1" x14ac:dyDescent="0.25">
      <c r="A1" s="4"/>
      <c r="B1" s="5"/>
      <c r="C1" s="18" t="s">
        <v>27</v>
      </c>
      <c r="D1" s="4"/>
      <c r="E1" s="4"/>
      <c r="F1" s="4"/>
      <c r="G1" s="6"/>
    </row>
    <row r="2" spans="1:7" ht="17.25" customHeight="1" thickTop="1" x14ac:dyDescent="0.2">
      <c r="C2" s="9"/>
    </row>
    <row r="18" spans="1:6" ht="17.25" customHeight="1" thickBot="1" x14ac:dyDescent="0.25">
      <c r="C18" s="10"/>
      <c r="D18" s="10"/>
      <c r="E18" s="10"/>
      <c r="F18" s="10"/>
    </row>
    <row r="19" spans="1:6" ht="17.25" customHeight="1" thickTop="1" x14ac:dyDescent="0.2">
      <c r="C19" s="11"/>
      <c r="D19" s="11"/>
      <c r="E19" s="11"/>
      <c r="F19" s="11"/>
    </row>
    <row r="20" spans="1:6" ht="17.25" customHeight="1" x14ac:dyDescent="0.3">
      <c r="C20" s="16" t="s">
        <v>5</v>
      </c>
      <c r="D20" s="17">
        <v>34943</v>
      </c>
      <c r="E20" s="11"/>
      <c r="F20" s="11"/>
    </row>
    <row r="21" spans="1:6" ht="17.25" customHeight="1" x14ac:dyDescent="0.2">
      <c r="C21" s="11"/>
      <c r="D21" s="11"/>
      <c r="E21" s="11"/>
      <c r="F21" s="11"/>
    </row>
    <row r="22" spans="1:6" ht="17.25" customHeight="1" x14ac:dyDescent="0.2">
      <c r="A22" s="19" t="s">
        <v>15</v>
      </c>
      <c r="B22" s="12" t="s">
        <v>1</v>
      </c>
      <c r="C22" s="13" t="s">
        <v>29</v>
      </c>
      <c r="D22" s="13" t="s">
        <v>26</v>
      </c>
      <c r="E22" s="13" t="s">
        <v>28</v>
      </c>
      <c r="F22" s="13" t="s">
        <v>4</v>
      </c>
    </row>
    <row r="23" spans="1:6" ht="17.25" customHeight="1" x14ac:dyDescent="0.25">
      <c r="A23" s="21" t="s">
        <v>16</v>
      </c>
      <c r="B23" s="12">
        <f t="shared" ref="B23:B86" si="0">N(B22)+1</f>
        <v>1</v>
      </c>
      <c r="C23" s="31" t="s">
        <v>21</v>
      </c>
      <c r="D23" s="47">
        <v>34992</v>
      </c>
      <c r="E23" s="45">
        <v>40179</v>
      </c>
      <c r="F23" s="14"/>
    </row>
    <row r="24" spans="1:6" ht="17.25" customHeight="1" x14ac:dyDescent="0.25">
      <c r="A24" s="21" t="s">
        <v>17</v>
      </c>
      <c r="B24" s="12">
        <f t="shared" si="0"/>
        <v>2</v>
      </c>
      <c r="C24" s="31" t="s">
        <v>22</v>
      </c>
      <c r="D24" s="47">
        <v>35943</v>
      </c>
      <c r="E24" s="45">
        <v>42005</v>
      </c>
      <c r="F24" s="14"/>
    </row>
    <row r="25" spans="1:6" ht="17.25" customHeight="1" x14ac:dyDescent="0.25">
      <c r="A25" s="21" t="s">
        <v>18</v>
      </c>
      <c r="B25" s="12">
        <f t="shared" si="0"/>
        <v>3</v>
      </c>
      <c r="C25" s="31" t="s">
        <v>23</v>
      </c>
      <c r="D25" s="47">
        <v>36693</v>
      </c>
      <c r="E25" s="45">
        <v>41640</v>
      </c>
      <c r="F25" s="14"/>
    </row>
    <row r="26" spans="1:6" ht="17.25" customHeight="1" x14ac:dyDescent="0.25">
      <c r="A26" s="21" t="s">
        <v>19</v>
      </c>
      <c r="B26" s="12">
        <f t="shared" si="0"/>
        <v>4</v>
      </c>
      <c r="C26" s="31" t="s">
        <v>24</v>
      </c>
      <c r="D26" s="47">
        <v>36474</v>
      </c>
      <c r="E26" s="45">
        <v>38353</v>
      </c>
      <c r="F26" s="14"/>
    </row>
    <row r="27" spans="1:6" ht="17.25" customHeight="1" x14ac:dyDescent="0.25">
      <c r="A27" s="21" t="s">
        <v>20</v>
      </c>
      <c r="B27" s="12">
        <f t="shared" si="0"/>
        <v>5</v>
      </c>
      <c r="C27" s="31" t="s">
        <v>25</v>
      </c>
      <c r="D27" s="47">
        <v>36622</v>
      </c>
      <c r="E27" s="45">
        <v>38353</v>
      </c>
      <c r="F27" s="14"/>
    </row>
    <row r="28" spans="1:6" ht="17.25" customHeight="1" x14ac:dyDescent="0.25">
      <c r="A28" s="21"/>
      <c r="B28" s="12"/>
      <c r="C28" s="31"/>
      <c r="D28" s="47"/>
      <c r="E28" s="45"/>
      <c r="F28" s="14"/>
    </row>
    <row r="29" spans="1:6" ht="17.25" customHeight="1" x14ac:dyDescent="0.25">
      <c r="A29" s="21"/>
      <c r="B29" s="15"/>
      <c r="C29" s="31"/>
      <c r="D29" s="47"/>
      <c r="E29" s="45"/>
      <c r="F29" s="14"/>
    </row>
    <row r="30" spans="1:6" ht="17.25" customHeight="1" x14ac:dyDescent="0.25">
      <c r="A30" s="21"/>
      <c r="B30" s="15"/>
      <c r="C30" s="31"/>
      <c r="D30" s="47"/>
      <c r="E30" s="45"/>
      <c r="F30" s="14"/>
    </row>
    <row r="31" spans="1:6" ht="17.25" customHeight="1" x14ac:dyDescent="0.25">
      <c r="A31" s="21"/>
      <c r="B31" s="15"/>
      <c r="C31" s="31"/>
      <c r="D31" s="47"/>
      <c r="E31" s="45"/>
      <c r="F31" s="14"/>
    </row>
    <row r="32" spans="1:6" ht="17.25" customHeight="1" x14ac:dyDescent="0.25">
      <c r="A32" s="21"/>
      <c r="B32" s="15"/>
      <c r="C32" s="31"/>
      <c r="D32" s="47"/>
      <c r="E32" s="45"/>
      <c r="F32" s="14"/>
    </row>
    <row r="33" spans="1:6" ht="17.25" customHeight="1" x14ac:dyDescent="0.25">
      <c r="A33" s="21"/>
      <c r="B33" s="15"/>
      <c r="C33" s="31"/>
      <c r="D33" s="47"/>
      <c r="E33" s="45"/>
      <c r="F33" s="14"/>
    </row>
    <row r="34" spans="1:6" ht="17.25" customHeight="1" x14ac:dyDescent="0.25">
      <c r="A34" s="21"/>
      <c r="B34" s="15"/>
      <c r="C34" s="31"/>
      <c r="D34" s="47"/>
      <c r="E34" s="45"/>
      <c r="F34" s="14"/>
    </row>
    <row r="35" spans="1:6" ht="17.25" customHeight="1" x14ac:dyDescent="0.25">
      <c r="A35" s="21"/>
      <c r="C35" s="30"/>
      <c r="D35" s="47"/>
      <c r="E35" s="45"/>
      <c r="F35" s="44"/>
    </row>
    <row r="36" spans="1:6" ht="17.25" customHeight="1" x14ac:dyDescent="0.25">
      <c r="A36" s="21"/>
      <c r="C36" s="30"/>
      <c r="D36" s="47"/>
      <c r="E36" s="45"/>
      <c r="F36" s="44"/>
    </row>
    <row r="37" spans="1:6" ht="17.25" customHeight="1" x14ac:dyDescent="0.25">
      <c r="A37" s="21"/>
      <c r="C37" s="30"/>
      <c r="D37" s="47"/>
      <c r="E37" s="45"/>
      <c r="F37" s="44"/>
    </row>
    <row r="38" spans="1:6" ht="17.25" customHeight="1" x14ac:dyDescent="0.25">
      <c r="A38" s="21"/>
      <c r="C38" s="30"/>
      <c r="D38" s="47"/>
      <c r="E38" s="45"/>
      <c r="F38" s="44"/>
    </row>
    <row r="39" spans="1:6" ht="17.25" customHeight="1" x14ac:dyDescent="0.25">
      <c r="A39" s="21"/>
      <c r="C39" s="30"/>
      <c r="D39" s="47"/>
      <c r="E39" s="45"/>
      <c r="F39" s="44"/>
    </row>
    <row r="40" spans="1:6" ht="17.25" customHeight="1" x14ac:dyDescent="0.25">
      <c r="A40" s="21"/>
      <c r="C40" s="30"/>
      <c r="D40" s="47"/>
      <c r="E40" s="45"/>
      <c r="F40" s="44"/>
    </row>
    <row r="41" spans="1:6" ht="17.25" customHeight="1" x14ac:dyDescent="0.25">
      <c r="A41" s="21"/>
      <c r="C41" s="30"/>
      <c r="D41" s="47"/>
      <c r="E41" s="45"/>
      <c r="F41" s="44"/>
    </row>
    <row r="42" spans="1:6" ht="17.25" customHeight="1" x14ac:dyDescent="0.25">
      <c r="A42" s="21"/>
      <c r="C42" s="30"/>
      <c r="D42" s="47"/>
      <c r="E42" s="45"/>
      <c r="F42" s="44"/>
    </row>
    <row r="43" spans="1:6" ht="17.25" customHeight="1" x14ac:dyDescent="0.25">
      <c r="A43" s="21"/>
      <c r="C43" s="30"/>
      <c r="D43" s="47"/>
      <c r="E43" s="45"/>
      <c r="F43" s="44"/>
    </row>
    <row r="44" spans="1:6" ht="17.25" customHeight="1" x14ac:dyDescent="0.25">
      <c r="A44" s="21"/>
      <c r="C44" s="30"/>
      <c r="D44" s="47"/>
      <c r="E44" s="45"/>
      <c r="F44" s="44"/>
    </row>
    <row r="45" spans="1:6" ht="17.25" customHeight="1" x14ac:dyDescent="0.25">
      <c r="A45" s="21"/>
      <c r="C45" s="30"/>
      <c r="D45" s="47"/>
      <c r="E45" s="45"/>
      <c r="F45" s="44"/>
    </row>
    <row r="46" spans="1:6" ht="17.25" customHeight="1" x14ac:dyDescent="0.25">
      <c r="A46" s="21"/>
      <c r="C46" s="30"/>
      <c r="D46" s="47"/>
      <c r="E46" s="45"/>
      <c r="F46" s="44"/>
    </row>
    <row r="47" spans="1:6" ht="17.25" customHeight="1" x14ac:dyDescent="0.25">
      <c r="A47" s="21"/>
      <c r="C47" s="30"/>
      <c r="D47" s="47"/>
      <c r="E47" s="45"/>
      <c r="F47" s="44"/>
    </row>
    <row r="48" spans="1:6" ht="17.25" customHeight="1" x14ac:dyDescent="0.25">
      <c r="A48" s="21"/>
      <c r="C48" s="30"/>
      <c r="D48" s="47"/>
      <c r="E48" s="45"/>
      <c r="F48" s="44"/>
    </row>
    <row r="49" spans="1:6" ht="17.25" customHeight="1" x14ac:dyDescent="0.25">
      <c r="A49" s="21"/>
      <c r="C49" s="30"/>
      <c r="D49" s="47"/>
      <c r="E49" s="45"/>
      <c r="F49" s="44"/>
    </row>
    <row r="50" spans="1:6" ht="17.25" customHeight="1" x14ac:dyDescent="0.25">
      <c r="A50" s="21"/>
      <c r="C50" s="30"/>
      <c r="D50" s="47"/>
      <c r="E50" s="45"/>
      <c r="F50" s="44"/>
    </row>
    <row r="51" spans="1:6" ht="17.25" customHeight="1" x14ac:dyDescent="0.25">
      <c r="A51" s="20"/>
      <c r="C51" s="30"/>
      <c r="D51" s="47"/>
      <c r="E51" s="45"/>
      <c r="F51" s="44"/>
    </row>
    <row r="52" spans="1:6" ht="17.25" customHeight="1" x14ac:dyDescent="0.25">
      <c r="A52" s="21"/>
      <c r="C52" s="30"/>
      <c r="D52" s="47"/>
      <c r="E52" s="45"/>
      <c r="F52" s="44"/>
    </row>
    <row r="53" spans="1:6" ht="17.25" customHeight="1" x14ac:dyDescent="0.25">
      <c r="A53" s="21"/>
      <c r="C53" s="30"/>
      <c r="D53" s="47"/>
      <c r="E53" s="45"/>
      <c r="F53" s="44"/>
    </row>
    <row r="54" spans="1:6" ht="17.25" customHeight="1" x14ac:dyDescent="0.25">
      <c r="A54" s="21"/>
      <c r="C54" s="30"/>
      <c r="D54" s="47"/>
      <c r="E54" s="45"/>
      <c r="F54" s="44"/>
    </row>
    <row r="55" spans="1:6" ht="17.25" customHeight="1" x14ac:dyDescent="0.25">
      <c r="A55" s="21"/>
      <c r="C55" s="30"/>
      <c r="D55" s="47"/>
      <c r="E55" s="45"/>
      <c r="F55" s="44"/>
    </row>
    <row r="56" spans="1:6" ht="17.25" customHeight="1" x14ac:dyDescent="0.25">
      <c r="A56" s="21"/>
      <c r="C56" s="30"/>
      <c r="D56" s="47"/>
      <c r="E56" s="45"/>
      <c r="F56" s="44"/>
    </row>
    <row r="57" spans="1:6" ht="17.25" customHeight="1" x14ac:dyDescent="0.25">
      <c r="A57" s="21"/>
      <c r="C57" s="30"/>
      <c r="D57" s="47"/>
      <c r="E57" s="45"/>
      <c r="F57" s="44"/>
    </row>
    <row r="58" spans="1:6" ht="17.25" customHeight="1" x14ac:dyDescent="0.25">
      <c r="A58" s="21"/>
      <c r="C58" s="30"/>
      <c r="D58" s="47"/>
      <c r="E58" s="45"/>
      <c r="F58" s="44"/>
    </row>
    <row r="59" spans="1:6" ht="17.25" customHeight="1" x14ac:dyDescent="0.25">
      <c r="A59" s="21"/>
      <c r="C59" s="30"/>
      <c r="D59" s="47"/>
      <c r="E59" s="45"/>
      <c r="F59" s="44"/>
    </row>
    <row r="60" spans="1:6" ht="17.25" customHeight="1" x14ac:dyDescent="0.25">
      <c r="A60" s="21"/>
      <c r="C60" s="30"/>
      <c r="D60" s="47"/>
      <c r="E60" s="45"/>
      <c r="F60" s="44"/>
    </row>
    <row r="61" spans="1:6" ht="17.25" customHeight="1" x14ac:dyDescent="0.25">
      <c r="A61" s="21"/>
      <c r="C61" s="30"/>
      <c r="D61" s="47"/>
      <c r="E61" s="45"/>
      <c r="F61" s="44"/>
    </row>
    <row r="62" spans="1:6" ht="17.25" customHeight="1" x14ac:dyDescent="0.25">
      <c r="A62" s="21"/>
      <c r="C62" s="30"/>
      <c r="D62" s="47"/>
      <c r="E62" s="45"/>
      <c r="F62" s="44"/>
    </row>
    <row r="63" spans="1:6" ht="17.25" customHeight="1" x14ac:dyDescent="0.25">
      <c r="A63" s="21"/>
      <c r="C63" s="30"/>
      <c r="D63" s="47"/>
      <c r="E63" s="45"/>
      <c r="F63" s="44"/>
    </row>
    <row r="64" spans="1:6" ht="17.25" customHeight="1" x14ac:dyDescent="0.25">
      <c r="A64" s="21"/>
      <c r="C64" s="30"/>
      <c r="D64" s="47"/>
      <c r="E64" s="45"/>
      <c r="F64" s="44"/>
    </row>
    <row r="65" spans="1:6" ht="17.25" customHeight="1" x14ac:dyDescent="0.25">
      <c r="A65" s="21"/>
      <c r="C65" s="32"/>
      <c r="D65" s="47"/>
      <c r="E65" s="45"/>
      <c r="F65" s="44"/>
    </row>
    <row r="66" spans="1:6" ht="17.25" customHeight="1" x14ac:dyDescent="0.25">
      <c r="A66" s="21"/>
      <c r="C66" s="32"/>
      <c r="D66" s="47"/>
      <c r="E66" s="45"/>
      <c r="F66" s="44"/>
    </row>
    <row r="67" spans="1:6" ht="17.25" customHeight="1" x14ac:dyDescent="0.25">
      <c r="A67" s="21"/>
      <c r="C67" s="32"/>
      <c r="D67" s="47"/>
      <c r="E67" s="45"/>
      <c r="F67" s="44"/>
    </row>
    <row r="68" spans="1:6" ht="17.25" customHeight="1" x14ac:dyDescent="0.25">
      <c r="A68" s="21"/>
      <c r="C68" s="30"/>
      <c r="D68" s="47"/>
      <c r="E68" s="45"/>
      <c r="F68" s="44"/>
    </row>
    <row r="69" spans="1:6" ht="17.25" customHeight="1" x14ac:dyDescent="0.25">
      <c r="A69" s="21"/>
      <c r="C69" s="30"/>
      <c r="D69" s="47"/>
      <c r="E69" s="45"/>
      <c r="F69" s="44"/>
    </row>
    <row r="70" spans="1:6" ht="17.25" customHeight="1" x14ac:dyDescent="0.25">
      <c r="A70" s="21"/>
      <c r="C70" s="30"/>
      <c r="D70" s="47"/>
      <c r="E70" s="45"/>
      <c r="F70" s="44"/>
    </row>
    <row r="71" spans="1:6" ht="17.25" customHeight="1" x14ac:dyDescent="0.25">
      <c r="A71" s="21"/>
      <c r="C71" s="30"/>
      <c r="D71" s="47"/>
      <c r="E71" s="45"/>
      <c r="F71" s="44"/>
    </row>
    <row r="72" spans="1:6" ht="17.25" customHeight="1" x14ac:dyDescent="0.25">
      <c r="A72" s="21"/>
      <c r="C72" s="30"/>
      <c r="D72" s="47"/>
      <c r="E72" s="45"/>
      <c r="F72" s="44"/>
    </row>
    <row r="73" spans="1:6" ht="17.25" customHeight="1" x14ac:dyDescent="0.2">
      <c r="A73" s="22"/>
      <c r="C73" s="30"/>
      <c r="D73" s="1"/>
      <c r="E73" s="45"/>
      <c r="F73" s="44"/>
    </row>
    <row r="74" spans="1:6" ht="17.25" customHeight="1" x14ac:dyDescent="0.25">
      <c r="A74" s="21"/>
      <c r="C74" s="30"/>
      <c r="D74" s="1"/>
      <c r="E74" s="45"/>
      <c r="F74" s="44"/>
    </row>
    <row r="75" spans="1:6" ht="17.25" customHeight="1" x14ac:dyDescent="0.25">
      <c r="A75" s="21"/>
      <c r="C75" s="30"/>
      <c r="D75" s="1"/>
      <c r="E75" s="45"/>
      <c r="F75" s="44"/>
    </row>
    <row r="76" spans="1:6" ht="17.25" customHeight="1" x14ac:dyDescent="0.25">
      <c r="A76" s="21"/>
      <c r="C76" s="30"/>
      <c r="D76" s="1"/>
      <c r="E76" s="45"/>
      <c r="F76" s="44"/>
    </row>
    <row r="77" spans="1:6" ht="17.25" customHeight="1" x14ac:dyDescent="0.25">
      <c r="A77" s="21"/>
      <c r="C77" s="30"/>
      <c r="D77" s="1"/>
      <c r="E77" s="45"/>
      <c r="F77" s="44"/>
    </row>
    <row r="78" spans="1:6" ht="17.25" customHeight="1" x14ac:dyDescent="0.25">
      <c r="A78" s="21"/>
      <c r="C78" s="30"/>
      <c r="D78" s="1"/>
      <c r="E78" s="45"/>
      <c r="F78" s="44"/>
    </row>
    <row r="79" spans="1:6" ht="17.25" customHeight="1" x14ac:dyDescent="0.25">
      <c r="A79" s="21"/>
      <c r="C79" s="30"/>
      <c r="D79" s="1"/>
      <c r="E79" s="45"/>
      <c r="F79" s="44"/>
    </row>
    <row r="80" spans="1:6" ht="17.25" customHeight="1" x14ac:dyDescent="0.25">
      <c r="A80" s="21"/>
      <c r="C80" s="30"/>
      <c r="D80" s="1"/>
      <c r="E80" s="45"/>
      <c r="F80" s="44"/>
    </row>
    <row r="81" spans="1:6" ht="17.25" customHeight="1" x14ac:dyDescent="0.25">
      <c r="A81" s="21"/>
      <c r="C81" s="30"/>
      <c r="D81" s="1"/>
      <c r="E81" s="45"/>
      <c r="F81" s="44"/>
    </row>
    <row r="82" spans="1:6" ht="17.25" customHeight="1" x14ac:dyDescent="0.25">
      <c r="A82" s="21"/>
      <c r="C82" s="30"/>
      <c r="D82" s="1"/>
      <c r="E82" s="45"/>
      <c r="F82" s="44"/>
    </row>
    <row r="83" spans="1:6" ht="17.25" customHeight="1" x14ac:dyDescent="0.25">
      <c r="A83" s="21"/>
      <c r="C83" s="30"/>
      <c r="D83" s="1"/>
      <c r="E83" s="45"/>
      <c r="F83" s="44"/>
    </row>
    <row r="84" spans="1:6" ht="17.25" customHeight="1" x14ac:dyDescent="0.25">
      <c r="A84" s="21"/>
      <c r="C84" s="30"/>
      <c r="D84" s="1"/>
      <c r="E84" s="45"/>
      <c r="F84" s="44"/>
    </row>
    <row r="85" spans="1:6" ht="17.25" customHeight="1" x14ac:dyDescent="0.25">
      <c r="A85" s="21"/>
      <c r="C85" s="30"/>
      <c r="D85" s="1"/>
      <c r="E85" s="45"/>
      <c r="F85" s="44"/>
    </row>
    <row r="86" spans="1:6" ht="17.25" customHeight="1" x14ac:dyDescent="0.25">
      <c r="A86" s="21"/>
      <c r="C86" s="30"/>
      <c r="D86" s="1"/>
      <c r="E86" s="45"/>
      <c r="F86" s="44"/>
    </row>
    <row r="87" spans="1:6" ht="17.25" customHeight="1" x14ac:dyDescent="0.25">
      <c r="A87" s="21"/>
      <c r="C87" s="30"/>
      <c r="D87" s="1"/>
      <c r="E87" s="45"/>
      <c r="F87" s="44"/>
    </row>
    <row r="88" spans="1:6" ht="17.25" customHeight="1" x14ac:dyDescent="0.25">
      <c r="A88" s="21"/>
      <c r="C88" s="30"/>
      <c r="D88" s="1"/>
      <c r="E88" s="45"/>
      <c r="F88" s="44"/>
    </row>
    <row r="89" spans="1:6" ht="17.25" customHeight="1" x14ac:dyDescent="0.25">
      <c r="A89" s="21"/>
      <c r="C89" s="30"/>
      <c r="D89" s="1"/>
      <c r="E89" s="45"/>
      <c r="F89" s="44"/>
    </row>
    <row r="90" spans="1:6" ht="17.25" customHeight="1" x14ac:dyDescent="0.25">
      <c r="A90" s="21"/>
      <c r="C90" s="30"/>
      <c r="D90" s="1"/>
      <c r="E90" s="45"/>
      <c r="F90" s="44"/>
    </row>
    <row r="91" spans="1:6" ht="17.25" customHeight="1" x14ac:dyDescent="0.25">
      <c r="A91" s="21"/>
      <c r="C91" s="30"/>
      <c r="D91" s="1"/>
      <c r="E91" s="45"/>
      <c r="F91" s="44"/>
    </row>
    <row r="92" spans="1:6" ht="17.25" customHeight="1" x14ac:dyDescent="0.25">
      <c r="A92" s="21"/>
      <c r="C92" s="30"/>
      <c r="D92" s="1"/>
      <c r="E92" s="45"/>
      <c r="F92" s="44"/>
    </row>
    <row r="93" spans="1:6" ht="17.25" customHeight="1" x14ac:dyDescent="0.25">
      <c r="A93" s="21"/>
      <c r="C93" s="30"/>
      <c r="D93" s="1"/>
      <c r="E93" s="45"/>
      <c r="F93" s="44"/>
    </row>
    <row r="94" spans="1:6" ht="17.25" customHeight="1" x14ac:dyDescent="0.25">
      <c r="A94" s="21"/>
      <c r="C94" s="30"/>
      <c r="D94" s="1"/>
      <c r="E94" s="45"/>
      <c r="F94" s="44"/>
    </row>
    <row r="95" spans="1:6" ht="17.25" customHeight="1" x14ac:dyDescent="0.25">
      <c r="A95" s="21"/>
      <c r="C95" s="30"/>
      <c r="D95" s="1"/>
      <c r="E95" s="45"/>
      <c r="F95" s="44"/>
    </row>
    <row r="96" spans="1:6" ht="17.25" customHeight="1" x14ac:dyDescent="0.25">
      <c r="A96" s="21"/>
      <c r="C96" s="30"/>
      <c r="D96" s="1"/>
      <c r="E96" s="45"/>
      <c r="F96" s="44"/>
    </row>
    <row r="97" spans="1:6" ht="17.25" customHeight="1" x14ac:dyDescent="0.25">
      <c r="A97" s="21"/>
      <c r="C97" s="30"/>
      <c r="D97" s="1"/>
      <c r="E97" s="45"/>
      <c r="F97" s="44"/>
    </row>
    <row r="98" spans="1:6" ht="17.25" customHeight="1" x14ac:dyDescent="0.25">
      <c r="A98" s="21"/>
      <c r="C98" s="30"/>
      <c r="D98" s="1"/>
      <c r="E98" s="45"/>
      <c r="F98" s="44"/>
    </row>
    <row r="99" spans="1:6" ht="17.25" customHeight="1" x14ac:dyDescent="0.25">
      <c r="A99" s="21"/>
      <c r="C99" s="30"/>
      <c r="D99" s="1"/>
      <c r="E99" s="45"/>
      <c r="F99" s="44"/>
    </row>
    <row r="100" spans="1:6" ht="17.25" customHeight="1" x14ac:dyDescent="0.25">
      <c r="A100" s="21"/>
      <c r="C100" s="30"/>
      <c r="D100" s="1"/>
      <c r="E100" s="45"/>
      <c r="F100" s="44"/>
    </row>
    <row r="101" spans="1:6" ht="17.25" customHeight="1" x14ac:dyDescent="0.25">
      <c r="A101" s="21"/>
      <c r="C101" s="30"/>
      <c r="D101" s="1"/>
      <c r="E101" s="45"/>
      <c r="F101" s="44"/>
    </row>
    <row r="102" spans="1:6" ht="17.25" customHeight="1" x14ac:dyDescent="0.25">
      <c r="A102" s="21"/>
      <c r="C102" s="30"/>
      <c r="D102" s="1"/>
      <c r="E102" s="45"/>
      <c r="F102" s="44"/>
    </row>
    <row r="103" spans="1:6" ht="17.25" customHeight="1" x14ac:dyDescent="0.25">
      <c r="A103" s="21"/>
      <c r="C103" s="30"/>
      <c r="D103" s="1"/>
      <c r="E103" s="45"/>
      <c r="F103" s="44"/>
    </row>
    <row r="104" spans="1:6" ht="17.25" customHeight="1" x14ac:dyDescent="0.25">
      <c r="A104" s="21"/>
      <c r="C104" s="30"/>
      <c r="D104" s="1"/>
      <c r="E104" s="45"/>
      <c r="F104" s="44"/>
    </row>
    <row r="105" spans="1:6" ht="17.25" customHeight="1" x14ac:dyDescent="0.25">
      <c r="A105" s="21"/>
      <c r="C105" s="30"/>
      <c r="D105" s="1"/>
      <c r="E105" s="45"/>
      <c r="F105" s="44"/>
    </row>
    <row r="106" spans="1:6" ht="17.25" customHeight="1" x14ac:dyDescent="0.25">
      <c r="A106" s="21"/>
      <c r="C106" s="30"/>
      <c r="D106" s="1"/>
      <c r="E106" s="45"/>
      <c r="F106" s="44"/>
    </row>
    <row r="107" spans="1:6" ht="17.25" customHeight="1" x14ac:dyDescent="0.25">
      <c r="A107" s="21"/>
      <c r="C107" s="30"/>
      <c r="D107" s="1"/>
      <c r="E107" s="45"/>
      <c r="F107" s="44"/>
    </row>
    <row r="108" spans="1:6" ht="17.25" customHeight="1" x14ac:dyDescent="0.25">
      <c r="A108" s="21"/>
      <c r="C108" s="30"/>
      <c r="D108" s="1"/>
      <c r="E108" s="45"/>
      <c r="F108" s="44"/>
    </row>
    <row r="109" spans="1:6" ht="17.25" customHeight="1" x14ac:dyDescent="0.25">
      <c r="A109" s="21"/>
      <c r="C109" s="30"/>
      <c r="D109" s="1"/>
      <c r="E109" s="45"/>
      <c r="F109" s="44"/>
    </row>
    <row r="110" spans="1:6" ht="17.25" customHeight="1" x14ac:dyDescent="0.25">
      <c r="A110" s="21"/>
      <c r="C110" s="30"/>
      <c r="D110" s="1"/>
      <c r="E110" s="45"/>
      <c r="F110" s="44"/>
    </row>
    <row r="111" spans="1:6" ht="17.25" customHeight="1" x14ac:dyDescent="0.25">
      <c r="A111" s="21"/>
      <c r="C111" s="30"/>
      <c r="D111" s="1"/>
      <c r="E111" s="45"/>
      <c r="F111" s="44"/>
    </row>
    <row r="112" spans="1:6" ht="17.25" customHeight="1" x14ac:dyDescent="0.25">
      <c r="A112" s="21"/>
      <c r="C112" s="30"/>
      <c r="D112" s="1"/>
      <c r="E112" s="45"/>
      <c r="F112" s="44"/>
    </row>
    <row r="113" spans="1:6" ht="17.25" customHeight="1" x14ac:dyDescent="0.25">
      <c r="A113" s="21"/>
      <c r="C113" s="30"/>
      <c r="D113" s="1"/>
      <c r="E113" s="45"/>
      <c r="F113" s="44"/>
    </row>
    <row r="114" spans="1:6" ht="17.25" customHeight="1" x14ac:dyDescent="0.25">
      <c r="A114" s="21"/>
      <c r="C114" s="30"/>
      <c r="D114" s="1"/>
      <c r="E114" s="45"/>
      <c r="F114" s="44"/>
    </row>
    <row r="115" spans="1:6" ht="17.25" customHeight="1" x14ac:dyDescent="0.25">
      <c r="A115" s="21"/>
      <c r="C115" s="30"/>
      <c r="D115" s="1"/>
      <c r="E115" s="45"/>
      <c r="F115" s="44"/>
    </row>
    <row r="116" spans="1:6" ht="17.25" customHeight="1" x14ac:dyDescent="0.25">
      <c r="A116" s="21"/>
      <c r="C116" s="30"/>
      <c r="D116" s="1"/>
      <c r="E116" s="45"/>
      <c r="F116" s="44"/>
    </row>
    <row r="117" spans="1:6" ht="17.25" customHeight="1" x14ac:dyDescent="0.25">
      <c r="A117" s="21"/>
      <c r="C117" s="30"/>
      <c r="D117" s="1"/>
      <c r="E117" s="45"/>
      <c r="F117" s="44"/>
    </row>
    <row r="118" spans="1:6" ht="17.25" customHeight="1" x14ac:dyDescent="0.25">
      <c r="A118" s="21"/>
      <c r="C118" s="30"/>
      <c r="D118" s="1"/>
      <c r="E118" s="45"/>
      <c r="F118" s="44"/>
    </row>
    <row r="119" spans="1:6" ht="17.25" customHeight="1" x14ac:dyDescent="0.25">
      <c r="A119" s="21"/>
      <c r="C119" s="30"/>
      <c r="D119" s="1"/>
      <c r="E119" s="45"/>
      <c r="F119" s="44"/>
    </row>
    <row r="120" spans="1:6" ht="17.25" customHeight="1" x14ac:dyDescent="0.25">
      <c r="A120" s="21"/>
      <c r="C120" s="30"/>
      <c r="D120" s="1"/>
      <c r="E120" s="45"/>
      <c r="F120" s="44"/>
    </row>
    <row r="121" spans="1:6" ht="17.25" customHeight="1" x14ac:dyDescent="0.25">
      <c r="A121" s="21"/>
      <c r="C121" s="30"/>
      <c r="D121" s="1"/>
      <c r="E121" s="45"/>
      <c r="F121" s="44"/>
    </row>
    <row r="122" spans="1:6" ht="17.25" customHeight="1" x14ac:dyDescent="0.25">
      <c r="A122" s="21"/>
      <c r="C122" s="30"/>
      <c r="D122" s="1"/>
      <c r="E122" s="45"/>
      <c r="F122" s="44"/>
    </row>
    <row r="123" spans="1:6" ht="17.25" customHeight="1" x14ac:dyDescent="0.25">
      <c r="A123" s="21"/>
      <c r="C123" s="30"/>
      <c r="D123" s="1"/>
      <c r="E123" s="45"/>
      <c r="F123" s="44"/>
    </row>
    <row r="124" spans="1:6" ht="17.25" customHeight="1" x14ac:dyDescent="0.25">
      <c r="A124" s="21"/>
      <c r="C124" s="30"/>
      <c r="D124" s="1"/>
      <c r="E124" s="45"/>
      <c r="F124" s="44"/>
    </row>
    <row r="125" spans="1:6" ht="17.25" customHeight="1" x14ac:dyDescent="0.25">
      <c r="A125" s="21"/>
      <c r="C125" s="30"/>
      <c r="D125" s="1"/>
      <c r="E125" s="45"/>
      <c r="F125" s="44"/>
    </row>
    <row r="126" spans="1:6" ht="17.25" customHeight="1" x14ac:dyDescent="0.25">
      <c r="A126" s="21"/>
      <c r="C126" s="30"/>
      <c r="D126" s="1"/>
      <c r="E126" s="45"/>
      <c r="F126" s="44"/>
    </row>
    <row r="127" spans="1:6" ht="17.25" customHeight="1" x14ac:dyDescent="0.25">
      <c r="A127" s="21"/>
      <c r="C127" s="30"/>
      <c r="D127" s="1"/>
      <c r="E127" s="45"/>
      <c r="F127" s="44"/>
    </row>
    <row r="128" spans="1:6" ht="17.25" customHeight="1" x14ac:dyDescent="0.25">
      <c r="A128" s="21"/>
      <c r="C128" s="30"/>
      <c r="D128" s="1"/>
      <c r="E128" s="45"/>
      <c r="F128" s="44"/>
    </row>
    <row r="129" spans="1:6" ht="17.25" customHeight="1" x14ac:dyDescent="0.25">
      <c r="A129" s="21"/>
      <c r="C129" s="30"/>
      <c r="D129" s="1"/>
      <c r="E129" s="45"/>
      <c r="F129" s="44"/>
    </row>
    <row r="130" spans="1:6" ht="17.25" customHeight="1" x14ac:dyDescent="0.25">
      <c r="A130" s="21"/>
      <c r="C130" s="30"/>
      <c r="D130" s="1"/>
      <c r="E130" s="45"/>
      <c r="F130" s="44"/>
    </row>
    <row r="131" spans="1:6" ht="17.25" customHeight="1" x14ac:dyDescent="0.25">
      <c r="A131" s="21"/>
      <c r="C131" s="30"/>
      <c r="D131" s="1"/>
      <c r="E131" s="45"/>
      <c r="F131" s="44"/>
    </row>
    <row r="132" spans="1:6" ht="17.25" customHeight="1" x14ac:dyDescent="0.25">
      <c r="A132" s="21"/>
      <c r="C132" s="30"/>
      <c r="D132" s="1"/>
      <c r="E132" s="45"/>
      <c r="F132" s="44"/>
    </row>
    <row r="133" spans="1:6" ht="17.25" customHeight="1" x14ac:dyDescent="0.25">
      <c r="A133" s="21"/>
      <c r="C133" s="30"/>
      <c r="D133" s="1"/>
      <c r="E133" s="45"/>
      <c r="F133" s="44"/>
    </row>
    <row r="134" spans="1:6" ht="17.25" customHeight="1" x14ac:dyDescent="0.25">
      <c r="A134" s="21"/>
      <c r="C134" s="30"/>
      <c r="D134" s="1"/>
      <c r="E134" s="45"/>
      <c r="F134" s="44"/>
    </row>
    <row r="135" spans="1:6" ht="17.25" customHeight="1" x14ac:dyDescent="0.25">
      <c r="A135" s="21"/>
      <c r="C135" s="30"/>
      <c r="D135" s="1"/>
      <c r="E135" s="45"/>
      <c r="F135" s="44"/>
    </row>
    <row r="136" spans="1:6" ht="17.25" customHeight="1" x14ac:dyDescent="0.25">
      <c r="A136" s="21"/>
      <c r="C136" s="30"/>
      <c r="D136" s="1"/>
      <c r="E136" s="45"/>
      <c r="F136" s="44"/>
    </row>
    <row r="137" spans="1:6" ht="17.25" customHeight="1" x14ac:dyDescent="0.25">
      <c r="A137" s="21"/>
      <c r="C137" s="30"/>
      <c r="D137" s="1"/>
      <c r="E137" s="45"/>
      <c r="F137" s="44"/>
    </row>
    <row r="138" spans="1:6" ht="17.25" customHeight="1" x14ac:dyDescent="0.25">
      <c r="A138" s="21"/>
      <c r="C138" s="30"/>
      <c r="D138" s="1"/>
      <c r="E138" s="45"/>
      <c r="F138" s="44"/>
    </row>
    <row r="139" spans="1:6" ht="17.25" customHeight="1" x14ac:dyDescent="0.25">
      <c r="A139" s="21"/>
      <c r="C139" s="30"/>
      <c r="D139" s="1"/>
      <c r="E139" s="45"/>
      <c r="F139" s="44"/>
    </row>
    <row r="140" spans="1:6" ht="17.25" customHeight="1" x14ac:dyDescent="0.25">
      <c r="A140" s="21"/>
      <c r="C140" s="30"/>
      <c r="D140" s="1"/>
      <c r="E140" s="45"/>
      <c r="F140" s="44"/>
    </row>
    <row r="141" spans="1:6" ht="17.25" customHeight="1" x14ac:dyDescent="0.25">
      <c r="A141" s="21"/>
      <c r="C141" s="30"/>
      <c r="D141" s="1"/>
      <c r="E141" s="45"/>
      <c r="F141" s="44"/>
    </row>
    <row r="142" spans="1:6" ht="17.25" customHeight="1" x14ac:dyDescent="0.25">
      <c r="A142" s="21"/>
      <c r="C142" s="30"/>
      <c r="D142" s="1"/>
      <c r="E142" s="45"/>
      <c r="F142" s="44"/>
    </row>
    <row r="143" spans="1:6" ht="17.25" customHeight="1" x14ac:dyDescent="0.25">
      <c r="A143" s="21"/>
      <c r="C143" s="30"/>
      <c r="D143" s="1"/>
      <c r="E143" s="45"/>
      <c r="F143" s="44"/>
    </row>
    <row r="144" spans="1:6" ht="17.25" customHeight="1" x14ac:dyDescent="0.25">
      <c r="A144" s="21"/>
      <c r="C144" s="30"/>
      <c r="D144" s="1"/>
      <c r="E144" s="45"/>
      <c r="F144" s="44"/>
    </row>
    <row r="145" spans="1:6" ht="17.25" customHeight="1" x14ac:dyDescent="0.25">
      <c r="A145" s="20"/>
      <c r="C145" s="30"/>
      <c r="D145" s="1"/>
      <c r="E145" s="45"/>
      <c r="F145" s="44"/>
    </row>
    <row r="146" spans="1:6" ht="17.25" customHeight="1" x14ac:dyDescent="0.25">
      <c r="A146" s="21"/>
      <c r="C146" s="30"/>
      <c r="D146" s="1"/>
      <c r="E146" s="45"/>
      <c r="F146" s="44"/>
    </row>
    <row r="147" spans="1:6" ht="17.25" customHeight="1" x14ac:dyDescent="0.25">
      <c r="A147" s="21"/>
      <c r="C147" s="30"/>
      <c r="D147" s="1"/>
      <c r="E147" s="45"/>
      <c r="F147" s="44"/>
    </row>
    <row r="148" spans="1:6" ht="17.25" customHeight="1" x14ac:dyDescent="0.25">
      <c r="A148" s="21"/>
      <c r="C148" s="30"/>
      <c r="D148" s="1"/>
      <c r="E148" s="45"/>
      <c r="F148" s="44"/>
    </row>
    <row r="149" spans="1:6" ht="17.25" customHeight="1" x14ac:dyDescent="0.25">
      <c r="A149" s="21"/>
      <c r="C149" s="30"/>
      <c r="D149" s="1"/>
      <c r="E149" s="45"/>
      <c r="F149" s="44"/>
    </row>
    <row r="150" spans="1:6" ht="17.25" customHeight="1" x14ac:dyDescent="0.25">
      <c r="A150" s="21"/>
      <c r="C150" s="30"/>
      <c r="D150" s="1"/>
      <c r="E150" s="45"/>
      <c r="F150" s="44"/>
    </row>
    <row r="151" spans="1:6" ht="17.25" customHeight="1" x14ac:dyDescent="0.25">
      <c r="A151" s="21"/>
      <c r="C151" s="30"/>
      <c r="D151" s="1"/>
      <c r="E151" s="45"/>
      <c r="F151" s="44"/>
    </row>
    <row r="152" spans="1:6" ht="17.25" customHeight="1" x14ac:dyDescent="0.25">
      <c r="A152" s="21"/>
      <c r="C152" s="30"/>
      <c r="D152" s="1"/>
      <c r="E152" s="45"/>
      <c r="F152" s="44"/>
    </row>
    <row r="153" spans="1:6" ht="17.25" customHeight="1" x14ac:dyDescent="0.25">
      <c r="A153" s="21"/>
      <c r="C153" s="30"/>
      <c r="D153" s="1"/>
      <c r="E153" s="45"/>
      <c r="F153" s="44"/>
    </row>
    <row r="154" spans="1:6" ht="17.25" customHeight="1" x14ac:dyDescent="0.25">
      <c r="A154" s="21"/>
      <c r="C154" s="30"/>
      <c r="D154" s="1"/>
      <c r="E154" s="45"/>
      <c r="F154" s="44"/>
    </row>
    <row r="155" spans="1:6" ht="17.25" customHeight="1" x14ac:dyDescent="0.25">
      <c r="A155" s="21"/>
      <c r="C155" s="30"/>
      <c r="D155" s="1"/>
      <c r="E155" s="45"/>
      <c r="F155" s="44"/>
    </row>
    <row r="156" spans="1:6" ht="17.25" customHeight="1" x14ac:dyDescent="0.25">
      <c r="A156" s="21"/>
      <c r="C156" s="30"/>
      <c r="D156" s="1"/>
      <c r="E156" s="45"/>
      <c r="F156" s="44"/>
    </row>
    <row r="157" spans="1:6" ht="17.25" customHeight="1" x14ac:dyDescent="0.25">
      <c r="A157" s="21"/>
      <c r="C157" s="30"/>
      <c r="D157" s="1"/>
      <c r="E157" s="45"/>
      <c r="F157" s="44"/>
    </row>
    <row r="158" spans="1:6" ht="17.25" customHeight="1" x14ac:dyDescent="0.25">
      <c r="A158" s="21"/>
      <c r="C158" s="30"/>
      <c r="D158" s="1"/>
      <c r="E158" s="45"/>
      <c r="F158" s="44"/>
    </row>
    <row r="159" spans="1:6" ht="17.25" customHeight="1" x14ac:dyDescent="0.25">
      <c r="A159" s="21"/>
      <c r="C159" s="30"/>
      <c r="D159" s="1"/>
      <c r="E159" s="45"/>
      <c r="F159" s="44"/>
    </row>
    <row r="160" spans="1:6" ht="17.25" customHeight="1" x14ac:dyDescent="0.25">
      <c r="A160" s="21"/>
      <c r="C160" s="30"/>
      <c r="D160" s="1"/>
      <c r="E160" s="45"/>
      <c r="F160" s="44"/>
    </row>
    <row r="161" spans="1:6" ht="17.25" customHeight="1" x14ac:dyDescent="0.25">
      <c r="A161" s="21"/>
      <c r="C161" s="30"/>
      <c r="D161" s="1"/>
      <c r="E161" s="45"/>
      <c r="F161" s="44"/>
    </row>
    <row r="162" spans="1:6" ht="17.25" customHeight="1" x14ac:dyDescent="0.25">
      <c r="A162" s="21"/>
      <c r="C162" s="30"/>
      <c r="D162" s="1"/>
      <c r="E162" s="45"/>
      <c r="F162" s="44"/>
    </row>
    <row r="163" spans="1:6" ht="17.25" customHeight="1" x14ac:dyDescent="0.25">
      <c r="A163" s="21"/>
      <c r="C163" s="30"/>
      <c r="D163" s="1"/>
      <c r="E163" s="45"/>
      <c r="F163" s="44"/>
    </row>
    <row r="164" spans="1:6" ht="17.25" customHeight="1" x14ac:dyDescent="0.25">
      <c r="A164" s="21"/>
      <c r="C164" s="30"/>
      <c r="D164" s="1"/>
      <c r="E164" s="45"/>
      <c r="F164" s="44"/>
    </row>
    <row r="165" spans="1:6" ht="17.25" customHeight="1" x14ac:dyDescent="0.25">
      <c r="A165" s="21"/>
      <c r="C165" s="30"/>
      <c r="D165" s="1"/>
      <c r="E165" s="45"/>
      <c r="F165" s="44"/>
    </row>
    <row r="166" spans="1:6" ht="17.25" customHeight="1" x14ac:dyDescent="0.25">
      <c r="A166" s="21"/>
      <c r="C166" s="30"/>
      <c r="D166" s="1"/>
      <c r="E166" s="45"/>
      <c r="F166" s="44"/>
    </row>
    <row r="167" spans="1:6" ht="17.25" customHeight="1" x14ac:dyDescent="0.25">
      <c r="A167" s="21"/>
      <c r="C167" s="30"/>
      <c r="D167" s="1"/>
      <c r="E167" s="45"/>
      <c r="F167" s="44"/>
    </row>
    <row r="168" spans="1:6" ht="17.25" customHeight="1" x14ac:dyDescent="0.25">
      <c r="A168" s="21"/>
      <c r="C168" s="30"/>
      <c r="D168" s="1"/>
      <c r="E168" s="45"/>
      <c r="F168" s="44"/>
    </row>
    <row r="169" spans="1:6" ht="17.25" customHeight="1" x14ac:dyDescent="0.25">
      <c r="A169" s="21"/>
      <c r="C169" s="30"/>
      <c r="D169" s="1"/>
      <c r="E169" s="45"/>
      <c r="F169" s="44"/>
    </row>
    <row r="170" spans="1:6" ht="17.25" customHeight="1" x14ac:dyDescent="0.25">
      <c r="A170" s="21"/>
      <c r="C170" s="30"/>
      <c r="D170" s="1"/>
      <c r="E170" s="45"/>
      <c r="F170" s="44"/>
    </row>
    <row r="171" spans="1:6" ht="17.25" customHeight="1" x14ac:dyDescent="0.25">
      <c r="A171" s="21"/>
      <c r="C171" s="30"/>
      <c r="D171" s="1"/>
      <c r="E171" s="45"/>
      <c r="F171" s="44"/>
    </row>
    <row r="172" spans="1:6" ht="17.25" customHeight="1" x14ac:dyDescent="0.25">
      <c r="A172" s="21"/>
      <c r="C172" s="30"/>
      <c r="D172" s="1"/>
      <c r="E172" s="45"/>
      <c r="F172" s="44"/>
    </row>
    <row r="173" spans="1:6" ht="17.25" customHeight="1" x14ac:dyDescent="0.25">
      <c r="A173" s="21"/>
      <c r="C173" s="30"/>
      <c r="D173" s="1"/>
      <c r="E173" s="45"/>
      <c r="F173" s="44"/>
    </row>
    <row r="174" spans="1:6" ht="17.25" customHeight="1" x14ac:dyDescent="0.25">
      <c r="A174" s="21"/>
      <c r="C174" s="30"/>
      <c r="D174" s="1"/>
      <c r="E174" s="45"/>
      <c r="F174" s="44"/>
    </row>
    <row r="175" spans="1:6" ht="17.25" customHeight="1" x14ac:dyDescent="0.25">
      <c r="A175" s="21"/>
      <c r="C175" s="30"/>
      <c r="D175" s="1"/>
      <c r="E175" s="45"/>
      <c r="F175" s="44"/>
    </row>
    <row r="176" spans="1:6" ht="17.25" customHeight="1" x14ac:dyDescent="0.25">
      <c r="A176" s="21"/>
      <c r="C176" s="30"/>
      <c r="D176" s="1"/>
      <c r="E176" s="45"/>
      <c r="F176" s="44"/>
    </row>
    <row r="177" spans="1:6" ht="17.25" customHeight="1" x14ac:dyDescent="0.25">
      <c r="A177" s="21"/>
      <c r="C177" s="30"/>
      <c r="D177" s="1"/>
      <c r="E177" s="45"/>
      <c r="F177" s="44"/>
    </row>
    <row r="178" spans="1:6" ht="17.25" customHeight="1" x14ac:dyDescent="0.25">
      <c r="A178" s="21"/>
      <c r="C178" s="30"/>
      <c r="D178" s="1"/>
      <c r="E178" s="45"/>
      <c r="F178" s="44"/>
    </row>
    <row r="179" spans="1:6" ht="17.25" customHeight="1" x14ac:dyDescent="0.25">
      <c r="A179" s="21"/>
      <c r="C179" s="30"/>
      <c r="D179" s="1"/>
      <c r="E179" s="45"/>
      <c r="F179" s="44"/>
    </row>
    <row r="180" spans="1:6" ht="17.25" customHeight="1" x14ac:dyDescent="0.25">
      <c r="A180" s="21"/>
      <c r="C180" s="30"/>
      <c r="D180" s="1"/>
      <c r="E180" s="45"/>
      <c r="F180" s="44"/>
    </row>
    <row r="181" spans="1:6" ht="17.25" customHeight="1" x14ac:dyDescent="0.25">
      <c r="A181" s="21"/>
      <c r="C181" s="30"/>
      <c r="D181" s="1"/>
      <c r="E181" s="45"/>
      <c r="F181" s="44"/>
    </row>
    <row r="182" spans="1:6" ht="17.25" customHeight="1" x14ac:dyDescent="0.25">
      <c r="A182" s="21"/>
      <c r="C182" s="30"/>
      <c r="D182" s="1"/>
      <c r="E182" s="45"/>
      <c r="F182" s="44"/>
    </row>
    <row r="183" spans="1:6" ht="17.25" customHeight="1" x14ac:dyDescent="0.25">
      <c r="A183" s="21"/>
      <c r="C183" s="30"/>
      <c r="D183" s="1"/>
      <c r="E183" s="45"/>
      <c r="F183" s="44"/>
    </row>
    <row r="184" spans="1:6" ht="17.25" customHeight="1" x14ac:dyDescent="0.25">
      <c r="A184" s="21"/>
      <c r="C184" s="30"/>
      <c r="D184" s="1"/>
      <c r="E184" s="45"/>
      <c r="F184" s="44"/>
    </row>
    <row r="185" spans="1:6" ht="17.25" customHeight="1" x14ac:dyDescent="0.25">
      <c r="A185" s="21"/>
      <c r="C185" s="30"/>
      <c r="D185" s="1"/>
      <c r="E185" s="45"/>
      <c r="F185" s="44"/>
    </row>
    <row r="186" spans="1:6" ht="17.25" customHeight="1" x14ac:dyDescent="0.25">
      <c r="A186" s="21"/>
      <c r="C186" s="30"/>
      <c r="D186" s="1"/>
      <c r="E186" s="45"/>
      <c r="F186" s="44"/>
    </row>
    <row r="187" spans="1:6" ht="17.25" customHeight="1" x14ac:dyDescent="0.25">
      <c r="A187" s="21"/>
      <c r="C187" s="30"/>
      <c r="D187" s="1"/>
      <c r="E187" s="45"/>
      <c r="F187" s="44"/>
    </row>
    <row r="188" spans="1:6" ht="17.25" customHeight="1" x14ac:dyDescent="0.25">
      <c r="A188" s="21"/>
      <c r="C188" s="30"/>
      <c r="D188" s="1"/>
      <c r="E188" s="45"/>
      <c r="F188" s="44"/>
    </row>
    <row r="189" spans="1:6" ht="17.25" customHeight="1" x14ac:dyDescent="0.25">
      <c r="A189" s="21"/>
      <c r="C189" s="30"/>
      <c r="D189" s="1"/>
      <c r="E189" s="45"/>
      <c r="F189" s="44"/>
    </row>
    <row r="190" spans="1:6" ht="17.25" customHeight="1" x14ac:dyDescent="0.25">
      <c r="A190" s="21"/>
      <c r="C190" s="30"/>
      <c r="D190" s="1"/>
      <c r="E190" s="45"/>
      <c r="F190" s="44"/>
    </row>
    <row r="191" spans="1:6" ht="17.25" customHeight="1" x14ac:dyDescent="0.25">
      <c r="A191" s="21"/>
      <c r="C191" s="30"/>
      <c r="D191" s="1"/>
      <c r="E191" s="45"/>
      <c r="F191" s="44"/>
    </row>
    <row r="192" spans="1:6" ht="17.25" customHeight="1" x14ac:dyDescent="0.25">
      <c r="A192" s="21"/>
      <c r="C192" s="30"/>
      <c r="D192" s="1"/>
      <c r="E192" s="45"/>
      <c r="F192" s="44"/>
    </row>
    <row r="193" spans="1:6" ht="17.25" customHeight="1" x14ac:dyDescent="0.25">
      <c r="A193" s="21"/>
      <c r="C193" s="30"/>
      <c r="D193" s="1"/>
      <c r="E193" s="45"/>
      <c r="F193" s="44"/>
    </row>
    <row r="194" spans="1:6" ht="17.25" customHeight="1" x14ac:dyDescent="0.25">
      <c r="A194" s="21"/>
      <c r="C194" s="30"/>
      <c r="D194" s="1"/>
      <c r="E194" s="45"/>
      <c r="F194" s="44"/>
    </row>
    <row r="195" spans="1:6" ht="17.25" customHeight="1" x14ac:dyDescent="0.25">
      <c r="A195" s="21"/>
      <c r="C195" s="30"/>
      <c r="D195" s="1"/>
      <c r="E195" s="45"/>
      <c r="F195" s="44"/>
    </row>
    <row r="196" spans="1:6" ht="17.25" customHeight="1" x14ac:dyDescent="0.25">
      <c r="A196" s="21"/>
      <c r="C196" s="30"/>
      <c r="D196" s="1"/>
      <c r="E196" s="45"/>
      <c r="F196" s="44"/>
    </row>
    <row r="197" spans="1:6" ht="17.25" customHeight="1" x14ac:dyDescent="0.25">
      <c r="A197" s="21"/>
      <c r="C197" s="30"/>
      <c r="D197" s="1"/>
      <c r="E197" s="45"/>
      <c r="F197" s="44"/>
    </row>
    <row r="198" spans="1:6" ht="17.25" customHeight="1" x14ac:dyDescent="0.25">
      <c r="A198" s="21"/>
      <c r="C198" s="30"/>
      <c r="D198" s="1"/>
      <c r="E198" s="45"/>
      <c r="F198" s="44"/>
    </row>
    <row r="199" spans="1:6" ht="17.25" customHeight="1" x14ac:dyDescent="0.25">
      <c r="A199" s="21"/>
      <c r="C199" s="30"/>
      <c r="D199" s="1"/>
      <c r="E199" s="45"/>
      <c r="F199" s="44"/>
    </row>
    <row r="200" spans="1:6" ht="17.25" customHeight="1" x14ac:dyDescent="0.25">
      <c r="A200" s="21"/>
      <c r="C200" s="30"/>
      <c r="D200" s="1"/>
      <c r="E200" s="45"/>
      <c r="F200" s="44"/>
    </row>
    <row r="201" spans="1:6" ht="17.25" customHeight="1" x14ac:dyDescent="0.25">
      <c r="A201" s="21"/>
      <c r="C201" s="30"/>
      <c r="D201" s="1"/>
      <c r="E201" s="45"/>
      <c r="F201" s="44"/>
    </row>
    <row r="202" spans="1:6" ht="17.25" customHeight="1" x14ac:dyDescent="0.25">
      <c r="A202" s="21"/>
      <c r="C202" s="30"/>
      <c r="D202" s="1"/>
      <c r="E202" s="45"/>
      <c r="F202" s="44"/>
    </row>
    <row r="203" spans="1:6" ht="17.25" customHeight="1" x14ac:dyDescent="0.25">
      <c r="A203" s="21"/>
      <c r="C203" s="30"/>
      <c r="D203" s="1"/>
      <c r="E203" s="45"/>
      <c r="F203" s="44"/>
    </row>
    <row r="204" spans="1:6" ht="17.25" customHeight="1" x14ac:dyDescent="0.25">
      <c r="A204" s="21"/>
      <c r="C204" s="30"/>
      <c r="D204" s="1"/>
      <c r="E204" s="45"/>
      <c r="F204" s="44"/>
    </row>
    <row r="205" spans="1:6" ht="17.25" customHeight="1" x14ac:dyDescent="0.25">
      <c r="A205" s="21"/>
      <c r="C205" s="30"/>
      <c r="D205" s="1"/>
      <c r="E205" s="45"/>
      <c r="F205" s="44"/>
    </row>
    <row r="206" spans="1:6" ht="17.25" customHeight="1" x14ac:dyDescent="0.25">
      <c r="A206" s="21"/>
      <c r="C206" s="30"/>
      <c r="D206" s="1"/>
      <c r="E206" s="45"/>
      <c r="F206" s="44"/>
    </row>
    <row r="207" spans="1:6" ht="17.25" customHeight="1" x14ac:dyDescent="0.25">
      <c r="A207" s="21"/>
      <c r="C207" s="30"/>
      <c r="D207" s="1"/>
      <c r="E207" s="45"/>
      <c r="F207" s="44"/>
    </row>
    <row r="208" spans="1:6" ht="17.25" customHeight="1" x14ac:dyDescent="0.25">
      <c r="A208" s="21"/>
      <c r="C208" s="30"/>
      <c r="D208" s="1"/>
      <c r="E208" s="45"/>
      <c r="F208" s="44"/>
    </row>
    <row r="209" spans="1:6" ht="17.25" customHeight="1" x14ac:dyDescent="0.25">
      <c r="A209" s="21"/>
      <c r="C209" s="30"/>
      <c r="D209" s="1"/>
      <c r="E209" s="45"/>
      <c r="F209" s="44"/>
    </row>
    <row r="210" spans="1:6" ht="17.25" customHeight="1" x14ac:dyDescent="0.25">
      <c r="A210" s="21"/>
      <c r="C210" s="30"/>
      <c r="D210" s="1"/>
      <c r="E210" s="45"/>
      <c r="F210" s="44"/>
    </row>
    <row r="211" spans="1:6" ht="17.25" customHeight="1" x14ac:dyDescent="0.25">
      <c r="A211" s="21"/>
      <c r="C211" s="30"/>
      <c r="D211" s="1"/>
      <c r="E211" s="45"/>
      <c r="F211" s="44"/>
    </row>
    <row r="212" spans="1:6" ht="17.25" customHeight="1" x14ac:dyDescent="0.25">
      <c r="A212" s="21"/>
      <c r="C212" s="30"/>
      <c r="D212" s="1"/>
      <c r="E212" s="45"/>
      <c r="F212" s="44"/>
    </row>
    <row r="213" spans="1:6" ht="17.25" customHeight="1" x14ac:dyDescent="0.25">
      <c r="A213" s="21"/>
      <c r="C213" s="30"/>
      <c r="D213" s="1"/>
      <c r="E213" s="45"/>
      <c r="F213" s="44"/>
    </row>
    <row r="214" spans="1:6" ht="17.25" customHeight="1" x14ac:dyDescent="0.25">
      <c r="A214" s="21"/>
      <c r="C214" s="30"/>
      <c r="D214" s="1"/>
      <c r="E214" s="45"/>
      <c r="F214" s="44"/>
    </row>
    <row r="215" spans="1:6" ht="17.25" customHeight="1" x14ac:dyDescent="0.25">
      <c r="A215" s="21"/>
      <c r="C215" s="30"/>
      <c r="D215" s="1"/>
      <c r="E215" s="45"/>
      <c r="F215" s="44"/>
    </row>
    <row r="216" spans="1:6" ht="17.25" customHeight="1" x14ac:dyDescent="0.25">
      <c r="A216" s="21"/>
      <c r="C216" s="30"/>
      <c r="D216" s="1"/>
      <c r="E216" s="45"/>
      <c r="F216" s="44"/>
    </row>
    <row r="217" spans="1:6" ht="17.25" customHeight="1" x14ac:dyDescent="0.25">
      <c r="A217" s="21"/>
      <c r="C217" s="30"/>
      <c r="D217" s="1"/>
      <c r="E217" s="45"/>
      <c r="F217" s="44"/>
    </row>
    <row r="218" spans="1:6" ht="17.25" customHeight="1" x14ac:dyDescent="0.25">
      <c r="A218" s="21"/>
      <c r="C218" s="30"/>
      <c r="D218" s="1"/>
      <c r="E218" s="45"/>
      <c r="F218" s="44"/>
    </row>
    <row r="219" spans="1:6" ht="17.25" customHeight="1" x14ac:dyDescent="0.25">
      <c r="A219" s="21"/>
      <c r="C219" s="30"/>
      <c r="D219" s="1"/>
      <c r="E219" s="45"/>
      <c r="F219" s="44"/>
    </row>
    <row r="220" spans="1:6" ht="17.25" customHeight="1" x14ac:dyDescent="0.25">
      <c r="A220" s="21"/>
      <c r="C220" s="30"/>
      <c r="D220" s="1"/>
      <c r="E220" s="45"/>
      <c r="F220" s="44"/>
    </row>
    <row r="221" spans="1:6" ht="17.25" customHeight="1" x14ac:dyDescent="0.25">
      <c r="A221" s="21"/>
      <c r="C221" s="30"/>
      <c r="D221" s="1"/>
      <c r="E221" s="45"/>
      <c r="F221" s="44"/>
    </row>
    <row r="222" spans="1:6" ht="17.25" customHeight="1" x14ac:dyDescent="0.25">
      <c r="A222" s="21"/>
      <c r="C222" s="30"/>
      <c r="D222" s="1"/>
      <c r="E222" s="45"/>
      <c r="F222" s="44"/>
    </row>
    <row r="223" spans="1:6" ht="17.25" customHeight="1" x14ac:dyDescent="0.25">
      <c r="A223" s="21"/>
      <c r="C223" s="30"/>
      <c r="D223" s="1"/>
      <c r="E223" s="45"/>
      <c r="F223" s="44"/>
    </row>
    <row r="224" spans="1:6" ht="17.25" customHeight="1" x14ac:dyDescent="0.25">
      <c r="A224" s="21"/>
      <c r="C224" s="30"/>
      <c r="D224" s="1"/>
      <c r="E224" s="45"/>
      <c r="F224" s="44"/>
    </row>
    <row r="225" spans="1:6" ht="17.25" customHeight="1" x14ac:dyDescent="0.25">
      <c r="A225" s="21"/>
      <c r="C225" s="30"/>
      <c r="D225" s="1"/>
      <c r="E225" s="45"/>
      <c r="F225" s="44"/>
    </row>
    <row r="226" spans="1:6" ht="17.25" customHeight="1" x14ac:dyDescent="0.25">
      <c r="A226" s="21"/>
      <c r="C226" s="30"/>
      <c r="D226" s="1"/>
      <c r="E226" s="45"/>
      <c r="F226" s="44"/>
    </row>
    <row r="227" spans="1:6" ht="17.25" customHeight="1" x14ac:dyDescent="0.25">
      <c r="A227" s="21"/>
      <c r="C227" s="30"/>
      <c r="D227" s="1"/>
      <c r="E227" s="45"/>
      <c r="F227" s="44"/>
    </row>
    <row r="228" spans="1:6" ht="17.25" customHeight="1" x14ac:dyDescent="0.25">
      <c r="A228" s="21"/>
      <c r="C228" s="30"/>
      <c r="D228" s="1"/>
      <c r="E228" s="45"/>
      <c r="F228" s="44"/>
    </row>
    <row r="229" spans="1:6" ht="17.25" customHeight="1" x14ac:dyDescent="0.25">
      <c r="A229" s="21"/>
      <c r="C229" s="30"/>
      <c r="D229" s="1"/>
      <c r="E229" s="45"/>
      <c r="F229" s="44"/>
    </row>
    <row r="230" spans="1:6" ht="17.25" customHeight="1" x14ac:dyDescent="0.25">
      <c r="A230" s="21"/>
      <c r="C230" s="30"/>
      <c r="D230" s="1"/>
      <c r="E230" s="45"/>
      <c r="F230" s="44"/>
    </row>
    <row r="231" spans="1:6" ht="17.25" customHeight="1" x14ac:dyDescent="0.25">
      <c r="A231" s="21"/>
      <c r="C231" s="30"/>
      <c r="D231" s="1"/>
      <c r="E231" s="45"/>
      <c r="F231" s="44"/>
    </row>
    <row r="232" spans="1:6" ht="17.25" customHeight="1" x14ac:dyDescent="0.25">
      <c r="A232" s="21"/>
      <c r="C232" s="30"/>
      <c r="D232" s="1"/>
      <c r="E232" s="45"/>
      <c r="F232" s="44"/>
    </row>
    <row r="233" spans="1:6" ht="17.25" customHeight="1" x14ac:dyDescent="0.25">
      <c r="A233" s="21"/>
      <c r="C233" s="30"/>
      <c r="D233" s="1"/>
      <c r="E233" s="45"/>
      <c r="F233" s="44"/>
    </row>
    <row r="234" spans="1:6" ht="17.25" customHeight="1" x14ac:dyDescent="0.25">
      <c r="A234" s="21"/>
      <c r="C234" s="30"/>
      <c r="D234" s="1"/>
      <c r="E234" s="45"/>
      <c r="F234" s="44"/>
    </row>
    <row r="235" spans="1:6" ht="17.25" customHeight="1" x14ac:dyDescent="0.25">
      <c r="A235" s="21"/>
      <c r="C235" s="30"/>
      <c r="D235" s="1"/>
      <c r="E235" s="45"/>
      <c r="F235" s="44"/>
    </row>
    <row r="236" spans="1:6" ht="17.25" customHeight="1" x14ac:dyDescent="0.25">
      <c r="A236" s="21"/>
      <c r="C236" s="30"/>
      <c r="D236" s="1"/>
      <c r="E236" s="45"/>
      <c r="F236" s="44"/>
    </row>
    <row r="237" spans="1:6" ht="17.25" customHeight="1" x14ac:dyDescent="0.25">
      <c r="A237" s="21"/>
      <c r="C237" s="30"/>
      <c r="D237" s="1"/>
      <c r="E237" s="45"/>
      <c r="F237" s="44"/>
    </row>
    <row r="238" spans="1:6" ht="17.25" customHeight="1" x14ac:dyDescent="0.25">
      <c r="A238" s="21"/>
      <c r="C238" s="30"/>
      <c r="D238" s="1"/>
      <c r="E238" s="45"/>
      <c r="F238" s="44"/>
    </row>
    <row r="239" spans="1:6" ht="17.25" customHeight="1" x14ac:dyDescent="0.25">
      <c r="A239" s="21"/>
      <c r="C239" s="30"/>
      <c r="D239" s="1"/>
      <c r="E239" s="45"/>
      <c r="F239" s="44"/>
    </row>
    <row r="240" spans="1:6" ht="17.25" customHeight="1" x14ac:dyDescent="0.25">
      <c r="A240" s="21"/>
      <c r="C240" s="30"/>
      <c r="D240" s="1"/>
      <c r="E240" s="45"/>
      <c r="F240" s="44"/>
    </row>
    <row r="241" spans="1:6" ht="17.25" customHeight="1" x14ac:dyDescent="0.25">
      <c r="A241" s="21"/>
      <c r="C241" s="30"/>
      <c r="D241" s="1"/>
      <c r="E241" s="45"/>
      <c r="F241" s="44"/>
    </row>
    <row r="242" spans="1:6" ht="17.25" customHeight="1" x14ac:dyDescent="0.25">
      <c r="A242" s="21"/>
      <c r="C242" s="30"/>
      <c r="D242" s="1"/>
      <c r="E242" s="45"/>
      <c r="F242" s="44"/>
    </row>
    <row r="243" spans="1:6" ht="17.25" customHeight="1" x14ac:dyDescent="0.25">
      <c r="A243" s="21"/>
      <c r="C243" s="30"/>
      <c r="D243" s="1"/>
      <c r="E243" s="45"/>
      <c r="F243" s="44"/>
    </row>
    <row r="244" spans="1:6" ht="17.25" customHeight="1" x14ac:dyDescent="0.25">
      <c r="A244" s="21"/>
      <c r="C244" s="30"/>
      <c r="D244" s="1"/>
      <c r="E244" s="45"/>
      <c r="F244" s="44"/>
    </row>
    <row r="245" spans="1:6" ht="17.25" customHeight="1" x14ac:dyDescent="0.25">
      <c r="A245" s="21"/>
      <c r="C245" s="32"/>
      <c r="D245" s="1"/>
      <c r="E245" s="45"/>
      <c r="F245" s="44"/>
    </row>
    <row r="246" spans="1:6" ht="17.25" customHeight="1" x14ac:dyDescent="0.25">
      <c r="A246" s="21"/>
      <c r="C246" s="32"/>
      <c r="D246" s="1"/>
      <c r="E246" s="45"/>
      <c r="F246" s="44"/>
    </row>
    <row r="247" spans="1:6" ht="17.25" customHeight="1" x14ac:dyDescent="0.25">
      <c r="A247" s="21"/>
      <c r="C247" s="32"/>
      <c r="D247" s="1"/>
      <c r="E247" s="45"/>
      <c r="F247" s="44"/>
    </row>
    <row r="248" spans="1:6" ht="17.25" customHeight="1" x14ac:dyDescent="0.25">
      <c r="A248" s="21"/>
      <c r="C248" s="32"/>
      <c r="D248" s="1"/>
      <c r="E248" s="45"/>
      <c r="F248" s="44"/>
    </row>
    <row r="249" spans="1:6" ht="17.25" customHeight="1" x14ac:dyDescent="0.25">
      <c r="A249" s="21"/>
      <c r="C249" s="32"/>
      <c r="D249" s="1"/>
      <c r="E249" s="45"/>
      <c r="F249" s="44"/>
    </row>
    <row r="250" spans="1:6" ht="17.25" customHeight="1" x14ac:dyDescent="0.25">
      <c r="A250" s="21"/>
      <c r="C250" s="32"/>
      <c r="D250" s="1"/>
      <c r="E250" s="45"/>
      <c r="F250" s="44"/>
    </row>
    <row r="251" spans="1:6" ht="17.25" customHeight="1" x14ac:dyDescent="0.25">
      <c r="A251" s="21"/>
      <c r="C251" s="32"/>
      <c r="D251" s="1"/>
      <c r="E251" s="45"/>
      <c r="F251" s="44"/>
    </row>
    <row r="252" spans="1:6" ht="17.25" customHeight="1" x14ac:dyDescent="0.25">
      <c r="A252" s="21"/>
      <c r="C252" s="32"/>
      <c r="D252" s="1"/>
      <c r="E252" s="45"/>
      <c r="F252" s="44"/>
    </row>
    <row r="253" spans="1:6" ht="17.25" customHeight="1" x14ac:dyDescent="0.25">
      <c r="A253" s="21"/>
      <c r="C253" s="32"/>
      <c r="D253" s="1"/>
      <c r="E253" s="45"/>
      <c r="F253" s="44"/>
    </row>
    <row r="254" spans="1:6" ht="17.25" customHeight="1" x14ac:dyDescent="0.25">
      <c r="A254" s="21"/>
      <c r="C254" s="32"/>
      <c r="D254" s="1"/>
      <c r="E254" s="45"/>
      <c r="F254" s="44"/>
    </row>
    <row r="255" spans="1:6" ht="17.25" customHeight="1" x14ac:dyDescent="0.25">
      <c r="A255" s="21"/>
      <c r="C255" s="32"/>
      <c r="D255" s="1"/>
      <c r="E255" s="45"/>
      <c r="F255" s="44"/>
    </row>
    <row r="256" spans="1:6" ht="17.25" customHeight="1" x14ac:dyDescent="0.2">
      <c r="A256" s="23"/>
      <c r="C256" s="32"/>
      <c r="D256" s="1"/>
      <c r="E256" s="45"/>
      <c r="F256" s="44"/>
    </row>
    <row r="257" spans="1:6" ht="17.25" customHeight="1" x14ac:dyDescent="0.25">
      <c r="A257" s="21"/>
      <c r="C257" s="32"/>
      <c r="D257" s="1"/>
      <c r="E257" s="45"/>
      <c r="F257" s="44"/>
    </row>
    <row r="258" spans="1:6" ht="17.25" customHeight="1" x14ac:dyDescent="0.25">
      <c r="A258" s="21"/>
      <c r="C258" s="32"/>
      <c r="D258" s="1"/>
      <c r="E258" s="45"/>
      <c r="F258" s="44"/>
    </row>
    <row r="259" spans="1:6" ht="17.25" customHeight="1" x14ac:dyDescent="0.25">
      <c r="A259" s="21"/>
      <c r="C259" s="32"/>
      <c r="D259" s="1"/>
      <c r="E259" s="45"/>
      <c r="F259" s="44"/>
    </row>
    <row r="260" spans="1:6" ht="17.25" customHeight="1" x14ac:dyDescent="0.25">
      <c r="A260" s="21"/>
      <c r="C260" s="32"/>
      <c r="D260" s="1"/>
      <c r="E260" s="45"/>
      <c r="F260" s="44"/>
    </row>
    <row r="261" spans="1:6" ht="17.25" customHeight="1" x14ac:dyDescent="0.25">
      <c r="A261" s="21"/>
      <c r="C261" s="32"/>
      <c r="D261" s="1"/>
      <c r="E261" s="45"/>
      <c r="F261" s="44"/>
    </row>
    <row r="262" spans="1:6" ht="17.25" customHeight="1" x14ac:dyDescent="0.25">
      <c r="A262" s="21"/>
      <c r="C262" s="32"/>
      <c r="D262" s="1"/>
      <c r="E262" s="45"/>
      <c r="F262" s="44"/>
    </row>
    <row r="263" spans="1:6" ht="17.25" customHeight="1" x14ac:dyDescent="0.25">
      <c r="A263" s="21"/>
      <c r="C263" s="32"/>
      <c r="D263" s="1"/>
      <c r="E263" s="45"/>
      <c r="F263" s="44"/>
    </row>
    <row r="264" spans="1:6" ht="17.25" customHeight="1" x14ac:dyDescent="0.25">
      <c r="A264" s="21"/>
      <c r="C264" s="32"/>
      <c r="D264" s="1"/>
      <c r="E264" s="45"/>
      <c r="F264" s="44"/>
    </row>
    <row r="265" spans="1:6" ht="17.25" customHeight="1" x14ac:dyDescent="0.25">
      <c r="A265" s="21"/>
      <c r="C265" s="32"/>
      <c r="D265" s="1"/>
      <c r="E265" s="45"/>
      <c r="F265" s="44"/>
    </row>
    <row r="266" spans="1:6" ht="17.25" customHeight="1" x14ac:dyDescent="0.25">
      <c r="A266" s="21"/>
      <c r="C266" s="32"/>
      <c r="D266" s="1"/>
      <c r="E266" s="45"/>
      <c r="F266" s="44"/>
    </row>
    <row r="267" spans="1:6" ht="17.25" customHeight="1" x14ac:dyDescent="0.25">
      <c r="A267" s="21"/>
      <c r="C267" s="32"/>
      <c r="D267" s="1"/>
      <c r="E267" s="45"/>
      <c r="F267" s="44"/>
    </row>
    <row r="268" spans="1:6" ht="17.25" customHeight="1" x14ac:dyDescent="0.25">
      <c r="A268" s="21"/>
      <c r="C268" s="32"/>
      <c r="D268" s="1"/>
      <c r="E268" s="45"/>
      <c r="F268" s="44"/>
    </row>
    <row r="269" spans="1:6" ht="17.25" customHeight="1" x14ac:dyDescent="0.25">
      <c r="A269" s="21"/>
      <c r="C269" s="32"/>
      <c r="D269" s="1"/>
      <c r="E269" s="45"/>
      <c r="F269" s="44"/>
    </row>
    <row r="270" spans="1:6" ht="17.25" customHeight="1" x14ac:dyDescent="0.25">
      <c r="A270" s="20"/>
      <c r="C270" s="32"/>
      <c r="D270" s="1"/>
      <c r="E270" s="45"/>
      <c r="F270" s="44"/>
    </row>
    <row r="271" spans="1:6" ht="17.25" customHeight="1" x14ac:dyDescent="0.25">
      <c r="A271" s="21"/>
      <c r="C271" s="32"/>
      <c r="D271" s="1"/>
      <c r="E271" s="45"/>
      <c r="F271" s="44"/>
    </row>
    <row r="272" spans="1:6" ht="17.25" customHeight="1" x14ac:dyDescent="0.25">
      <c r="A272" s="21"/>
      <c r="C272" s="32"/>
      <c r="D272" s="1"/>
      <c r="E272" s="45"/>
      <c r="F272" s="44"/>
    </row>
    <row r="273" spans="1:6" ht="17.25" customHeight="1" x14ac:dyDescent="0.25">
      <c r="A273" s="21"/>
      <c r="C273" s="32"/>
      <c r="D273" s="1"/>
      <c r="E273" s="45"/>
      <c r="F273" s="44"/>
    </row>
    <row r="274" spans="1:6" ht="17.25" customHeight="1" x14ac:dyDescent="0.25">
      <c r="A274" s="21"/>
      <c r="C274" s="32"/>
      <c r="D274" s="1"/>
      <c r="E274" s="45"/>
      <c r="F274" s="44"/>
    </row>
    <row r="275" spans="1:6" ht="17.25" customHeight="1" x14ac:dyDescent="0.25">
      <c r="A275" s="21"/>
      <c r="C275" s="32"/>
      <c r="D275" s="1"/>
      <c r="E275" s="45"/>
      <c r="F275" s="44"/>
    </row>
    <row r="276" spans="1:6" ht="17.25" customHeight="1" x14ac:dyDescent="0.25">
      <c r="A276" s="21"/>
      <c r="C276" s="32"/>
      <c r="D276" s="1"/>
      <c r="E276" s="45"/>
      <c r="F276" s="44"/>
    </row>
    <row r="277" spans="1:6" ht="17.25" customHeight="1" x14ac:dyDescent="0.25">
      <c r="A277" s="21"/>
      <c r="C277" s="32"/>
      <c r="D277" s="1"/>
      <c r="E277" s="45"/>
      <c r="F277" s="44"/>
    </row>
    <row r="278" spans="1:6" ht="17.25" customHeight="1" x14ac:dyDescent="0.25">
      <c r="A278" s="21"/>
      <c r="C278" s="32"/>
      <c r="D278" s="1"/>
      <c r="E278" s="45"/>
      <c r="F278" s="44"/>
    </row>
    <row r="279" spans="1:6" ht="17.25" customHeight="1" x14ac:dyDescent="0.25">
      <c r="A279" s="21"/>
      <c r="C279" s="32"/>
      <c r="D279" s="1"/>
      <c r="E279" s="45"/>
      <c r="F279" s="44"/>
    </row>
    <row r="280" spans="1:6" ht="17.25" customHeight="1" x14ac:dyDescent="0.25">
      <c r="A280" s="21"/>
      <c r="C280" s="32"/>
      <c r="D280" s="1"/>
      <c r="E280" s="45"/>
      <c r="F280" s="44"/>
    </row>
    <row r="281" spans="1:6" ht="17.25" customHeight="1" x14ac:dyDescent="0.25">
      <c r="A281" s="21"/>
      <c r="C281" s="32"/>
      <c r="D281" s="1"/>
      <c r="E281" s="45"/>
      <c r="F281" s="44"/>
    </row>
    <row r="282" spans="1:6" ht="17.25" customHeight="1" x14ac:dyDescent="0.25">
      <c r="A282" s="21"/>
      <c r="C282" s="32"/>
      <c r="D282" s="1"/>
      <c r="E282" s="45"/>
      <c r="F282" s="44"/>
    </row>
    <row r="283" spans="1:6" ht="17.25" customHeight="1" x14ac:dyDescent="0.25">
      <c r="A283" s="21"/>
      <c r="C283" s="32"/>
      <c r="D283" s="1"/>
      <c r="E283" s="45"/>
      <c r="F283" s="44"/>
    </row>
    <row r="284" spans="1:6" ht="17.25" customHeight="1" x14ac:dyDescent="0.25">
      <c r="A284" s="21"/>
      <c r="C284" s="32"/>
      <c r="D284" s="1"/>
      <c r="E284" s="45"/>
      <c r="F284" s="44"/>
    </row>
    <row r="285" spans="1:6" ht="17.25" customHeight="1" x14ac:dyDescent="0.25">
      <c r="A285" s="21"/>
      <c r="C285" s="32"/>
      <c r="D285" s="1"/>
      <c r="E285" s="45"/>
      <c r="F285" s="44"/>
    </row>
    <row r="286" spans="1:6" ht="17.25" customHeight="1" x14ac:dyDescent="0.25">
      <c r="A286" s="21"/>
      <c r="C286" s="32"/>
      <c r="D286" s="1"/>
      <c r="E286" s="45"/>
      <c r="F286" s="44"/>
    </row>
    <row r="287" spans="1:6" ht="17.25" customHeight="1" x14ac:dyDescent="0.25">
      <c r="A287" s="20"/>
      <c r="C287" s="32"/>
      <c r="D287" s="1"/>
      <c r="E287" s="45"/>
      <c r="F287" s="44"/>
    </row>
    <row r="288" spans="1:6" ht="17.25" customHeight="1" x14ac:dyDescent="0.25">
      <c r="A288" s="20"/>
      <c r="C288" s="32"/>
      <c r="D288" s="1"/>
      <c r="E288" s="45"/>
      <c r="F288" s="44"/>
    </row>
    <row r="289" spans="1:6" ht="17.25" customHeight="1" x14ac:dyDescent="0.25">
      <c r="A289" s="20"/>
      <c r="C289" s="32"/>
      <c r="D289" s="1"/>
      <c r="E289" s="45"/>
      <c r="F289" s="44"/>
    </row>
    <row r="290" spans="1:6" ht="17.25" customHeight="1" x14ac:dyDescent="0.25">
      <c r="A290" s="20"/>
      <c r="C290" s="32"/>
      <c r="D290" s="1"/>
      <c r="E290" s="45"/>
      <c r="F290" s="44"/>
    </row>
    <row r="291" spans="1:6" ht="17.25" customHeight="1" x14ac:dyDescent="0.25">
      <c r="A291" s="20"/>
      <c r="C291" s="32"/>
      <c r="D291" s="1"/>
      <c r="E291" s="45"/>
      <c r="F291" s="44"/>
    </row>
    <row r="292" spans="1:6" ht="17.25" customHeight="1" x14ac:dyDescent="0.25">
      <c r="A292" s="20"/>
      <c r="C292" s="32"/>
      <c r="D292" s="1"/>
      <c r="E292" s="45"/>
      <c r="F292" s="44"/>
    </row>
    <row r="293" spans="1:6" ht="17.25" customHeight="1" x14ac:dyDescent="0.25">
      <c r="A293" s="20"/>
      <c r="C293" s="32"/>
      <c r="D293" s="1"/>
      <c r="E293" s="45"/>
      <c r="F293" s="44"/>
    </row>
    <row r="294" spans="1:6" ht="17.25" customHeight="1" x14ac:dyDescent="0.25">
      <c r="A294" s="20"/>
      <c r="C294" s="32"/>
      <c r="D294" s="1"/>
      <c r="E294" s="45"/>
      <c r="F294" s="44"/>
    </row>
    <row r="295" spans="1:6" ht="17.25" customHeight="1" x14ac:dyDescent="0.25">
      <c r="A295" s="20"/>
      <c r="C295" s="32"/>
      <c r="D295" s="1"/>
      <c r="E295" s="45"/>
      <c r="F295" s="44"/>
    </row>
    <row r="296" spans="1:6" ht="17.25" customHeight="1" x14ac:dyDescent="0.25">
      <c r="A296" s="20"/>
      <c r="C296" s="32"/>
      <c r="D296" s="1"/>
      <c r="E296" s="45"/>
      <c r="F296" s="44"/>
    </row>
    <row r="297" spans="1:6" ht="17.25" customHeight="1" x14ac:dyDescent="0.25">
      <c r="A297" s="20"/>
      <c r="C297" s="32"/>
      <c r="D297" s="1"/>
      <c r="E297" s="45"/>
      <c r="F297" s="44"/>
    </row>
    <row r="298" spans="1:6" ht="17.25" customHeight="1" x14ac:dyDescent="0.25">
      <c r="A298" s="20"/>
      <c r="C298" s="32"/>
      <c r="D298" s="1"/>
      <c r="E298" s="45"/>
      <c r="F298" s="44"/>
    </row>
    <row r="299" spans="1:6" ht="17.25" customHeight="1" x14ac:dyDescent="0.25">
      <c r="A299" s="20"/>
      <c r="C299" s="32"/>
      <c r="D299" s="1"/>
      <c r="E299" s="45"/>
      <c r="F299" s="44"/>
    </row>
    <row r="300" spans="1:6" ht="17.25" customHeight="1" x14ac:dyDescent="0.25">
      <c r="A300" s="20"/>
      <c r="C300" s="32"/>
      <c r="D300" s="1"/>
      <c r="E300" s="45"/>
      <c r="F300" s="44"/>
    </row>
    <row r="301" spans="1:6" ht="17.25" customHeight="1" x14ac:dyDescent="0.25">
      <c r="A301" s="20"/>
      <c r="C301" s="32"/>
      <c r="D301" s="1"/>
      <c r="E301" s="45"/>
      <c r="F301" s="44"/>
    </row>
    <row r="302" spans="1:6" ht="17.25" customHeight="1" x14ac:dyDescent="0.25">
      <c r="A302" s="20"/>
      <c r="C302" s="32"/>
      <c r="D302" s="1"/>
      <c r="E302" s="45"/>
      <c r="F302" s="44"/>
    </row>
    <row r="303" spans="1:6" ht="17.25" customHeight="1" x14ac:dyDescent="0.25">
      <c r="A303" s="20"/>
      <c r="C303" s="32"/>
      <c r="D303" s="1"/>
      <c r="E303" s="45"/>
      <c r="F303" s="44"/>
    </row>
    <row r="304" spans="1:6" ht="17.25" customHeight="1" x14ac:dyDescent="0.25">
      <c r="A304" s="20"/>
      <c r="C304" s="32"/>
      <c r="D304" s="1"/>
      <c r="E304" s="45"/>
      <c r="F304" s="44"/>
    </row>
    <row r="305" spans="1:6" ht="17.25" customHeight="1" x14ac:dyDescent="0.25">
      <c r="A305" s="21"/>
      <c r="C305" s="30"/>
      <c r="D305" s="1"/>
      <c r="E305" s="45"/>
      <c r="F305" s="44"/>
    </row>
    <row r="306" spans="1:6" ht="17.25" customHeight="1" x14ac:dyDescent="0.2">
      <c r="A306" s="22"/>
      <c r="C306" s="30"/>
      <c r="D306" s="1"/>
      <c r="E306" s="45"/>
      <c r="F306" s="44"/>
    </row>
    <row r="307" spans="1:6" ht="17.25" customHeight="1" x14ac:dyDescent="0.2">
      <c r="A307" s="22"/>
      <c r="C307" s="30"/>
      <c r="D307" s="1"/>
      <c r="E307" s="45"/>
      <c r="F307" s="44"/>
    </row>
    <row r="308" spans="1:6" ht="17.25" customHeight="1" x14ac:dyDescent="0.25">
      <c r="A308" s="21"/>
      <c r="C308" s="30"/>
      <c r="D308" s="1"/>
      <c r="E308" s="45"/>
      <c r="F308" s="44"/>
    </row>
    <row r="309" spans="1:6" ht="17.25" customHeight="1" x14ac:dyDescent="0.25">
      <c r="A309" s="21"/>
      <c r="C309" s="30"/>
      <c r="D309" s="1"/>
      <c r="E309" s="45"/>
      <c r="F309" s="44"/>
    </row>
    <row r="310" spans="1:6" ht="17.25" customHeight="1" x14ac:dyDescent="0.25">
      <c r="A310" s="21"/>
      <c r="C310" s="30"/>
      <c r="D310" s="1"/>
      <c r="E310" s="45"/>
      <c r="F310" s="44"/>
    </row>
    <row r="311" spans="1:6" ht="17.25" customHeight="1" x14ac:dyDescent="0.25">
      <c r="A311" s="21"/>
      <c r="C311" s="30"/>
      <c r="D311" s="1"/>
      <c r="E311" s="45"/>
      <c r="F311" s="44"/>
    </row>
    <row r="312" spans="1:6" ht="17.25" customHeight="1" x14ac:dyDescent="0.25">
      <c r="A312" s="21"/>
      <c r="C312" s="30"/>
      <c r="D312" s="1"/>
      <c r="E312" s="45"/>
      <c r="F312" s="44"/>
    </row>
    <row r="313" spans="1:6" ht="17.25" customHeight="1" x14ac:dyDescent="0.25">
      <c r="A313" s="21"/>
      <c r="C313" s="30"/>
      <c r="D313" s="1"/>
      <c r="E313" s="45"/>
      <c r="F313" s="44"/>
    </row>
    <row r="314" spans="1:6" ht="17.25" customHeight="1" x14ac:dyDescent="0.25">
      <c r="A314" s="21"/>
      <c r="C314" s="30"/>
      <c r="D314" s="1"/>
      <c r="E314" s="45"/>
      <c r="F314" s="44"/>
    </row>
    <row r="315" spans="1:6" ht="17.25" customHeight="1" x14ac:dyDescent="0.25">
      <c r="A315" s="21"/>
      <c r="C315" s="30"/>
      <c r="D315" s="1"/>
      <c r="E315" s="45"/>
      <c r="F315" s="44"/>
    </row>
    <row r="316" spans="1:6" ht="17.25" customHeight="1" x14ac:dyDescent="0.25">
      <c r="A316" s="21"/>
      <c r="C316" s="30"/>
      <c r="D316" s="1"/>
      <c r="E316" s="45"/>
      <c r="F316" s="44"/>
    </row>
    <row r="317" spans="1:6" ht="17.25" customHeight="1" x14ac:dyDescent="0.25">
      <c r="A317" s="20"/>
      <c r="C317" s="30"/>
      <c r="D317" s="1"/>
      <c r="E317" s="45"/>
      <c r="F317" s="44"/>
    </row>
    <row r="318" spans="1:6" ht="17.25" customHeight="1" x14ac:dyDescent="0.25">
      <c r="A318" s="21"/>
      <c r="C318" s="33"/>
      <c r="D318" s="1"/>
      <c r="E318" s="45"/>
      <c r="F318" s="44"/>
    </row>
    <row r="319" spans="1:6" ht="17.25" customHeight="1" x14ac:dyDescent="0.25">
      <c r="A319" s="21"/>
      <c r="C319" s="33"/>
      <c r="D319" s="1"/>
      <c r="E319" s="45"/>
      <c r="F319" s="44"/>
    </row>
    <row r="320" spans="1:6" ht="17.25" customHeight="1" x14ac:dyDescent="0.25">
      <c r="A320" s="21"/>
      <c r="C320" s="33"/>
      <c r="D320" s="1"/>
      <c r="E320" s="45"/>
      <c r="F320" s="44"/>
    </row>
    <row r="321" spans="1:6" ht="17.25" customHeight="1" x14ac:dyDescent="0.25">
      <c r="A321" s="21"/>
      <c r="C321" s="33"/>
      <c r="D321" s="1"/>
      <c r="E321" s="45"/>
      <c r="F321" s="44"/>
    </row>
    <row r="322" spans="1:6" ht="17.25" customHeight="1" x14ac:dyDescent="0.25">
      <c r="A322" s="21"/>
      <c r="C322" s="30"/>
      <c r="D322" s="1"/>
      <c r="E322" s="45"/>
      <c r="F322" s="44"/>
    </row>
    <row r="323" spans="1:6" ht="17.25" customHeight="1" x14ac:dyDescent="0.25">
      <c r="A323" s="21"/>
      <c r="C323" s="30"/>
      <c r="D323" s="1"/>
      <c r="E323" s="45"/>
      <c r="F323" s="44"/>
    </row>
    <row r="324" spans="1:6" ht="17.25" customHeight="1" x14ac:dyDescent="0.25">
      <c r="A324" s="21"/>
      <c r="C324" s="30"/>
      <c r="D324" s="1"/>
      <c r="E324" s="45"/>
      <c r="F324" s="44"/>
    </row>
    <row r="325" spans="1:6" ht="17.25" customHeight="1" x14ac:dyDescent="0.25">
      <c r="A325" s="21"/>
      <c r="C325" s="33"/>
      <c r="D325" s="1"/>
      <c r="E325" s="45"/>
      <c r="F325" s="44"/>
    </row>
    <row r="326" spans="1:6" ht="17.25" customHeight="1" x14ac:dyDescent="0.25">
      <c r="A326" s="21"/>
      <c r="C326" s="34"/>
      <c r="D326" s="1"/>
      <c r="E326" s="45"/>
      <c r="F326" s="44"/>
    </row>
    <row r="327" spans="1:6" ht="17.25" customHeight="1" x14ac:dyDescent="0.25">
      <c r="A327" s="21"/>
      <c r="C327" s="34"/>
      <c r="D327" s="1"/>
      <c r="E327" s="45"/>
      <c r="F327" s="44"/>
    </row>
    <row r="328" spans="1:6" ht="17.25" customHeight="1" x14ac:dyDescent="0.25">
      <c r="A328" s="21"/>
      <c r="C328" s="33"/>
      <c r="D328" s="1"/>
      <c r="E328" s="45"/>
      <c r="F328" s="44"/>
    </row>
    <row r="329" spans="1:6" ht="17.25" customHeight="1" x14ac:dyDescent="0.25">
      <c r="A329" s="21"/>
      <c r="C329" s="33"/>
      <c r="D329" s="1"/>
      <c r="E329" s="45"/>
      <c r="F329" s="44"/>
    </row>
    <row r="330" spans="1:6" ht="17.25" customHeight="1" x14ac:dyDescent="0.25">
      <c r="A330" s="21"/>
      <c r="C330" s="33"/>
      <c r="D330" s="1"/>
      <c r="E330" s="45"/>
      <c r="F330" s="44"/>
    </row>
    <row r="331" spans="1:6" ht="17.25" customHeight="1" x14ac:dyDescent="0.25">
      <c r="A331" s="21"/>
      <c r="C331" s="30"/>
      <c r="D331" s="1"/>
      <c r="E331" s="45"/>
      <c r="F331" s="44"/>
    </row>
    <row r="332" spans="1:6" ht="17.25" customHeight="1" x14ac:dyDescent="0.25">
      <c r="A332" s="21"/>
      <c r="C332" s="30"/>
      <c r="D332" s="1"/>
      <c r="E332" s="45"/>
      <c r="F332" s="44"/>
    </row>
    <row r="333" spans="1:6" ht="17.25" customHeight="1" x14ac:dyDescent="0.25">
      <c r="A333" s="20"/>
      <c r="C333" s="32"/>
      <c r="D333" s="1"/>
      <c r="E333" s="45"/>
      <c r="F333" s="44"/>
    </row>
    <row r="334" spans="1:6" ht="17.25" customHeight="1" x14ac:dyDescent="0.25">
      <c r="A334" s="24"/>
      <c r="C334" s="35"/>
      <c r="D334" s="1"/>
      <c r="E334" s="45"/>
      <c r="F334" s="44"/>
    </row>
    <row r="335" spans="1:6" ht="17.25" customHeight="1" x14ac:dyDescent="0.25">
      <c r="A335" s="24"/>
      <c r="C335" s="35"/>
      <c r="D335" s="1"/>
      <c r="E335" s="45"/>
      <c r="F335" s="44"/>
    </row>
    <row r="336" spans="1:6" ht="17.25" customHeight="1" x14ac:dyDescent="0.25">
      <c r="A336" s="24"/>
      <c r="C336" s="35"/>
      <c r="D336" s="1"/>
      <c r="E336" s="45"/>
      <c r="F336" s="44"/>
    </row>
    <row r="337" spans="1:6" ht="17.25" customHeight="1" x14ac:dyDescent="0.25">
      <c r="A337" s="24"/>
      <c r="C337" s="35"/>
      <c r="D337" s="1"/>
      <c r="E337" s="45"/>
      <c r="F337" s="44"/>
    </row>
    <row r="338" spans="1:6" ht="17.25" customHeight="1" x14ac:dyDescent="0.25">
      <c r="A338" s="24"/>
      <c r="C338" s="35"/>
      <c r="D338" s="1"/>
      <c r="E338" s="45"/>
      <c r="F338" s="44"/>
    </row>
    <row r="339" spans="1:6" ht="17.25" customHeight="1" x14ac:dyDescent="0.25">
      <c r="A339" s="24"/>
      <c r="C339" s="36"/>
      <c r="D339" s="1"/>
      <c r="E339" s="45"/>
      <c r="F339" s="44"/>
    </row>
    <row r="340" spans="1:6" ht="17.25" customHeight="1" x14ac:dyDescent="0.25">
      <c r="A340" s="24"/>
      <c r="C340" s="35"/>
      <c r="D340" s="1"/>
      <c r="E340" s="45"/>
      <c r="F340" s="44"/>
    </row>
    <row r="341" spans="1:6" ht="17.25" customHeight="1" x14ac:dyDescent="0.25">
      <c r="A341" s="24"/>
      <c r="C341" s="35"/>
      <c r="D341" s="1"/>
      <c r="E341" s="45"/>
      <c r="F341" s="44"/>
    </row>
    <row r="342" spans="1:6" ht="17.25" customHeight="1" x14ac:dyDescent="0.25">
      <c r="A342" s="25"/>
      <c r="C342" s="37"/>
      <c r="D342" s="1"/>
      <c r="E342" s="45"/>
      <c r="F342" s="44"/>
    </row>
    <row r="343" spans="1:6" ht="17.25" customHeight="1" x14ac:dyDescent="0.25">
      <c r="A343" s="25"/>
      <c r="C343" s="37"/>
      <c r="D343" s="1"/>
      <c r="E343" s="45"/>
      <c r="F343" s="44"/>
    </row>
    <row r="344" spans="1:6" ht="17.25" customHeight="1" x14ac:dyDescent="0.25">
      <c r="A344" s="25"/>
      <c r="C344" s="37"/>
      <c r="D344" s="1"/>
      <c r="E344" s="45"/>
      <c r="F344" s="44"/>
    </row>
    <row r="345" spans="1:6" ht="17.25" customHeight="1" x14ac:dyDescent="0.25">
      <c r="A345" s="25"/>
      <c r="C345" s="37"/>
      <c r="D345" s="1"/>
      <c r="E345" s="45"/>
      <c r="F345" s="44"/>
    </row>
    <row r="346" spans="1:6" ht="17.25" customHeight="1" x14ac:dyDescent="0.25">
      <c r="A346" s="25"/>
      <c r="C346" s="37"/>
      <c r="D346" s="1"/>
      <c r="E346" s="45"/>
      <c r="F346" s="44"/>
    </row>
    <row r="347" spans="1:6" ht="17.25" customHeight="1" x14ac:dyDescent="0.25">
      <c r="A347" s="25"/>
      <c r="C347" s="37"/>
      <c r="D347" s="1"/>
      <c r="E347" s="45"/>
      <c r="F347" s="44"/>
    </row>
    <row r="348" spans="1:6" ht="17.25" customHeight="1" x14ac:dyDescent="0.25">
      <c r="A348" s="25"/>
      <c r="C348" s="37"/>
      <c r="D348" s="1"/>
      <c r="E348" s="45"/>
      <c r="F348" s="44"/>
    </row>
    <row r="349" spans="1:6" ht="17.25" customHeight="1" x14ac:dyDescent="0.25">
      <c r="A349" s="25"/>
      <c r="C349" s="37"/>
      <c r="D349" s="1"/>
      <c r="E349" s="45"/>
      <c r="F349" s="44"/>
    </row>
    <row r="350" spans="1:6" ht="17.25" customHeight="1" x14ac:dyDescent="0.25">
      <c r="A350" s="25"/>
      <c r="C350" s="37"/>
      <c r="D350" s="1"/>
      <c r="E350" s="45"/>
      <c r="F350" s="44"/>
    </row>
    <row r="351" spans="1:6" ht="17.25" customHeight="1" x14ac:dyDescent="0.25">
      <c r="A351" s="25"/>
      <c r="C351" s="37"/>
      <c r="D351" s="1"/>
      <c r="E351" s="45"/>
      <c r="F351" s="44"/>
    </row>
    <row r="352" spans="1:6" ht="17.25" customHeight="1" x14ac:dyDescent="0.25">
      <c r="A352" s="25"/>
      <c r="C352" s="37"/>
      <c r="D352" s="1"/>
      <c r="E352" s="45"/>
      <c r="F352" s="44"/>
    </row>
    <row r="353" spans="1:6" ht="17.25" customHeight="1" x14ac:dyDescent="0.25">
      <c r="A353" s="25"/>
      <c r="C353" s="37"/>
      <c r="D353" s="1"/>
      <c r="E353" s="45"/>
      <c r="F353" s="44"/>
    </row>
    <row r="354" spans="1:6" ht="17.25" customHeight="1" x14ac:dyDescent="0.25">
      <c r="A354" s="25"/>
      <c r="C354" s="37"/>
      <c r="D354" s="1"/>
      <c r="E354" s="45"/>
      <c r="F354" s="44"/>
    </row>
    <row r="355" spans="1:6" ht="17.25" customHeight="1" x14ac:dyDescent="0.25">
      <c r="A355" s="25"/>
      <c r="C355" s="37"/>
      <c r="D355" s="1"/>
      <c r="E355" s="45"/>
      <c r="F355" s="44"/>
    </row>
    <row r="356" spans="1:6" ht="17.25" customHeight="1" x14ac:dyDescent="0.25">
      <c r="A356" s="25"/>
      <c r="C356" s="37"/>
      <c r="D356" s="1"/>
      <c r="E356" s="45"/>
      <c r="F356" s="44"/>
    </row>
    <row r="357" spans="1:6" ht="17.25" customHeight="1" x14ac:dyDescent="0.25">
      <c r="A357" s="25"/>
      <c r="C357" s="37"/>
      <c r="D357" s="1"/>
      <c r="E357" s="45"/>
      <c r="F357" s="44"/>
    </row>
    <row r="358" spans="1:6" ht="17.25" customHeight="1" x14ac:dyDescent="0.25">
      <c r="A358" s="25"/>
      <c r="C358" s="37"/>
      <c r="D358" s="1"/>
      <c r="E358" s="45"/>
      <c r="F358" s="44"/>
    </row>
    <row r="359" spans="1:6" ht="17.25" customHeight="1" x14ac:dyDescent="0.25">
      <c r="A359" s="25"/>
      <c r="C359" s="37"/>
      <c r="D359" s="1"/>
      <c r="E359" s="45"/>
      <c r="F359" s="44"/>
    </row>
    <row r="360" spans="1:6" ht="17.25" customHeight="1" x14ac:dyDescent="0.25">
      <c r="A360" s="25"/>
      <c r="C360" s="37"/>
      <c r="D360" s="1"/>
      <c r="E360" s="45"/>
      <c r="F360" s="44"/>
    </row>
    <row r="361" spans="1:6" ht="17.25" customHeight="1" x14ac:dyDescent="0.25">
      <c r="A361" s="25"/>
      <c r="C361" s="37"/>
      <c r="D361" s="1"/>
      <c r="E361" s="45"/>
      <c r="F361" s="44"/>
    </row>
    <row r="362" spans="1:6" ht="17.25" customHeight="1" x14ac:dyDescent="0.25">
      <c r="A362" s="25"/>
      <c r="C362" s="37"/>
      <c r="D362" s="1"/>
      <c r="E362" s="45"/>
      <c r="F362" s="44"/>
    </row>
    <row r="363" spans="1:6" ht="17.25" customHeight="1" x14ac:dyDescent="0.25">
      <c r="A363" s="25"/>
      <c r="C363" s="37"/>
      <c r="D363" s="1"/>
      <c r="E363" s="45"/>
      <c r="F363" s="44"/>
    </row>
    <row r="364" spans="1:6" ht="17.25" customHeight="1" x14ac:dyDescent="0.25">
      <c r="A364" s="25"/>
      <c r="C364" s="37"/>
      <c r="D364" s="1"/>
      <c r="E364" s="45"/>
      <c r="F364" s="44"/>
    </row>
    <row r="365" spans="1:6" ht="17.25" customHeight="1" x14ac:dyDescent="0.25">
      <c r="A365" s="25"/>
      <c r="C365" s="37"/>
      <c r="D365" s="1"/>
      <c r="E365" s="45"/>
      <c r="F365" s="44"/>
    </row>
    <row r="366" spans="1:6" ht="17.25" customHeight="1" x14ac:dyDescent="0.25">
      <c r="A366" s="25"/>
      <c r="C366" s="37"/>
      <c r="D366" s="1"/>
      <c r="E366" s="45"/>
      <c r="F366" s="44"/>
    </row>
    <row r="367" spans="1:6" ht="17.25" customHeight="1" x14ac:dyDescent="0.25">
      <c r="A367" s="25"/>
      <c r="C367" s="37"/>
      <c r="D367" s="1"/>
      <c r="E367" s="45"/>
      <c r="F367" s="44"/>
    </row>
    <row r="368" spans="1:6" ht="17.25" customHeight="1" x14ac:dyDescent="0.25">
      <c r="A368" s="25"/>
      <c r="C368" s="37"/>
      <c r="D368" s="1"/>
      <c r="E368" s="45"/>
      <c r="F368" s="44"/>
    </row>
    <row r="369" spans="1:6" ht="17.25" customHeight="1" x14ac:dyDescent="0.25">
      <c r="A369" s="25"/>
      <c r="C369" s="37"/>
      <c r="D369" s="1"/>
      <c r="E369" s="45"/>
      <c r="F369" s="44"/>
    </row>
    <row r="370" spans="1:6" ht="17.25" customHeight="1" x14ac:dyDescent="0.25">
      <c r="A370" s="25"/>
      <c r="C370" s="37"/>
      <c r="D370" s="1"/>
      <c r="E370" s="45"/>
      <c r="F370" s="44"/>
    </row>
    <row r="371" spans="1:6" ht="17.25" customHeight="1" x14ac:dyDescent="0.25">
      <c r="A371" s="25"/>
      <c r="C371" s="37"/>
      <c r="D371" s="1"/>
      <c r="E371" s="45"/>
      <c r="F371" s="44"/>
    </row>
    <row r="372" spans="1:6" ht="17.25" customHeight="1" x14ac:dyDescent="0.25">
      <c r="A372" s="25"/>
      <c r="C372" s="37"/>
      <c r="D372" s="1"/>
      <c r="E372" s="45"/>
      <c r="F372" s="44"/>
    </row>
    <row r="373" spans="1:6" ht="17.25" customHeight="1" x14ac:dyDescent="0.25">
      <c r="A373" s="25"/>
      <c r="C373" s="37"/>
      <c r="D373" s="1"/>
      <c r="E373" s="45"/>
      <c r="F373" s="44"/>
    </row>
    <row r="374" spans="1:6" ht="17.25" customHeight="1" x14ac:dyDescent="0.25">
      <c r="A374" s="25"/>
      <c r="C374" s="37"/>
      <c r="D374" s="1"/>
      <c r="E374" s="45"/>
      <c r="F374" s="44"/>
    </row>
    <row r="375" spans="1:6" ht="17.25" customHeight="1" x14ac:dyDescent="0.25">
      <c r="A375" s="25"/>
      <c r="C375" s="37"/>
      <c r="D375" s="1"/>
      <c r="E375" s="45"/>
      <c r="F375" s="44"/>
    </row>
    <row r="376" spans="1:6" ht="17.25" customHeight="1" x14ac:dyDescent="0.25">
      <c r="A376" s="25"/>
      <c r="C376" s="37"/>
      <c r="D376" s="1"/>
      <c r="E376" s="45"/>
      <c r="F376" s="44"/>
    </row>
    <row r="377" spans="1:6" ht="17.25" customHeight="1" x14ac:dyDescent="0.25">
      <c r="A377" s="25"/>
      <c r="C377" s="37"/>
      <c r="D377" s="1"/>
      <c r="E377" s="45"/>
      <c r="F377" s="44"/>
    </row>
    <row r="378" spans="1:6" ht="17.25" customHeight="1" x14ac:dyDescent="0.25">
      <c r="A378" s="25"/>
      <c r="C378" s="37"/>
      <c r="D378" s="1"/>
      <c r="E378" s="45"/>
      <c r="F378" s="44"/>
    </row>
    <row r="379" spans="1:6" ht="17.25" customHeight="1" x14ac:dyDescent="0.25">
      <c r="A379" s="25"/>
      <c r="C379" s="37"/>
      <c r="D379" s="1"/>
      <c r="E379" s="45"/>
      <c r="F379" s="44"/>
    </row>
    <row r="380" spans="1:6" ht="17.25" customHeight="1" x14ac:dyDescent="0.25">
      <c r="A380" s="25"/>
      <c r="C380" s="37"/>
      <c r="D380" s="1"/>
      <c r="E380" s="45"/>
      <c r="F380" s="44"/>
    </row>
    <row r="381" spans="1:6" ht="17.25" customHeight="1" x14ac:dyDescent="0.25">
      <c r="A381" s="25"/>
      <c r="C381" s="37"/>
      <c r="D381" s="1"/>
      <c r="E381" s="45"/>
      <c r="F381" s="44"/>
    </row>
    <row r="382" spans="1:6" ht="17.25" customHeight="1" x14ac:dyDescent="0.25">
      <c r="A382" s="25"/>
      <c r="C382" s="37"/>
      <c r="D382" s="1"/>
      <c r="E382" s="45"/>
      <c r="F382" s="44"/>
    </row>
    <row r="383" spans="1:6" ht="17.25" customHeight="1" x14ac:dyDescent="0.25">
      <c r="A383" s="25"/>
      <c r="C383" s="38"/>
      <c r="D383" s="1"/>
      <c r="E383" s="45"/>
      <c r="F383" s="44"/>
    </row>
    <row r="384" spans="1:6" ht="17.25" customHeight="1" x14ac:dyDescent="0.25">
      <c r="A384" s="25"/>
      <c r="C384" s="38"/>
      <c r="D384" s="1"/>
      <c r="E384" s="45"/>
      <c r="F384" s="44"/>
    </row>
    <row r="385" spans="1:6" ht="17.25" customHeight="1" x14ac:dyDescent="0.25">
      <c r="A385" s="25"/>
      <c r="C385" s="38"/>
      <c r="D385" s="1"/>
      <c r="E385" s="45"/>
      <c r="F385" s="44"/>
    </row>
    <row r="386" spans="1:6" ht="17.25" customHeight="1" x14ac:dyDescent="0.25">
      <c r="A386" s="26"/>
      <c r="C386" s="39"/>
      <c r="D386" s="1"/>
      <c r="E386" s="45"/>
      <c r="F386" s="44"/>
    </row>
    <row r="387" spans="1:6" ht="17.25" customHeight="1" x14ac:dyDescent="0.25">
      <c r="A387" s="27"/>
      <c r="C387" s="40"/>
      <c r="D387" s="1"/>
      <c r="E387" s="45"/>
      <c r="F387" s="44"/>
    </row>
    <row r="388" spans="1:6" ht="17.25" customHeight="1" x14ac:dyDescent="0.25">
      <c r="A388" s="27"/>
      <c r="C388" s="40"/>
      <c r="D388" s="1"/>
      <c r="E388" s="45"/>
      <c r="F388" s="44"/>
    </row>
    <row r="389" spans="1:6" ht="17.25" customHeight="1" x14ac:dyDescent="0.25">
      <c r="A389" s="27"/>
      <c r="C389" s="40"/>
      <c r="D389" s="1"/>
      <c r="E389" s="45"/>
      <c r="F389" s="44"/>
    </row>
    <row r="390" spans="1:6" ht="17.25" customHeight="1" x14ac:dyDescent="0.25">
      <c r="A390" s="28"/>
      <c r="C390" s="41"/>
      <c r="D390" s="1"/>
      <c r="E390" s="45"/>
      <c r="F390" s="44"/>
    </row>
    <row r="391" spans="1:6" ht="17.25" customHeight="1" x14ac:dyDescent="0.25">
      <c r="A391" s="28"/>
      <c r="C391" s="41"/>
      <c r="D391" s="1"/>
      <c r="E391" s="45"/>
      <c r="F391" s="44"/>
    </row>
    <row r="392" spans="1:6" ht="17.25" customHeight="1" x14ac:dyDescent="0.25">
      <c r="A392" s="28"/>
      <c r="C392" s="41"/>
      <c r="D392" s="1"/>
      <c r="E392" s="45"/>
      <c r="F392" s="44"/>
    </row>
    <row r="393" spans="1:6" ht="17.25" customHeight="1" x14ac:dyDescent="0.25">
      <c r="A393" s="28"/>
      <c r="C393" s="41"/>
      <c r="D393" s="1"/>
      <c r="E393" s="45"/>
      <c r="F393" s="44"/>
    </row>
    <row r="394" spans="1:6" ht="17.25" customHeight="1" x14ac:dyDescent="0.25">
      <c r="A394" s="28"/>
      <c r="C394" s="41"/>
      <c r="D394" s="1"/>
      <c r="E394" s="45"/>
      <c r="F394" s="44"/>
    </row>
    <row r="395" spans="1:6" ht="17.25" customHeight="1" x14ac:dyDescent="0.25">
      <c r="A395" s="28"/>
      <c r="C395" s="41"/>
      <c r="D395" s="1"/>
      <c r="E395" s="45"/>
      <c r="F395" s="44"/>
    </row>
    <row r="396" spans="1:6" ht="17.25" customHeight="1" x14ac:dyDescent="0.25">
      <c r="A396" s="28"/>
      <c r="C396" s="41"/>
      <c r="D396" s="1"/>
      <c r="E396" s="45"/>
      <c r="F396" s="44"/>
    </row>
    <row r="397" spans="1:6" ht="17.25" customHeight="1" x14ac:dyDescent="0.25">
      <c r="A397" s="28"/>
      <c r="C397" s="41"/>
      <c r="D397" s="1"/>
      <c r="E397" s="45"/>
      <c r="F397" s="44"/>
    </row>
    <row r="398" spans="1:6" ht="17.25" customHeight="1" x14ac:dyDescent="0.25">
      <c r="A398" s="28"/>
      <c r="C398" s="41"/>
      <c r="D398" s="1"/>
      <c r="E398" s="45"/>
      <c r="F398" s="44"/>
    </row>
    <row r="399" spans="1:6" ht="17.25" customHeight="1" x14ac:dyDescent="0.25">
      <c r="A399" s="28"/>
      <c r="C399" s="41"/>
      <c r="D399" s="1"/>
      <c r="E399" s="45"/>
      <c r="F399" s="44"/>
    </row>
    <row r="400" spans="1:6" ht="17.25" customHeight="1" x14ac:dyDescent="0.25">
      <c r="A400" s="28"/>
      <c r="C400" s="41"/>
      <c r="D400" s="1"/>
      <c r="E400" s="45"/>
      <c r="F400" s="44"/>
    </row>
    <row r="401" spans="1:6" ht="17.25" customHeight="1" x14ac:dyDescent="0.25">
      <c r="A401" s="28"/>
      <c r="C401" s="41"/>
      <c r="D401" s="1"/>
      <c r="E401" s="45"/>
      <c r="F401" s="44"/>
    </row>
    <row r="402" spans="1:6" ht="17.25" customHeight="1" x14ac:dyDescent="0.25">
      <c r="A402" s="28"/>
      <c r="C402" s="41"/>
      <c r="D402" s="1"/>
      <c r="E402" s="45"/>
      <c r="F402" s="44"/>
    </row>
    <row r="403" spans="1:6" ht="17.25" customHeight="1" x14ac:dyDescent="0.25">
      <c r="A403" s="28"/>
      <c r="C403" s="41"/>
      <c r="D403" s="1"/>
      <c r="E403" s="45"/>
      <c r="F403" s="44"/>
    </row>
    <row r="404" spans="1:6" ht="17.25" customHeight="1" x14ac:dyDescent="0.25">
      <c r="A404" s="28"/>
      <c r="C404" s="41"/>
      <c r="D404" s="1"/>
      <c r="E404" s="45"/>
      <c r="F404" s="44"/>
    </row>
    <row r="405" spans="1:6" ht="17.25" customHeight="1" x14ac:dyDescent="0.25">
      <c r="A405" s="28"/>
      <c r="C405" s="41"/>
      <c r="D405" s="1"/>
      <c r="E405" s="45"/>
      <c r="F405" s="44"/>
    </row>
    <row r="406" spans="1:6" ht="17.25" customHeight="1" x14ac:dyDescent="0.25">
      <c r="A406" s="28"/>
      <c r="C406" s="41"/>
      <c r="D406" s="1"/>
      <c r="E406" s="45"/>
      <c r="F406" s="44"/>
    </row>
    <row r="407" spans="1:6" ht="17.25" customHeight="1" x14ac:dyDescent="0.25">
      <c r="A407" s="28"/>
      <c r="C407" s="41"/>
      <c r="D407" s="1"/>
      <c r="E407" s="45"/>
      <c r="F407" s="44"/>
    </row>
    <row r="408" spans="1:6" ht="17.25" customHeight="1" x14ac:dyDescent="0.25">
      <c r="A408" s="28"/>
      <c r="C408" s="41"/>
      <c r="D408" s="1"/>
      <c r="E408" s="45"/>
      <c r="F408" s="44"/>
    </row>
    <row r="409" spans="1:6" ht="17.25" customHeight="1" x14ac:dyDescent="0.25">
      <c r="A409" s="28"/>
      <c r="C409" s="41"/>
      <c r="D409" s="1"/>
      <c r="E409" s="45"/>
      <c r="F409" s="44"/>
    </row>
    <row r="410" spans="1:6" ht="17.25" customHeight="1" x14ac:dyDescent="0.25">
      <c r="A410" s="28"/>
      <c r="C410" s="41"/>
      <c r="D410" s="1"/>
      <c r="E410" s="45"/>
      <c r="F410" s="44"/>
    </row>
    <row r="411" spans="1:6" ht="17.25" customHeight="1" x14ac:dyDescent="0.25">
      <c r="A411" s="28"/>
      <c r="C411" s="41"/>
      <c r="D411" s="1"/>
      <c r="E411" s="45"/>
      <c r="F411" s="44"/>
    </row>
    <row r="412" spans="1:6" ht="17.25" customHeight="1" x14ac:dyDescent="0.25">
      <c r="A412" s="28"/>
      <c r="C412" s="41"/>
      <c r="D412" s="1"/>
      <c r="E412" s="45"/>
      <c r="F412" s="44"/>
    </row>
    <row r="413" spans="1:6" ht="17.25" customHeight="1" x14ac:dyDescent="0.25">
      <c r="A413" s="28"/>
      <c r="C413" s="41"/>
      <c r="D413" s="1"/>
      <c r="E413" s="45"/>
      <c r="F413" s="44"/>
    </row>
    <row r="414" spans="1:6" ht="17.25" customHeight="1" x14ac:dyDescent="0.25">
      <c r="A414" s="28"/>
      <c r="C414" s="41"/>
      <c r="D414" s="1"/>
      <c r="E414" s="45"/>
      <c r="F414" s="44"/>
    </row>
    <row r="415" spans="1:6" ht="17.25" customHeight="1" x14ac:dyDescent="0.25">
      <c r="A415" s="28"/>
      <c r="C415" s="41"/>
      <c r="D415" s="1"/>
      <c r="E415" s="45"/>
      <c r="F415" s="44"/>
    </row>
    <row r="416" spans="1:6" ht="17.25" customHeight="1" x14ac:dyDescent="0.25">
      <c r="A416" s="28"/>
      <c r="C416" s="41"/>
      <c r="D416" s="1"/>
      <c r="E416" s="45"/>
      <c r="F416" s="44"/>
    </row>
    <row r="417" spans="1:6" ht="17.25" customHeight="1" x14ac:dyDescent="0.25">
      <c r="A417" s="28"/>
      <c r="C417" s="41"/>
      <c r="D417" s="1"/>
      <c r="E417" s="45"/>
      <c r="F417" s="44"/>
    </row>
    <row r="418" spans="1:6" ht="17.25" customHeight="1" x14ac:dyDescent="0.25">
      <c r="A418" s="28"/>
      <c r="C418" s="41"/>
      <c r="D418" s="1"/>
      <c r="E418" s="45"/>
      <c r="F418" s="44"/>
    </row>
    <row r="419" spans="1:6" ht="17.25" customHeight="1" x14ac:dyDescent="0.25">
      <c r="A419" s="28"/>
      <c r="C419" s="41"/>
      <c r="D419" s="1"/>
      <c r="E419" s="45"/>
      <c r="F419" s="44"/>
    </row>
    <row r="420" spans="1:6" ht="17.25" customHeight="1" x14ac:dyDescent="0.25">
      <c r="A420" s="28"/>
      <c r="C420" s="41"/>
      <c r="D420" s="1"/>
      <c r="E420" s="45"/>
      <c r="F420" s="44"/>
    </row>
    <row r="421" spans="1:6" ht="17.25" customHeight="1" x14ac:dyDescent="0.25">
      <c r="A421" s="28"/>
      <c r="C421" s="41"/>
      <c r="D421" s="1"/>
      <c r="E421" s="45"/>
      <c r="F421" s="44"/>
    </row>
    <row r="422" spans="1:6" ht="17.25" customHeight="1" x14ac:dyDescent="0.25">
      <c r="A422" s="28"/>
      <c r="C422" s="41"/>
      <c r="D422" s="1"/>
      <c r="E422" s="45"/>
      <c r="F422" s="44"/>
    </row>
    <row r="423" spans="1:6" ht="17.25" customHeight="1" x14ac:dyDescent="0.25">
      <c r="A423" s="28"/>
      <c r="C423" s="41"/>
      <c r="D423" s="1"/>
      <c r="E423" s="45"/>
      <c r="F423" s="44"/>
    </row>
    <row r="424" spans="1:6" ht="17.25" customHeight="1" x14ac:dyDescent="0.25">
      <c r="A424" s="28"/>
      <c r="C424" s="41"/>
      <c r="D424" s="1"/>
      <c r="E424" s="45"/>
      <c r="F424" s="44"/>
    </row>
    <row r="425" spans="1:6" ht="17.25" customHeight="1" x14ac:dyDescent="0.25">
      <c r="A425" s="28"/>
      <c r="C425" s="41"/>
      <c r="D425" s="1"/>
      <c r="E425" s="45"/>
      <c r="F425" s="44"/>
    </row>
    <row r="426" spans="1:6" ht="17.25" customHeight="1" x14ac:dyDescent="0.25">
      <c r="A426" s="28"/>
      <c r="C426" s="41"/>
      <c r="D426" s="1"/>
      <c r="E426" s="45"/>
      <c r="F426" s="44"/>
    </row>
    <row r="427" spans="1:6" ht="17.25" customHeight="1" x14ac:dyDescent="0.25">
      <c r="A427" s="28"/>
      <c r="C427" s="41"/>
      <c r="D427" s="1"/>
      <c r="E427" s="45"/>
      <c r="F427" s="44"/>
    </row>
    <row r="428" spans="1:6" ht="17.25" customHeight="1" x14ac:dyDescent="0.25">
      <c r="A428" s="28"/>
      <c r="C428" s="41"/>
      <c r="D428" s="1"/>
      <c r="E428" s="45"/>
      <c r="F428" s="44"/>
    </row>
    <row r="429" spans="1:6" ht="17.25" customHeight="1" x14ac:dyDescent="0.25">
      <c r="A429" s="28"/>
      <c r="C429" s="41"/>
      <c r="D429" s="1"/>
      <c r="E429" s="45"/>
      <c r="F429" s="44"/>
    </row>
    <row r="430" spans="1:6" ht="17.25" customHeight="1" x14ac:dyDescent="0.25">
      <c r="A430" s="28"/>
      <c r="C430" s="41"/>
      <c r="D430" s="1"/>
      <c r="E430" s="45"/>
      <c r="F430" s="44"/>
    </row>
    <row r="431" spans="1:6" ht="17.25" customHeight="1" x14ac:dyDescent="0.25">
      <c r="A431" s="28"/>
      <c r="C431" s="41"/>
      <c r="D431" s="1"/>
      <c r="E431" s="45"/>
      <c r="F431" s="44"/>
    </row>
    <row r="432" spans="1:6" ht="17.25" customHeight="1" x14ac:dyDescent="0.25">
      <c r="A432" s="28"/>
      <c r="C432" s="41"/>
      <c r="D432" s="1"/>
      <c r="E432" s="45"/>
      <c r="F432" s="44"/>
    </row>
    <row r="433" spans="1:6" ht="17.25" customHeight="1" x14ac:dyDescent="0.25">
      <c r="A433" s="28"/>
      <c r="C433" s="41"/>
      <c r="D433" s="1"/>
      <c r="E433" s="45"/>
      <c r="F433" s="44"/>
    </row>
    <row r="434" spans="1:6" ht="17.25" customHeight="1" x14ac:dyDescent="0.25">
      <c r="A434" s="28"/>
      <c r="C434" s="41"/>
      <c r="D434" s="1"/>
      <c r="E434" s="45"/>
      <c r="F434" s="44"/>
    </row>
    <row r="435" spans="1:6" ht="17.25" customHeight="1" x14ac:dyDescent="0.25">
      <c r="A435" s="28"/>
      <c r="C435" s="41"/>
      <c r="D435" s="1"/>
      <c r="E435" s="45"/>
      <c r="F435" s="44"/>
    </row>
    <row r="436" spans="1:6" ht="17.25" customHeight="1" x14ac:dyDescent="0.25">
      <c r="A436" s="28"/>
      <c r="C436" s="41"/>
      <c r="D436" s="1"/>
      <c r="E436" s="45"/>
      <c r="F436" s="44"/>
    </row>
    <row r="437" spans="1:6" ht="17.25" customHeight="1" x14ac:dyDescent="0.25">
      <c r="A437" s="28"/>
      <c r="C437" s="41"/>
      <c r="D437" s="1"/>
      <c r="E437" s="45"/>
      <c r="F437" s="44"/>
    </row>
    <row r="438" spans="1:6" ht="17.25" customHeight="1" x14ac:dyDescent="0.25">
      <c r="A438" s="28"/>
      <c r="C438" s="41"/>
      <c r="D438" s="1"/>
      <c r="E438" s="45"/>
      <c r="F438" s="44"/>
    </row>
    <row r="439" spans="1:6" ht="17.25" customHeight="1" x14ac:dyDescent="0.25">
      <c r="A439" s="28"/>
      <c r="C439" s="41"/>
      <c r="D439" s="1"/>
      <c r="E439" s="45"/>
      <c r="F439" s="44"/>
    </row>
    <row r="440" spans="1:6" ht="17.25" customHeight="1" x14ac:dyDescent="0.25">
      <c r="A440" s="28"/>
      <c r="C440" s="41"/>
      <c r="D440" s="1"/>
      <c r="E440" s="45"/>
      <c r="F440" s="44"/>
    </row>
    <row r="441" spans="1:6" ht="17.25" customHeight="1" x14ac:dyDescent="0.25">
      <c r="A441" s="28"/>
      <c r="C441" s="41"/>
      <c r="D441" s="1"/>
      <c r="E441" s="45"/>
      <c r="F441" s="44"/>
    </row>
    <row r="442" spans="1:6" ht="17.25" customHeight="1" x14ac:dyDescent="0.25">
      <c r="A442" s="28"/>
      <c r="C442" s="41"/>
      <c r="D442" s="1"/>
      <c r="E442" s="45"/>
      <c r="F442" s="44"/>
    </row>
    <row r="443" spans="1:6" ht="17.25" customHeight="1" x14ac:dyDescent="0.25">
      <c r="A443" s="28"/>
      <c r="C443" s="41"/>
      <c r="D443" s="1"/>
      <c r="E443" s="45"/>
      <c r="F443" s="44"/>
    </row>
    <row r="444" spans="1:6" ht="17.25" customHeight="1" x14ac:dyDescent="0.25">
      <c r="A444" s="28"/>
      <c r="C444" s="41"/>
      <c r="D444" s="1"/>
      <c r="E444" s="45"/>
      <c r="F444" s="44"/>
    </row>
    <row r="445" spans="1:6" ht="17.25" customHeight="1" x14ac:dyDescent="0.25">
      <c r="A445" s="28"/>
      <c r="C445" s="41"/>
      <c r="D445" s="1"/>
      <c r="E445" s="45"/>
      <c r="F445" s="44"/>
    </row>
    <row r="446" spans="1:6" ht="17.25" customHeight="1" x14ac:dyDescent="0.25">
      <c r="A446" s="28"/>
      <c r="C446" s="41"/>
      <c r="D446" s="1"/>
      <c r="E446" s="45"/>
      <c r="F446" s="44"/>
    </row>
    <row r="447" spans="1:6" ht="17.25" customHeight="1" x14ac:dyDescent="0.25">
      <c r="A447" s="28"/>
      <c r="C447" s="41"/>
      <c r="D447" s="1"/>
      <c r="E447" s="45"/>
      <c r="F447" s="44"/>
    </row>
    <row r="448" spans="1:6" ht="17.25" customHeight="1" x14ac:dyDescent="0.25">
      <c r="A448" s="28"/>
      <c r="C448" s="41"/>
      <c r="D448" s="1"/>
      <c r="E448" s="45"/>
      <c r="F448" s="44"/>
    </row>
    <row r="449" spans="1:6" ht="17.25" customHeight="1" x14ac:dyDescent="0.25">
      <c r="A449" s="28"/>
      <c r="C449" s="41"/>
      <c r="D449" s="1"/>
      <c r="E449" s="45"/>
      <c r="F449" s="44"/>
    </row>
    <row r="450" spans="1:6" ht="17.25" customHeight="1" x14ac:dyDescent="0.25">
      <c r="A450" s="28"/>
      <c r="C450" s="41"/>
      <c r="D450" s="1"/>
      <c r="E450" s="45"/>
      <c r="F450" s="44"/>
    </row>
    <row r="451" spans="1:6" ht="17.25" customHeight="1" x14ac:dyDescent="0.25">
      <c r="A451" s="28"/>
      <c r="C451" s="41"/>
      <c r="D451" s="1"/>
      <c r="E451" s="45"/>
      <c r="F451" s="44"/>
    </row>
    <row r="452" spans="1:6" ht="17.25" customHeight="1" x14ac:dyDescent="0.25">
      <c r="A452" s="28"/>
      <c r="C452" s="41"/>
      <c r="D452" s="1"/>
      <c r="E452" s="45"/>
      <c r="F452" s="44"/>
    </row>
    <row r="453" spans="1:6" ht="17.25" customHeight="1" x14ac:dyDescent="0.25">
      <c r="A453" s="28"/>
      <c r="C453" s="41"/>
      <c r="D453" s="1"/>
      <c r="E453" s="45"/>
      <c r="F453" s="44"/>
    </row>
    <row r="454" spans="1:6" ht="17.25" customHeight="1" x14ac:dyDescent="0.25">
      <c r="A454" s="28"/>
      <c r="C454" s="41"/>
      <c r="D454" s="1"/>
      <c r="E454" s="45"/>
      <c r="F454" s="44"/>
    </row>
    <row r="455" spans="1:6" ht="17.25" customHeight="1" x14ac:dyDescent="0.25">
      <c r="A455" s="28"/>
      <c r="C455" s="41"/>
      <c r="D455" s="1"/>
      <c r="E455" s="45"/>
      <c r="F455" s="44"/>
    </row>
    <row r="456" spans="1:6" ht="17.25" customHeight="1" x14ac:dyDescent="0.25">
      <c r="A456" s="28"/>
      <c r="C456" s="41"/>
      <c r="D456" s="1"/>
      <c r="E456" s="45"/>
      <c r="F456" s="44"/>
    </row>
    <row r="457" spans="1:6" ht="17.25" customHeight="1" x14ac:dyDescent="0.25">
      <c r="A457" s="28"/>
      <c r="C457" s="41"/>
      <c r="D457" s="1"/>
      <c r="E457" s="45"/>
      <c r="F457" s="44"/>
    </row>
    <row r="458" spans="1:6" ht="17.25" customHeight="1" x14ac:dyDescent="0.25">
      <c r="A458" s="28"/>
      <c r="C458" s="41"/>
      <c r="D458" s="1"/>
      <c r="E458" s="45"/>
      <c r="F458" s="44"/>
    </row>
    <row r="459" spans="1:6" ht="17.25" customHeight="1" x14ac:dyDescent="0.25">
      <c r="A459" s="28"/>
      <c r="C459" s="41"/>
      <c r="D459" s="1"/>
      <c r="E459" s="45"/>
      <c r="F459" s="44"/>
    </row>
    <row r="460" spans="1:6" ht="17.25" customHeight="1" x14ac:dyDescent="0.25">
      <c r="A460" s="28"/>
      <c r="C460" s="41"/>
      <c r="D460" s="1"/>
      <c r="E460" s="45"/>
      <c r="F460" s="44"/>
    </row>
    <row r="461" spans="1:6" ht="17.25" customHeight="1" x14ac:dyDescent="0.25">
      <c r="A461" s="28"/>
      <c r="C461" s="41"/>
      <c r="D461" s="1"/>
      <c r="E461" s="45"/>
      <c r="F461" s="44"/>
    </row>
    <row r="462" spans="1:6" ht="17.25" customHeight="1" x14ac:dyDescent="0.25">
      <c r="A462" s="28"/>
      <c r="C462" s="41"/>
      <c r="D462" s="1"/>
      <c r="E462" s="45"/>
      <c r="F462" s="44"/>
    </row>
    <row r="463" spans="1:6" ht="17.25" customHeight="1" x14ac:dyDescent="0.25">
      <c r="A463" s="28"/>
      <c r="C463" s="41"/>
      <c r="D463" s="1"/>
      <c r="E463" s="45"/>
      <c r="F463" s="44"/>
    </row>
    <row r="464" spans="1:6" ht="17.25" customHeight="1" x14ac:dyDescent="0.25">
      <c r="A464" s="28"/>
      <c r="C464" s="41"/>
      <c r="D464" s="1"/>
      <c r="E464" s="45"/>
      <c r="F464" s="44"/>
    </row>
    <row r="465" spans="1:6" ht="17.25" customHeight="1" x14ac:dyDescent="0.25">
      <c r="A465" s="28"/>
      <c r="C465" s="41"/>
      <c r="D465" s="1"/>
      <c r="E465" s="45"/>
      <c r="F465" s="44"/>
    </row>
    <row r="466" spans="1:6" ht="17.25" customHeight="1" x14ac:dyDescent="0.25">
      <c r="A466" s="28"/>
      <c r="C466" s="41"/>
      <c r="D466" s="1"/>
      <c r="E466" s="45"/>
      <c r="F466" s="44"/>
    </row>
    <row r="467" spans="1:6" ht="17.25" customHeight="1" x14ac:dyDescent="0.25">
      <c r="A467" s="28"/>
      <c r="C467" s="41"/>
      <c r="D467" s="1"/>
      <c r="E467" s="45"/>
      <c r="F467" s="44"/>
    </row>
    <row r="468" spans="1:6" ht="17.25" customHeight="1" x14ac:dyDescent="0.25">
      <c r="A468" s="28"/>
      <c r="C468" s="41"/>
      <c r="D468" s="1"/>
      <c r="E468" s="45"/>
      <c r="F468" s="44"/>
    </row>
    <row r="469" spans="1:6" ht="17.25" customHeight="1" x14ac:dyDescent="0.25">
      <c r="A469" s="28"/>
      <c r="C469" s="41"/>
      <c r="D469" s="1"/>
      <c r="E469" s="45"/>
      <c r="F469" s="44"/>
    </row>
    <row r="470" spans="1:6" ht="17.25" customHeight="1" x14ac:dyDescent="0.25">
      <c r="A470" s="28"/>
      <c r="C470" s="41"/>
      <c r="D470" s="1"/>
      <c r="E470" s="45"/>
      <c r="F470" s="44"/>
    </row>
    <row r="471" spans="1:6" ht="17.25" customHeight="1" x14ac:dyDescent="0.25">
      <c r="A471" s="28"/>
      <c r="C471" s="41"/>
      <c r="D471" s="1"/>
      <c r="E471" s="45"/>
      <c r="F471" s="44"/>
    </row>
    <row r="472" spans="1:6" ht="17.25" customHeight="1" x14ac:dyDescent="0.25">
      <c r="A472" s="28"/>
      <c r="C472" s="41"/>
      <c r="D472" s="1"/>
      <c r="E472" s="45"/>
      <c r="F472" s="44"/>
    </row>
    <row r="473" spans="1:6" ht="17.25" customHeight="1" x14ac:dyDescent="0.25">
      <c r="A473" s="28"/>
      <c r="C473" s="41"/>
      <c r="D473" s="1"/>
      <c r="E473" s="45"/>
      <c r="F473" s="44"/>
    </row>
    <row r="474" spans="1:6" ht="17.25" customHeight="1" x14ac:dyDescent="0.25">
      <c r="A474" s="28"/>
      <c r="C474" s="41"/>
      <c r="D474" s="1"/>
      <c r="E474" s="45"/>
      <c r="F474" s="44"/>
    </row>
    <row r="475" spans="1:6" ht="17.25" customHeight="1" x14ac:dyDescent="0.25">
      <c r="A475" s="28"/>
      <c r="C475" s="41"/>
      <c r="D475" s="1"/>
      <c r="E475" s="45"/>
      <c r="F475" s="44"/>
    </row>
    <row r="476" spans="1:6" ht="17.25" customHeight="1" x14ac:dyDescent="0.25">
      <c r="A476" s="28"/>
      <c r="C476" s="41"/>
      <c r="D476" s="1"/>
      <c r="E476" s="45"/>
      <c r="F476" s="44"/>
    </row>
    <row r="477" spans="1:6" ht="17.25" customHeight="1" x14ac:dyDescent="0.25">
      <c r="A477" s="28"/>
      <c r="C477" s="41"/>
      <c r="D477" s="1"/>
      <c r="E477" s="45"/>
      <c r="F477" s="44"/>
    </row>
    <row r="478" spans="1:6" ht="17.25" customHeight="1" x14ac:dyDescent="0.25">
      <c r="A478" s="28"/>
      <c r="C478" s="41"/>
      <c r="D478" s="1"/>
      <c r="E478" s="45"/>
      <c r="F478" s="44"/>
    </row>
    <row r="479" spans="1:6" ht="17.25" customHeight="1" x14ac:dyDescent="0.25">
      <c r="A479" s="28"/>
      <c r="C479" s="41"/>
      <c r="D479" s="1"/>
      <c r="E479" s="45"/>
      <c r="F479" s="44"/>
    </row>
    <row r="480" spans="1:6" ht="17.25" customHeight="1" x14ac:dyDescent="0.25">
      <c r="A480" s="28"/>
      <c r="C480" s="41"/>
      <c r="D480" s="1"/>
      <c r="E480" s="45"/>
      <c r="F480" s="44"/>
    </row>
    <row r="481" spans="1:6" ht="17.25" customHeight="1" x14ac:dyDescent="0.25">
      <c r="A481" s="28"/>
      <c r="C481" s="41"/>
      <c r="D481" s="1"/>
      <c r="E481" s="45"/>
      <c r="F481" s="44"/>
    </row>
    <row r="482" spans="1:6" ht="17.25" customHeight="1" x14ac:dyDescent="0.25">
      <c r="A482" s="28"/>
      <c r="C482" s="41"/>
      <c r="D482" s="1"/>
      <c r="E482" s="45"/>
      <c r="F482" s="44"/>
    </row>
    <row r="483" spans="1:6" ht="17.25" customHeight="1" x14ac:dyDescent="0.25">
      <c r="A483" s="28"/>
      <c r="C483" s="41"/>
      <c r="D483" s="1"/>
      <c r="E483" s="45"/>
      <c r="F483" s="44"/>
    </row>
    <row r="484" spans="1:6" ht="17.25" customHeight="1" x14ac:dyDescent="0.25">
      <c r="A484" s="28"/>
      <c r="C484" s="41"/>
      <c r="D484" s="1"/>
      <c r="E484" s="45"/>
      <c r="F484" s="44"/>
    </row>
    <row r="485" spans="1:6" ht="17.25" customHeight="1" x14ac:dyDescent="0.25">
      <c r="A485" s="28"/>
      <c r="C485" s="41"/>
      <c r="D485" s="1"/>
      <c r="E485" s="45"/>
      <c r="F485" s="44"/>
    </row>
    <row r="486" spans="1:6" ht="17.25" customHeight="1" x14ac:dyDescent="0.25">
      <c r="A486" s="28"/>
      <c r="C486" s="41"/>
      <c r="D486" s="1"/>
      <c r="E486" s="45"/>
      <c r="F486" s="44"/>
    </row>
    <row r="487" spans="1:6" ht="17.25" customHeight="1" x14ac:dyDescent="0.25">
      <c r="A487" s="28"/>
      <c r="C487" s="41"/>
      <c r="D487" s="1"/>
      <c r="E487" s="45"/>
      <c r="F487" s="44"/>
    </row>
    <row r="488" spans="1:6" ht="17.25" customHeight="1" x14ac:dyDescent="0.25">
      <c r="A488" s="28"/>
      <c r="C488" s="41"/>
      <c r="D488" s="1"/>
      <c r="E488" s="45"/>
      <c r="F488" s="44"/>
    </row>
    <row r="489" spans="1:6" ht="17.25" customHeight="1" x14ac:dyDescent="0.25">
      <c r="A489" s="28"/>
      <c r="C489" s="41"/>
      <c r="D489" s="1"/>
      <c r="E489" s="45"/>
      <c r="F489" s="44"/>
    </row>
    <row r="490" spans="1:6" ht="17.25" customHeight="1" x14ac:dyDescent="0.25">
      <c r="A490" s="28"/>
      <c r="C490" s="41"/>
      <c r="D490" s="1"/>
      <c r="E490" s="45"/>
      <c r="F490" s="44"/>
    </row>
    <row r="491" spans="1:6" ht="17.25" customHeight="1" x14ac:dyDescent="0.25">
      <c r="A491" s="28"/>
      <c r="C491" s="41"/>
      <c r="D491" s="1"/>
      <c r="E491" s="45"/>
      <c r="F491" s="44"/>
    </row>
    <row r="492" spans="1:6" ht="17.25" customHeight="1" x14ac:dyDescent="0.25">
      <c r="A492" s="28"/>
      <c r="C492" s="41"/>
      <c r="D492" s="1"/>
      <c r="E492" s="45"/>
      <c r="F492" s="44"/>
    </row>
    <row r="493" spans="1:6" ht="17.25" customHeight="1" x14ac:dyDescent="0.25">
      <c r="A493" s="28"/>
      <c r="C493" s="41"/>
      <c r="D493" s="1"/>
      <c r="E493" s="45"/>
      <c r="F493" s="44"/>
    </row>
    <row r="494" spans="1:6" ht="17.25" customHeight="1" x14ac:dyDescent="0.25">
      <c r="A494" s="28"/>
      <c r="C494" s="41"/>
      <c r="D494" s="1"/>
      <c r="E494" s="45"/>
      <c r="F494" s="44"/>
    </row>
    <row r="495" spans="1:6" ht="17.25" customHeight="1" x14ac:dyDescent="0.25">
      <c r="A495" s="28"/>
      <c r="C495" s="41"/>
      <c r="D495" s="1"/>
      <c r="E495" s="45"/>
      <c r="F495" s="44"/>
    </row>
    <row r="496" spans="1:6" ht="17.25" customHeight="1" x14ac:dyDescent="0.25">
      <c r="A496" s="28"/>
      <c r="C496" s="41"/>
      <c r="D496" s="1"/>
      <c r="E496" s="45"/>
      <c r="F496" s="44"/>
    </row>
    <row r="497" spans="1:6" ht="17.25" customHeight="1" x14ac:dyDescent="0.25">
      <c r="A497" s="28"/>
      <c r="C497" s="41"/>
      <c r="D497" s="1"/>
      <c r="E497" s="45"/>
      <c r="F497" s="44"/>
    </row>
    <row r="498" spans="1:6" ht="17.25" customHeight="1" x14ac:dyDescent="0.25">
      <c r="A498" s="28"/>
      <c r="C498" s="41"/>
      <c r="D498" s="1"/>
      <c r="E498" s="45"/>
      <c r="F498" s="44"/>
    </row>
    <row r="499" spans="1:6" ht="17.25" customHeight="1" x14ac:dyDescent="0.25">
      <c r="A499" s="28"/>
      <c r="C499" s="41"/>
      <c r="D499" s="1"/>
      <c r="E499" s="45"/>
      <c r="F499" s="44"/>
    </row>
    <row r="500" spans="1:6" ht="17.25" customHeight="1" x14ac:dyDescent="0.25">
      <c r="A500" s="28"/>
      <c r="C500" s="41"/>
      <c r="D500" s="1"/>
      <c r="E500" s="45"/>
      <c r="F500" s="44"/>
    </row>
    <row r="501" spans="1:6" ht="17.25" customHeight="1" x14ac:dyDescent="0.25">
      <c r="A501" s="28"/>
      <c r="C501" s="41"/>
      <c r="D501" s="1"/>
      <c r="E501" s="45"/>
      <c r="F501" s="44"/>
    </row>
    <row r="502" spans="1:6" ht="17.25" customHeight="1" x14ac:dyDescent="0.25">
      <c r="A502" s="28"/>
      <c r="C502" s="41"/>
      <c r="D502" s="1"/>
      <c r="E502" s="45"/>
      <c r="F502" s="44"/>
    </row>
    <row r="503" spans="1:6" ht="17.25" customHeight="1" x14ac:dyDescent="0.25">
      <c r="A503" s="28"/>
      <c r="C503" s="41"/>
      <c r="D503" s="1"/>
      <c r="E503" s="45"/>
      <c r="F503" s="44"/>
    </row>
    <row r="504" spans="1:6" ht="17.25" customHeight="1" x14ac:dyDescent="0.25">
      <c r="A504" s="28"/>
      <c r="C504" s="41"/>
      <c r="D504" s="1"/>
      <c r="E504" s="45"/>
      <c r="F504" s="44"/>
    </row>
    <row r="505" spans="1:6" ht="17.25" customHeight="1" x14ac:dyDescent="0.25">
      <c r="A505" s="28"/>
      <c r="C505" s="41"/>
      <c r="D505" s="1"/>
      <c r="E505" s="45"/>
      <c r="F505" s="44"/>
    </row>
    <row r="506" spans="1:6" ht="17.25" customHeight="1" x14ac:dyDescent="0.25">
      <c r="A506" s="28"/>
      <c r="C506" s="41"/>
      <c r="D506" s="1"/>
      <c r="E506" s="45"/>
      <c r="F506" s="44"/>
    </row>
    <row r="507" spans="1:6" ht="17.25" customHeight="1" x14ac:dyDescent="0.25">
      <c r="A507" s="28"/>
      <c r="C507" s="41"/>
      <c r="D507" s="1"/>
      <c r="E507" s="45"/>
      <c r="F507" s="44"/>
    </row>
    <row r="508" spans="1:6" ht="17.25" customHeight="1" x14ac:dyDescent="0.25">
      <c r="A508" s="28"/>
      <c r="C508" s="41"/>
      <c r="D508" s="1"/>
      <c r="E508" s="45"/>
      <c r="F508" s="44"/>
    </row>
    <row r="509" spans="1:6" ht="17.25" customHeight="1" x14ac:dyDescent="0.25">
      <c r="A509" s="28"/>
      <c r="C509" s="41"/>
      <c r="D509" s="1"/>
      <c r="E509" s="45"/>
      <c r="F509" s="44"/>
    </row>
    <row r="510" spans="1:6" ht="17.25" customHeight="1" x14ac:dyDescent="0.25">
      <c r="A510" s="28"/>
      <c r="C510" s="41"/>
      <c r="D510" s="1"/>
      <c r="E510" s="45"/>
      <c r="F510" s="44"/>
    </row>
    <row r="511" spans="1:6" ht="17.25" customHeight="1" x14ac:dyDescent="0.25">
      <c r="A511" s="28"/>
      <c r="C511" s="41"/>
      <c r="D511" s="1"/>
      <c r="E511" s="45"/>
      <c r="F511" s="44"/>
    </row>
    <row r="512" spans="1:6" ht="17.25" customHeight="1" x14ac:dyDescent="0.25">
      <c r="A512" s="28"/>
      <c r="C512" s="41"/>
      <c r="D512" s="1"/>
      <c r="E512" s="45"/>
      <c r="F512" s="44"/>
    </row>
    <row r="513" spans="1:6" ht="17.25" customHeight="1" x14ac:dyDescent="0.25">
      <c r="A513" s="28"/>
      <c r="C513" s="41"/>
      <c r="D513" s="1"/>
      <c r="E513" s="45"/>
      <c r="F513" s="44"/>
    </row>
    <row r="514" spans="1:6" ht="17.25" customHeight="1" x14ac:dyDescent="0.25">
      <c r="A514" s="28"/>
      <c r="C514" s="41"/>
      <c r="D514" s="1"/>
      <c r="E514" s="45"/>
      <c r="F514" s="44"/>
    </row>
    <row r="515" spans="1:6" ht="17.25" customHeight="1" x14ac:dyDescent="0.25">
      <c r="A515" s="28"/>
      <c r="C515" s="41"/>
      <c r="D515" s="1"/>
      <c r="E515" s="45"/>
      <c r="F515" s="44"/>
    </row>
    <row r="516" spans="1:6" ht="17.25" customHeight="1" x14ac:dyDescent="0.25">
      <c r="A516" s="28"/>
      <c r="C516" s="41"/>
      <c r="D516" s="1"/>
      <c r="E516" s="45"/>
      <c r="F516" s="44"/>
    </row>
    <row r="517" spans="1:6" ht="17.25" customHeight="1" x14ac:dyDescent="0.25">
      <c r="A517" s="28"/>
      <c r="C517" s="41"/>
      <c r="D517" s="1"/>
      <c r="E517" s="45"/>
      <c r="F517" s="44"/>
    </row>
    <row r="518" spans="1:6" ht="17.25" customHeight="1" x14ac:dyDescent="0.25">
      <c r="A518" s="28"/>
      <c r="C518" s="41"/>
      <c r="D518" s="1"/>
      <c r="E518" s="45"/>
      <c r="F518" s="44"/>
    </row>
    <row r="519" spans="1:6" ht="17.25" customHeight="1" x14ac:dyDescent="0.25">
      <c r="A519" s="28"/>
      <c r="C519" s="41"/>
      <c r="D519" s="1"/>
      <c r="E519" s="45"/>
      <c r="F519" s="44"/>
    </row>
    <row r="520" spans="1:6" ht="17.25" customHeight="1" x14ac:dyDescent="0.25">
      <c r="A520" s="28"/>
      <c r="C520" s="41"/>
      <c r="D520" s="1"/>
      <c r="E520" s="45"/>
      <c r="F520" s="44"/>
    </row>
    <row r="521" spans="1:6" ht="17.25" customHeight="1" x14ac:dyDescent="0.25">
      <c r="A521" s="28"/>
      <c r="C521" s="41"/>
      <c r="D521" s="1"/>
      <c r="E521" s="45"/>
      <c r="F521" s="44"/>
    </row>
    <row r="522" spans="1:6" ht="17.25" customHeight="1" x14ac:dyDescent="0.25">
      <c r="A522" s="28"/>
      <c r="C522" s="41"/>
      <c r="D522" s="1"/>
      <c r="E522" s="45"/>
      <c r="F522" s="44"/>
    </row>
    <row r="523" spans="1:6" ht="17.25" customHeight="1" x14ac:dyDescent="0.25">
      <c r="A523" s="28"/>
      <c r="C523" s="41"/>
      <c r="D523" s="1"/>
      <c r="E523" s="45"/>
      <c r="F523" s="44"/>
    </row>
    <row r="524" spans="1:6" ht="17.25" customHeight="1" x14ac:dyDescent="0.25">
      <c r="A524" s="28"/>
      <c r="C524" s="41"/>
      <c r="D524" s="1"/>
      <c r="E524" s="45"/>
      <c r="F524" s="44"/>
    </row>
    <row r="525" spans="1:6" ht="17.25" customHeight="1" x14ac:dyDescent="0.25">
      <c r="A525" s="28"/>
      <c r="C525" s="41"/>
      <c r="D525" s="1"/>
      <c r="E525" s="45"/>
      <c r="F525" s="44"/>
    </row>
    <row r="526" spans="1:6" ht="17.25" customHeight="1" x14ac:dyDescent="0.25">
      <c r="A526" s="28"/>
      <c r="C526" s="41"/>
      <c r="D526" s="1"/>
      <c r="E526" s="45"/>
      <c r="F526" s="44"/>
    </row>
    <row r="527" spans="1:6" ht="17.25" customHeight="1" x14ac:dyDescent="0.25">
      <c r="A527" s="28"/>
      <c r="C527" s="42"/>
      <c r="D527" s="1"/>
      <c r="E527" s="45"/>
      <c r="F527" s="44"/>
    </row>
    <row r="528" spans="1:6" ht="17.25" customHeight="1" x14ac:dyDescent="0.25">
      <c r="A528" s="28"/>
      <c r="C528" s="42"/>
      <c r="D528" s="1"/>
      <c r="E528" s="45"/>
      <c r="F528" s="44"/>
    </row>
    <row r="529" spans="1:6" ht="17.25" customHeight="1" x14ac:dyDescent="0.25">
      <c r="A529" s="28"/>
      <c r="C529" s="42"/>
      <c r="D529" s="1"/>
      <c r="E529" s="45"/>
      <c r="F529" s="44"/>
    </row>
    <row r="530" spans="1:6" ht="17.25" customHeight="1" x14ac:dyDescent="0.25">
      <c r="A530" s="28"/>
      <c r="C530" s="42"/>
      <c r="D530" s="1"/>
      <c r="E530" s="45"/>
      <c r="F530" s="44"/>
    </row>
    <row r="531" spans="1:6" ht="17.25" customHeight="1" x14ac:dyDescent="0.25">
      <c r="A531" s="28"/>
      <c r="C531" s="42"/>
      <c r="D531" s="1"/>
      <c r="E531" s="45"/>
      <c r="F531" s="44"/>
    </row>
    <row r="532" spans="1:6" ht="17.25" customHeight="1" x14ac:dyDescent="0.25">
      <c r="A532" s="28"/>
      <c r="C532" s="42"/>
      <c r="D532" s="1"/>
      <c r="E532" s="45"/>
      <c r="F532" s="44"/>
    </row>
    <row r="533" spans="1:6" ht="17.25" customHeight="1" x14ac:dyDescent="0.25">
      <c r="A533" s="28"/>
      <c r="C533" s="42"/>
      <c r="D533" s="1"/>
      <c r="E533" s="45"/>
      <c r="F533" s="44"/>
    </row>
    <row r="534" spans="1:6" ht="17.25" customHeight="1" x14ac:dyDescent="0.25">
      <c r="A534" s="28"/>
      <c r="C534" s="42"/>
      <c r="D534" s="1"/>
      <c r="E534" s="45"/>
      <c r="F534" s="44"/>
    </row>
    <row r="535" spans="1:6" ht="17.25" customHeight="1" x14ac:dyDescent="0.25">
      <c r="A535" s="28"/>
      <c r="C535" s="42"/>
      <c r="D535" s="1"/>
      <c r="E535" s="45"/>
      <c r="F535" s="44"/>
    </row>
    <row r="536" spans="1:6" ht="17.25" customHeight="1" x14ac:dyDescent="0.25">
      <c r="A536" s="28"/>
      <c r="C536" s="42"/>
      <c r="D536" s="1"/>
      <c r="E536" s="45"/>
      <c r="F536" s="44"/>
    </row>
    <row r="537" spans="1:6" ht="17.25" customHeight="1" x14ac:dyDescent="0.25">
      <c r="A537" s="28"/>
      <c r="C537" s="42"/>
      <c r="D537" s="1"/>
      <c r="E537" s="45"/>
      <c r="F537" s="44"/>
    </row>
    <row r="538" spans="1:6" ht="17.25" customHeight="1" x14ac:dyDescent="0.25">
      <c r="A538" s="28"/>
      <c r="C538" s="42"/>
      <c r="D538" s="1"/>
      <c r="E538" s="45"/>
      <c r="F538" s="44"/>
    </row>
    <row r="539" spans="1:6" ht="17.25" customHeight="1" x14ac:dyDescent="0.25">
      <c r="A539" s="28"/>
      <c r="C539" s="41"/>
      <c r="D539" s="1"/>
      <c r="E539" s="45"/>
      <c r="F539" s="44"/>
    </row>
    <row r="540" spans="1:6" ht="17.25" customHeight="1" x14ac:dyDescent="0.25">
      <c r="A540" s="28"/>
      <c r="C540" s="41"/>
      <c r="D540" s="1"/>
      <c r="E540" s="45"/>
      <c r="F540" s="44"/>
    </row>
    <row r="541" spans="1:6" ht="17.25" customHeight="1" x14ac:dyDescent="0.25">
      <c r="A541" s="28"/>
      <c r="C541" s="41"/>
      <c r="D541" s="1"/>
      <c r="E541" s="45"/>
      <c r="F541" s="44"/>
    </row>
    <row r="542" spans="1:6" ht="17.25" customHeight="1" x14ac:dyDescent="0.25">
      <c r="A542" s="28"/>
      <c r="C542" s="40"/>
      <c r="D542" s="1"/>
      <c r="E542" s="45"/>
      <c r="F542" s="44"/>
    </row>
    <row r="543" spans="1:6" ht="17.25" customHeight="1" x14ac:dyDescent="0.25">
      <c r="A543" s="28"/>
      <c r="C543" s="41"/>
      <c r="D543" s="1"/>
      <c r="E543" s="45"/>
      <c r="F543" s="44"/>
    </row>
    <row r="544" spans="1:6" ht="17.25" customHeight="1" x14ac:dyDescent="0.25">
      <c r="A544" s="28"/>
      <c r="C544" s="41"/>
      <c r="D544" s="1"/>
      <c r="E544" s="45"/>
      <c r="F544" s="44"/>
    </row>
    <row r="545" spans="1:6" ht="17.25" customHeight="1" x14ac:dyDescent="0.25">
      <c r="A545" s="28"/>
      <c r="C545" s="41"/>
      <c r="D545" s="1"/>
      <c r="E545" s="45"/>
      <c r="F545" s="44"/>
    </row>
    <row r="546" spans="1:6" ht="17.25" customHeight="1" x14ac:dyDescent="0.25">
      <c r="A546" s="28"/>
      <c r="C546" s="41"/>
      <c r="D546" s="1"/>
      <c r="E546" s="45"/>
      <c r="F546" s="44"/>
    </row>
    <row r="547" spans="1:6" ht="17.25" customHeight="1" x14ac:dyDescent="0.25">
      <c r="A547" s="28"/>
      <c r="C547" s="41"/>
      <c r="D547" s="1"/>
      <c r="E547" s="45"/>
      <c r="F547" s="44"/>
    </row>
    <row r="548" spans="1:6" ht="17.25" customHeight="1" x14ac:dyDescent="0.25">
      <c r="A548" s="28"/>
      <c r="C548" s="41"/>
      <c r="D548" s="1"/>
      <c r="E548" s="45"/>
      <c r="F548" s="44"/>
    </row>
    <row r="549" spans="1:6" ht="17.25" customHeight="1" x14ac:dyDescent="0.25">
      <c r="A549" s="28"/>
      <c r="C549" s="41"/>
      <c r="D549" s="1"/>
      <c r="E549" s="45"/>
      <c r="F549" s="44"/>
    </row>
    <row r="550" spans="1:6" ht="17.25" customHeight="1" x14ac:dyDescent="0.25">
      <c r="A550" s="28"/>
      <c r="C550" s="41"/>
      <c r="D550" s="1"/>
      <c r="E550" s="45"/>
      <c r="F550" s="44"/>
    </row>
    <row r="551" spans="1:6" ht="17.25" customHeight="1" x14ac:dyDescent="0.25">
      <c r="A551" s="28"/>
      <c r="C551" s="41"/>
      <c r="D551" s="1"/>
      <c r="E551" s="45"/>
      <c r="F551" s="44"/>
    </row>
    <row r="552" spans="1:6" ht="17.25" customHeight="1" x14ac:dyDescent="0.25">
      <c r="A552" s="28"/>
      <c r="C552" s="41"/>
      <c r="D552" s="1"/>
      <c r="E552" s="45"/>
      <c r="F552" s="44"/>
    </row>
    <row r="553" spans="1:6" ht="17.25" customHeight="1" x14ac:dyDescent="0.25">
      <c r="A553" s="28"/>
      <c r="C553" s="41"/>
      <c r="D553" s="1"/>
      <c r="E553" s="45"/>
      <c r="F553" s="44"/>
    </row>
    <row r="554" spans="1:6" ht="17.25" customHeight="1" x14ac:dyDescent="0.25">
      <c r="A554" s="28"/>
      <c r="C554" s="41"/>
      <c r="D554" s="1"/>
      <c r="E554" s="45"/>
      <c r="F554" s="44"/>
    </row>
    <row r="555" spans="1:6" ht="17.25" customHeight="1" x14ac:dyDescent="0.25">
      <c r="A555" s="28"/>
      <c r="C555" s="41"/>
      <c r="D555" s="1"/>
      <c r="E555" s="45"/>
      <c r="F555" s="44"/>
    </row>
    <row r="556" spans="1:6" ht="17.25" customHeight="1" x14ac:dyDescent="0.25">
      <c r="A556" s="28"/>
      <c r="C556" s="41"/>
      <c r="D556" s="1"/>
      <c r="E556" s="45"/>
      <c r="F556" s="44"/>
    </row>
    <row r="557" spans="1:6" ht="17.25" customHeight="1" x14ac:dyDescent="0.25">
      <c r="A557" s="28"/>
      <c r="C557" s="41"/>
      <c r="D557" s="1"/>
      <c r="E557" s="45"/>
      <c r="F557" s="44"/>
    </row>
    <row r="558" spans="1:6" ht="17.25" customHeight="1" x14ac:dyDescent="0.25">
      <c r="A558" s="28"/>
      <c r="C558" s="41"/>
      <c r="D558" s="1"/>
      <c r="E558" s="45"/>
      <c r="F558" s="44"/>
    </row>
    <row r="559" spans="1:6" ht="17.25" customHeight="1" x14ac:dyDescent="0.25">
      <c r="A559" s="28"/>
      <c r="C559" s="41"/>
      <c r="D559" s="1"/>
      <c r="E559" s="45"/>
      <c r="F559" s="44"/>
    </row>
    <row r="560" spans="1:6" ht="17.25" customHeight="1" x14ac:dyDescent="0.25">
      <c r="A560" s="28"/>
      <c r="C560" s="41"/>
      <c r="D560" s="1"/>
      <c r="E560" s="45"/>
      <c r="F560" s="44"/>
    </row>
    <row r="561" spans="1:6" ht="17.25" customHeight="1" x14ac:dyDescent="0.25">
      <c r="A561" s="28"/>
      <c r="C561" s="41"/>
      <c r="D561" s="1"/>
      <c r="E561" s="45"/>
      <c r="F561" s="44"/>
    </row>
    <row r="562" spans="1:6" ht="17.25" customHeight="1" x14ac:dyDescent="0.25">
      <c r="A562" s="28"/>
      <c r="C562" s="41"/>
      <c r="D562" s="1"/>
      <c r="E562" s="45"/>
      <c r="F562" s="44"/>
    </row>
    <row r="563" spans="1:6" ht="17.25" customHeight="1" x14ac:dyDescent="0.25">
      <c r="A563" s="28"/>
      <c r="C563" s="41"/>
      <c r="D563" s="1"/>
      <c r="E563" s="45"/>
      <c r="F563" s="44"/>
    </row>
    <row r="564" spans="1:6" ht="17.25" customHeight="1" x14ac:dyDescent="0.25">
      <c r="A564" s="29"/>
      <c r="C564" s="41"/>
      <c r="D564" s="1"/>
      <c r="E564" s="45"/>
      <c r="F564" s="44"/>
    </row>
    <row r="565" spans="1:6" ht="17.25" customHeight="1" x14ac:dyDescent="0.25">
      <c r="A565" s="28"/>
      <c r="C565" s="41"/>
      <c r="D565" s="1"/>
      <c r="E565" s="45"/>
      <c r="F565" s="44"/>
    </row>
    <row r="566" spans="1:6" ht="17.25" customHeight="1" x14ac:dyDescent="0.25">
      <c r="A566" s="28"/>
      <c r="C566" s="41"/>
      <c r="D566" s="1"/>
      <c r="E566" s="45"/>
      <c r="F566" s="44"/>
    </row>
    <row r="567" spans="1:6" ht="17.25" customHeight="1" x14ac:dyDescent="0.25">
      <c r="A567" s="28"/>
      <c r="C567" s="41"/>
      <c r="D567" s="1"/>
      <c r="E567" s="45"/>
      <c r="F567" s="44"/>
    </row>
    <row r="568" spans="1:6" ht="17.25" customHeight="1" x14ac:dyDescent="0.25">
      <c r="A568" s="28"/>
      <c r="C568" s="41"/>
      <c r="D568" s="1"/>
      <c r="E568" s="45"/>
      <c r="F568" s="44"/>
    </row>
    <row r="569" spans="1:6" ht="17.25" customHeight="1" x14ac:dyDescent="0.25">
      <c r="A569" s="28"/>
      <c r="C569" s="41"/>
      <c r="D569" s="1"/>
      <c r="E569" s="45"/>
      <c r="F569" s="44"/>
    </row>
    <row r="570" spans="1:6" ht="17.25" customHeight="1" x14ac:dyDescent="0.25">
      <c r="A570" s="28"/>
      <c r="C570" s="41"/>
      <c r="D570" s="1"/>
      <c r="E570" s="45"/>
      <c r="F570" s="44"/>
    </row>
    <row r="571" spans="1:6" ht="17.25" customHeight="1" x14ac:dyDescent="0.25">
      <c r="A571" s="28"/>
      <c r="C571" s="41"/>
      <c r="D571" s="1"/>
      <c r="E571" s="45"/>
      <c r="F571" s="44"/>
    </row>
    <row r="572" spans="1:6" ht="17.25" customHeight="1" x14ac:dyDescent="0.25">
      <c r="A572" s="28"/>
      <c r="C572" s="41"/>
      <c r="D572" s="1"/>
      <c r="E572" s="45"/>
      <c r="F572" s="44"/>
    </row>
    <row r="573" spans="1:6" ht="17.25" customHeight="1" x14ac:dyDescent="0.25">
      <c r="A573" s="28"/>
      <c r="C573" s="41"/>
      <c r="D573" s="1"/>
      <c r="E573" s="45"/>
      <c r="F573" s="44"/>
    </row>
    <row r="574" spans="1:6" ht="17.25" customHeight="1" x14ac:dyDescent="0.25">
      <c r="A574" s="28"/>
      <c r="C574" s="41"/>
      <c r="D574" s="1"/>
      <c r="E574" s="45"/>
      <c r="F574" s="44"/>
    </row>
    <row r="575" spans="1:6" ht="17.25" customHeight="1" x14ac:dyDescent="0.25">
      <c r="A575" s="28"/>
      <c r="C575" s="41"/>
      <c r="D575" s="1"/>
      <c r="E575" s="45"/>
      <c r="F575" s="44"/>
    </row>
    <row r="576" spans="1:6" ht="17.25" customHeight="1" x14ac:dyDescent="0.25">
      <c r="A576" s="28"/>
      <c r="C576" s="41"/>
      <c r="D576" s="1"/>
      <c r="E576" s="45"/>
      <c r="F576" s="44"/>
    </row>
    <row r="577" spans="1:6" ht="17.25" customHeight="1" x14ac:dyDescent="0.25">
      <c r="A577" s="28"/>
      <c r="C577" s="41"/>
      <c r="D577" s="1"/>
      <c r="E577" s="45"/>
      <c r="F577" s="44"/>
    </row>
    <row r="578" spans="1:6" ht="17.25" customHeight="1" x14ac:dyDescent="0.25">
      <c r="A578" s="29"/>
      <c r="C578" s="41"/>
      <c r="D578" s="1"/>
      <c r="E578" s="45"/>
      <c r="F578" s="44"/>
    </row>
    <row r="579" spans="1:6" ht="17.25" customHeight="1" x14ac:dyDescent="0.25">
      <c r="A579" s="28"/>
      <c r="C579" s="41"/>
      <c r="D579" s="1"/>
      <c r="E579" s="45"/>
      <c r="F579" s="44"/>
    </row>
    <row r="580" spans="1:6" ht="17.25" customHeight="1" x14ac:dyDescent="0.25">
      <c r="A580" s="28"/>
      <c r="C580" s="41"/>
      <c r="D580" s="1"/>
      <c r="E580" s="45"/>
      <c r="F580" s="44"/>
    </row>
    <row r="581" spans="1:6" ht="17.25" customHeight="1" x14ac:dyDescent="0.25">
      <c r="A581" s="28"/>
      <c r="C581" s="41"/>
      <c r="D581" s="1"/>
      <c r="E581" s="45"/>
      <c r="F581" s="44"/>
    </row>
    <row r="582" spans="1:6" ht="17.25" customHeight="1" x14ac:dyDescent="0.25">
      <c r="A582" s="27"/>
      <c r="C582" s="40"/>
      <c r="D582" s="1"/>
      <c r="E582" s="45"/>
      <c r="F582" s="44"/>
    </row>
    <row r="583" spans="1:6" ht="17.25" customHeight="1" x14ac:dyDescent="0.25">
      <c r="A583" s="28"/>
      <c r="C583" s="41"/>
      <c r="D583" s="1"/>
      <c r="E583" s="45"/>
      <c r="F583" s="44"/>
    </row>
    <row r="584" spans="1:6" ht="17.25" customHeight="1" x14ac:dyDescent="0.25">
      <c r="A584" s="28"/>
      <c r="C584" s="41"/>
      <c r="D584" s="1"/>
      <c r="E584" s="45"/>
      <c r="F584" s="44"/>
    </row>
    <row r="585" spans="1:6" ht="17.25" customHeight="1" x14ac:dyDescent="0.25">
      <c r="A585" s="28"/>
      <c r="C585" s="40"/>
      <c r="D585" s="1"/>
      <c r="E585" s="45"/>
      <c r="F585" s="44"/>
    </row>
    <row r="586" spans="1:6" ht="17.25" customHeight="1" x14ac:dyDescent="0.25">
      <c r="A586" s="28"/>
      <c r="C586" s="41"/>
      <c r="D586" s="1"/>
      <c r="E586" s="45"/>
      <c r="F586" s="44"/>
    </row>
    <row r="587" spans="1:6" ht="17.25" customHeight="1" x14ac:dyDescent="0.25">
      <c r="A587" s="28"/>
      <c r="C587" s="41"/>
      <c r="D587" s="1"/>
      <c r="E587" s="45"/>
      <c r="F587" s="44"/>
    </row>
    <row r="588" spans="1:6" ht="17.25" customHeight="1" x14ac:dyDescent="0.25">
      <c r="A588" s="28"/>
      <c r="C588" s="41"/>
      <c r="D588" s="1"/>
      <c r="E588" s="45"/>
      <c r="F588" s="44"/>
    </row>
    <row r="589" spans="1:6" ht="17.25" customHeight="1" x14ac:dyDescent="0.25">
      <c r="A589" s="28"/>
      <c r="C589" s="40"/>
      <c r="D589" s="1"/>
      <c r="E589" s="45"/>
      <c r="F589" s="44"/>
    </row>
    <row r="590" spans="1:6" ht="17.25" customHeight="1" x14ac:dyDescent="0.25">
      <c r="A590" s="28"/>
      <c r="C590" s="41"/>
      <c r="D590" s="1"/>
      <c r="E590" s="45"/>
      <c r="F590" s="44"/>
    </row>
    <row r="591" spans="1:6" ht="17.25" customHeight="1" x14ac:dyDescent="0.25">
      <c r="A591" s="28"/>
      <c r="C591" s="41"/>
      <c r="D591" s="1"/>
      <c r="E591" s="45"/>
      <c r="F591" s="44"/>
    </row>
    <row r="592" spans="1:6" ht="17.25" customHeight="1" x14ac:dyDescent="0.25">
      <c r="A592" s="28"/>
      <c r="C592" s="41"/>
      <c r="D592" s="1"/>
      <c r="E592" s="45"/>
      <c r="F592" s="44"/>
    </row>
    <row r="593" spans="1:6" ht="17.25" customHeight="1" x14ac:dyDescent="0.25">
      <c r="A593" s="28"/>
      <c r="C593" s="41"/>
      <c r="D593" s="1"/>
      <c r="E593" s="45"/>
      <c r="F593" s="44"/>
    </row>
    <row r="594" spans="1:6" ht="17.25" customHeight="1" x14ac:dyDescent="0.25">
      <c r="A594" s="28"/>
      <c r="C594" s="41"/>
      <c r="D594" s="1"/>
      <c r="E594" s="45"/>
      <c r="F594" s="44"/>
    </row>
    <row r="595" spans="1:6" ht="17.25" customHeight="1" x14ac:dyDescent="0.25">
      <c r="A595" s="28"/>
      <c r="C595" s="41"/>
      <c r="D595" s="1"/>
      <c r="E595" s="45"/>
      <c r="F595" s="44"/>
    </row>
    <row r="596" spans="1:6" ht="17.25" customHeight="1" x14ac:dyDescent="0.25">
      <c r="A596" s="28"/>
      <c r="C596" s="41"/>
      <c r="D596" s="1"/>
      <c r="E596" s="45"/>
      <c r="F596" s="44"/>
    </row>
    <row r="597" spans="1:6" ht="17.25" customHeight="1" x14ac:dyDescent="0.25">
      <c r="A597" s="28"/>
      <c r="C597" s="41"/>
      <c r="D597" s="1"/>
      <c r="E597" s="45"/>
      <c r="F597" s="44"/>
    </row>
    <row r="598" spans="1:6" ht="17.25" customHeight="1" x14ac:dyDescent="0.25">
      <c r="A598" s="28"/>
      <c r="C598" s="41"/>
      <c r="D598" s="1"/>
      <c r="E598" s="45"/>
      <c r="F598" s="44"/>
    </row>
    <row r="599" spans="1:6" ht="17.25" customHeight="1" x14ac:dyDescent="0.25">
      <c r="A599" s="28"/>
      <c r="C599" s="41"/>
      <c r="D599" s="1"/>
      <c r="E599" s="45"/>
      <c r="F599" s="44"/>
    </row>
    <row r="600" spans="1:6" ht="17.25" customHeight="1" x14ac:dyDescent="0.25">
      <c r="A600" s="28"/>
      <c r="C600" s="41"/>
      <c r="D600" s="1"/>
      <c r="E600" s="45"/>
      <c r="F600" s="44"/>
    </row>
    <row r="601" spans="1:6" ht="17.25" customHeight="1" x14ac:dyDescent="0.25">
      <c r="A601" s="28"/>
      <c r="C601" s="41"/>
      <c r="D601" s="1"/>
      <c r="E601" s="45"/>
      <c r="F601" s="44"/>
    </row>
    <row r="602" spans="1:6" ht="17.25" customHeight="1" x14ac:dyDescent="0.25">
      <c r="A602" s="28"/>
      <c r="C602" s="41"/>
      <c r="D602" s="1"/>
      <c r="E602" s="45"/>
      <c r="F602" s="44"/>
    </row>
    <row r="603" spans="1:6" ht="17.25" customHeight="1" x14ac:dyDescent="0.25">
      <c r="A603" s="28"/>
      <c r="C603" s="41"/>
      <c r="D603" s="1"/>
      <c r="E603" s="45"/>
      <c r="F603" s="44"/>
    </row>
    <row r="604" spans="1:6" ht="17.25" customHeight="1" x14ac:dyDescent="0.25">
      <c r="A604" s="28"/>
      <c r="C604" s="41"/>
      <c r="D604" s="1"/>
      <c r="E604" s="45"/>
      <c r="F604" s="44"/>
    </row>
    <row r="605" spans="1:6" ht="17.25" customHeight="1" x14ac:dyDescent="0.25">
      <c r="A605" s="28"/>
      <c r="C605" s="41"/>
      <c r="D605" s="1"/>
      <c r="E605" s="45"/>
      <c r="F605" s="44"/>
    </row>
    <row r="606" spans="1:6" ht="17.25" customHeight="1" x14ac:dyDescent="0.25">
      <c r="A606" s="28"/>
      <c r="C606" s="41"/>
      <c r="D606" s="1"/>
      <c r="E606" s="45"/>
      <c r="F606" s="44"/>
    </row>
    <row r="607" spans="1:6" ht="17.25" customHeight="1" x14ac:dyDescent="0.25">
      <c r="A607" s="28"/>
      <c r="C607" s="41"/>
      <c r="D607" s="1"/>
      <c r="E607" s="45"/>
      <c r="F607" s="44"/>
    </row>
    <row r="608" spans="1:6" ht="17.25" customHeight="1" x14ac:dyDescent="0.25">
      <c r="A608" s="28"/>
      <c r="C608" s="41"/>
      <c r="D608" s="1"/>
      <c r="E608" s="45"/>
      <c r="F608" s="44"/>
    </row>
    <row r="609" spans="1:6" ht="17.25" customHeight="1" x14ac:dyDescent="0.25">
      <c r="A609" s="27"/>
      <c r="C609" s="40"/>
      <c r="D609" s="1"/>
      <c r="E609" s="45"/>
      <c r="F609" s="44"/>
    </row>
    <row r="610" spans="1:6" ht="17.25" customHeight="1" x14ac:dyDescent="0.25">
      <c r="A610" s="28"/>
      <c r="C610" s="41"/>
      <c r="D610" s="1"/>
      <c r="E610" s="45"/>
      <c r="F610" s="44"/>
    </row>
    <row r="611" spans="1:6" ht="17.25" customHeight="1" x14ac:dyDescent="0.25">
      <c r="A611" s="28"/>
      <c r="C611" s="41"/>
      <c r="D611" s="1"/>
      <c r="E611" s="45"/>
      <c r="F611" s="44"/>
    </row>
    <row r="612" spans="1:6" ht="17.25" customHeight="1" x14ac:dyDescent="0.25">
      <c r="A612" s="28"/>
      <c r="C612" s="41"/>
      <c r="D612" s="1"/>
      <c r="E612" s="45"/>
      <c r="F612" s="44"/>
    </row>
    <row r="613" spans="1:6" ht="17.25" customHeight="1" x14ac:dyDescent="0.25">
      <c r="A613" s="28"/>
      <c r="C613" s="41"/>
      <c r="D613" s="1"/>
      <c r="E613" s="45"/>
      <c r="F613" s="44"/>
    </row>
    <row r="614" spans="1:6" ht="17.25" customHeight="1" x14ac:dyDescent="0.25">
      <c r="A614" s="28"/>
      <c r="C614" s="41"/>
      <c r="D614" s="1"/>
      <c r="E614" s="45"/>
      <c r="F614" s="44"/>
    </row>
    <row r="615" spans="1:6" ht="17.25" customHeight="1" x14ac:dyDescent="0.25">
      <c r="A615" s="28"/>
      <c r="C615" s="41"/>
      <c r="D615" s="1"/>
      <c r="E615" s="45"/>
      <c r="F615" s="44"/>
    </row>
    <row r="616" spans="1:6" ht="17.25" customHeight="1" x14ac:dyDescent="0.25">
      <c r="A616" s="28"/>
      <c r="C616" s="41"/>
      <c r="D616" s="1"/>
      <c r="E616" s="45"/>
      <c r="F616" s="44"/>
    </row>
    <row r="617" spans="1:6" ht="17.25" customHeight="1" x14ac:dyDescent="0.25">
      <c r="A617" s="28"/>
      <c r="C617" s="41"/>
      <c r="D617" s="1"/>
      <c r="E617" s="45"/>
      <c r="F617" s="44"/>
    </row>
    <row r="618" spans="1:6" ht="17.25" customHeight="1" x14ac:dyDescent="0.25">
      <c r="A618" s="28"/>
      <c r="C618" s="41"/>
      <c r="D618" s="1"/>
      <c r="E618" s="45"/>
      <c r="F618" s="44"/>
    </row>
    <row r="619" spans="1:6" ht="17.25" customHeight="1" x14ac:dyDescent="0.25">
      <c r="A619" s="28"/>
      <c r="C619" s="41"/>
      <c r="D619" s="1"/>
      <c r="E619" s="45"/>
      <c r="F619" s="44"/>
    </row>
    <row r="620" spans="1:6" ht="17.25" customHeight="1" x14ac:dyDescent="0.25">
      <c r="A620" s="28"/>
      <c r="C620" s="41"/>
      <c r="D620" s="1"/>
      <c r="E620" s="45"/>
      <c r="F620" s="44"/>
    </row>
    <row r="621" spans="1:6" ht="17.25" customHeight="1" x14ac:dyDescent="0.25">
      <c r="A621" s="28"/>
      <c r="C621" s="41"/>
      <c r="D621" s="1"/>
      <c r="E621" s="45"/>
      <c r="F621" s="44"/>
    </row>
    <row r="622" spans="1:6" ht="17.25" customHeight="1" x14ac:dyDescent="0.25">
      <c r="A622" s="28"/>
      <c r="C622" s="41"/>
      <c r="D622" s="1"/>
      <c r="E622" s="45"/>
      <c r="F622" s="44"/>
    </row>
    <row r="623" spans="1:6" ht="17.25" customHeight="1" x14ac:dyDescent="0.25">
      <c r="A623" s="28"/>
      <c r="C623" s="41"/>
      <c r="D623" s="1"/>
      <c r="E623" s="45"/>
      <c r="F623" s="44"/>
    </row>
    <row r="624" spans="1:6" ht="17.25" customHeight="1" x14ac:dyDescent="0.25">
      <c r="A624" s="28"/>
      <c r="C624" s="41"/>
      <c r="D624" s="1"/>
      <c r="E624" s="45"/>
      <c r="F624" s="44"/>
    </row>
    <row r="625" spans="1:6" ht="17.25" customHeight="1" x14ac:dyDescent="0.25">
      <c r="A625" s="28"/>
      <c r="C625" s="41"/>
      <c r="D625" s="1"/>
      <c r="E625" s="45"/>
      <c r="F625" s="44"/>
    </row>
    <row r="626" spans="1:6" ht="17.25" customHeight="1" x14ac:dyDescent="0.25">
      <c r="A626" s="28"/>
      <c r="C626" s="41"/>
      <c r="D626" s="1"/>
      <c r="E626" s="45"/>
      <c r="F626" s="44"/>
    </row>
    <row r="627" spans="1:6" ht="17.25" customHeight="1" x14ac:dyDescent="0.25">
      <c r="A627" s="28"/>
      <c r="C627" s="42"/>
      <c r="D627" s="1"/>
      <c r="E627" s="45"/>
      <c r="F627" s="44"/>
    </row>
    <row r="628" spans="1:6" ht="17.25" customHeight="1" x14ac:dyDescent="0.25">
      <c r="A628" s="28"/>
      <c r="C628" s="42"/>
      <c r="D628" s="1"/>
      <c r="E628" s="45"/>
      <c r="F628" s="44"/>
    </row>
    <row r="629" spans="1:6" ht="17.25" customHeight="1" x14ac:dyDescent="0.25">
      <c r="A629" s="28"/>
      <c r="C629" s="42"/>
      <c r="D629" s="1"/>
      <c r="E629" s="45"/>
      <c r="F629" s="44"/>
    </row>
    <row r="630" spans="1:6" ht="17.25" customHeight="1" x14ac:dyDescent="0.25">
      <c r="A630" s="28"/>
      <c r="C630" s="42"/>
      <c r="D630" s="1"/>
      <c r="E630" s="45"/>
      <c r="F630" s="44"/>
    </row>
    <row r="631" spans="1:6" ht="17.25" customHeight="1" x14ac:dyDescent="0.25">
      <c r="A631" s="28"/>
      <c r="C631" s="42"/>
      <c r="D631" s="1"/>
      <c r="E631" s="45"/>
      <c r="F631" s="44"/>
    </row>
    <row r="632" spans="1:6" ht="17.25" customHeight="1" x14ac:dyDescent="0.25">
      <c r="A632" s="28"/>
      <c r="C632" s="42"/>
      <c r="D632" s="1"/>
      <c r="E632" s="45"/>
      <c r="F632" s="44"/>
    </row>
    <row r="633" spans="1:6" ht="17.25" customHeight="1" x14ac:dyDescent="0.25">
      <c r="A633" s="28"/>
      <c r="C633" s="42"/>
      <c r="D633" s="1"/>
      <c r="E633" s="45"/>
      <c r="F633" s="44"/>
    </row>
    <row r="634" spans="1:6" ht="17.25" customHeight="1" x14ac:dyDescent="0.25">
      <c r="A634" s="28"/>
      <c r="C634" s="42"/>
      <c r="D634" s="1"/>
      <c r="E634" s="45"/>
      <c r="F634" s="44"/>
    </row>
    <row r="635" spans="1:6" ht="17.25" customHeight="1" x14ac:dyDescent="0.25">
      <c r="A635" s="28"/>
      <c r="C635" s="42"/>
      <c r="D635" s="1"/>
      <c r="E635" s="45"/>
      <c r="F635" s="44"/>
    </row>
    <row r="636" spans="1:6" ht="17.25" customHeight="1" x14ac:dyDescent="0.25">
      <c r="A636" s="28"/>
      <c r="C636" s="42"/>
      <c r="D636" s="1"/>
      <c r="E636" s="45"/>
      <c r="F636" s="44"/>
    </row>
    <row r="637" spans="1:6" ht="17.25" customHeight="1" x14ac:dyDescent="0.25">
      <c r="A637" s="28"/>
      <c r="C637" s="42"/>
      <c r="D637" s="1"/>
      <c r="E637" s="45"/>
      <c r="F637" s="44"/>
    </row>
    <row r="638" spans="1:6" ht="17.25" customHeight="1" x14ac:dyDescent="0.25">
      <c r="A638" s="27"/>
      <c r="C638" s="43"/>
      <c r="D638" s="1"/>
      <c r="E638" s="45"/>
      <c r="F638" s="44"/>
    </row>
    <row r="639" spans="1:6" ht="17.25" customHeight="1" x14ac:dyDescent="0.25">
      <c r="A639" s="27"/>
      <c r="C639" s="43"/>
      <c r="D639" s="1"/>
      <c r="E639" s="45"/>
      <c r="F639" s="44"/>
    </row>
    <row r="640" spans="1:6" ht="17.25" customHeight="1" x14ac:dyDescent="0.25">
      <c r="A640" s="27"/>
      <c r="C640" s="43"/>
      <c r="D640" s="1"/>
      <c r="E640" s="45"/>
      <c r="F640" s="44"/>
    </row>
    <row r="641" spans="1:6" ht="17.25" customHeight="1" x14ac:dyDescent="0.25">
      <c r="A641" s="27"/>
      <c r="C641" s="43"/>
      <c r="D641" s="1"/>
      <c r="E641" s="45"/>
      <c r="F641" s="44"/>
    </row>
    <row r="642" spans="1:6" ht="17.25" customHeight="1" x14ac:dyDescent="0.25">
      <c r="A642" s="27"/>
      <c r="C642" s="43"/>
      <c r="D642" s="1"/>
      <c r="E642" s="45"/>
      <c r="F642" s="44"/>
    </row>
    <row r="643" spans="1:6" ht="17.25" customHeight="1" x14ac:dyDescent="0.25">
      <c r="A643" s="27"/>
      <c r="C643" s="43"/>
      <c r="D643" s="1"/>
      <c r="E643" s="45"/>
      <c r="F643" s="44"/>
    </row>
    <row r="644" spans="1:6" ht="17.25" customHeight="1" x14ac:dyDescent="0.25">
      <c r="A644" s="27"/>
      <c r="C644" s="43"/>
      <c r="D644" s="1"/>
      <c r="E644" s="45"/>
      <c r="F644" s="44"/>
    </row>
    <row r="645" spans="1:6" ht="17.25" customHeight="1" x14ac:dyDescent="0.25">
      <c r="A645" s="27"/>
      <c r="C645" s="43"/>
      <c r="D645" s="1"/>
      <c r="E645" s="45"/>
      <c r="F645" s="44"/>
    </row>
    <row r="646" spans="1:6" ht="17.25" customHeight="1" x14ac:dyDescent="0.25">
      <c r="A646" s="27"/>
      <c r="C646" s="40"/>
      <c r="D646" s="1"/>
      <c r="E646" s="45"/>
      <c r="F646" s="44"/>
    </row>
    <row r="647" spans="1:6" ht="17.25" customHeight="1" x14ac:dyDescent="0.25">
      <c r="A647" s="27"/>
      <c r="C647" s="40"/>
      <c r="D647" s="1"/>
      <c r="E647" s="45"/>
      <c r="F647" s="44"/>
    </row>
    <row r="648" spans="1:6" ht="17.25" customHeight="1" x14ac:dyDescent="0.25">
      <c r="A648" s="27"/>
      <c r="C648" s="40"/>
      <c r="D648" s="1"/>
      <c r="E648" s="45"/>
      <c r="F648" s="44"/>
    </row>
    <row r="649" spans="1:6" ht="17.25" customHeight="1" x14ac:dyDescent="0.25">
      <c r="A649" s="27"/>
      <c r="C649" s="40"/>
      <c r="D649" s="1"/>
      <c r="E649" s="45"/>
      <c r="F649" s="44"/>
    </row>
    <row r="650" spans="1:6" ht="17.25" customHeight="1" x14ac:dyDescent="0.25">
      <c r="A650" s="27"/>
      <c r="C650" s="40"/>
      <c r="D650" s="1"/>
      <c r="E650" s="45"/>
      <c r="F650" s="44"/>
    </row>
    <row r="651" spans="1:6" ht="17.25" customHeight="1" x14ac:dyDescent="0.25">
      <c r="A651" s="27"/>
      <c r="C651" s="40"/>
      <c r="D651" s="1"/>
      <c r="E651" s="45"/>
      <c r="F651" s="44"/>
    </row>
    <row r="652" spans="1:6" ht="17.25" customHeight="1" x14ac:dyDescent="0.25">
      <c r="A652" s="27"/>
      <c r="C652" s="40"/>
      <c r="D652" s="1"/>
      <c r="E652" s="45"/>
      <c r="F652" s="44"/>
    </row>
    <row r="653" spans="1:6" ht="17.25" customHeight="1" x14ac:dyDescent="0.25">
      <c r="A653" s="27"/>
      <c r="C653" s="40"/>
      <c r="D653" s="1"/>
      <c r="E653" s="45"/>
      <c r="F653" s="44"/>
    </row>
    <row r="654" spans="1:6" ht="17.25" customHeight="1" x14ac:dyDescent="0.25">
      <c r="A654" s="27"/>
      <c r="C654" s="40"/>
      <c r="D654" s="1"/>
      <c r="E654" s="45"/>
      <c r="F654" s="44"/>
    </row>
    <row r="655" spans="1:6" ht="17.25" customHeight="1" x14ac:dyDescent="0.25">
      <c r="A655" s="27"/>
      <c r="C655" s="40"/>
      <c r="D655" s="1"/>
      <c r="E655" s="45"/>
      <c r="F655" s="44"/>
    </row>
    <row r="656" spans="1:6" ht="17.25" customHeight="1" x14ac:dyDescent="0.25">
      <c r="A656" s="27"/>
      <c r="C656" s="40"/>
      <c r="D656" s="1"/>
      <c r="E656" s="45"/>
      <c r="F656" s="44"/>
    </row>
    <row r="657" spans="1:6" ht="17.25" customHeight="1" x14ac:dyDescent="0.25">
      <c r="A657" s="27"/>
      <c r="C657" s="40"/>
      <c r="D657" s="1"/>
      <c r="E657" s="45"/>
      <c r="F657" s="44"/>
    </row>
  </sheetData>
  <sheetProtection selectLockedCells="1"/>
  <printOptions horizontalCentered="1"/>
  <pageMargins left="0.25" right="0.25" top="0.5" bottom="0.5" header="0.3" footer="0.3"/>
  <pageSetup paperSize="9" fitToHeight="0" orientation="landscape" r:id="rId1"/>
  <rowBreaks count="2" manualBreakCount="2">
    <brk id="18" max="16383" man="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ildlaufleiste">
              <controlPr defaultSize="0" autoPict="0" altText="Click the scroll bar to modify the project time frame shown on the Timeline Chart or enter the start date for the display of project activities in cell D20.">
                <anchor moveWithCells="1">
                  <from>
                    <xdr:col>4</xdr:col>
                    <xdr:colOff>47625</xdr:colOff>
                    <xdr:row>18</xdr:row>
                    <xdr:rowOff>209550</xdr:rowOff>
                  </from>
                  <to>
                    <xdr:col>6</xdr:col>
                    <xdr:colOff>0</xdr:colOff>
                    <xdr:row>20</xdr:row>
                    <xdr:rowOff>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6"/>
  <sheetViews>
    <sheetView workbookViewId="0">
      <selection activeCell="G13" sqref="G13"/>
    </sheetView>
  </sheetViews>
  <sheetFormatPr baseColWidth="10" defaultRowHeight="12.75" x14ac:dyDescent="0.2"/>
  <sheetData>
    <row r="1" spans="1:11" ht="31.5" x14ac:dyDescent="0.2">
      <c r="A1" s="49" t="s">
        <v>15</v>
      </c>
      <c r="B1" s="48" t="s">
        <v>29</v>
      </c>
      <c r="C1" s="48" t="s">
        <v>26</v>
      </c>
      <c r="D1" s="48" t="s">
        <v>28</v>
      </c>
      <c r="E1" s="46" t="s">
        <v>30</v>
      </c>
      <c r="K1" t="s">
        <v>31</v>
      </c>
    </row>
    <row r="2" spans="1:11" ht="15" x14ac:dyDescent="0.25">
      <c r="A2" s="31" t="s">
        <v>16</v>
      </c>
      <c r="B2" s="31" t="s">
        <v>21</v>
      </c>
      <c r="C2" s="50">
        <v>34992</v>
      </c>
      <c r="D2" s="52">
        <v>40179</v>
      </c>
      <c r="E2">
        <f t="shared" ref="E2:E65" si="0">IFERROR(DATEDIF(C2,D2,"y"),"")</f>
        <v>14</v>
      </c>
      <c r="K2">
        <v>1981</v>
      </c>
    </row>
    <row r="3" spans="1:11" ht="15" x14ac:dyDescent="0.25">
      <c r="A3" s="31" t="s">
        <v>17</v>
      </c>
      <c r="B3" s="31" t="s">
        <v>22</v>
      </c>
      <c r="C3" s="50">
        <v>35943</v>
      </c>
      <c r="D3" s="52">
        <v>42005</v>
      </c>
      <c r="E3">
        <f t="shared" si="0"/>
        <v>16</v>
      </c>
      <c r="K3">
        <f>K2+1</f>
        <v>1982</v>
      </c>
    </row>
    <row r="4" spans="1:11" ht="15" x14ac:dyDescent="0.25">
      <c r="A4" s="31" t="s">
        <v>18</v>
      </c>
      <c r="B4" s="31" t="s">
        <v>23</v>
      </c>
      <c r="C4" s="50">
        <v>36693</v>
      </c>
      <c r="D4" s="52">
        <v>41640</v>
      </c>
      <c r="E4">
        <f t="shared" si="0"/>
        <v>13</v>
      </c>
      <c r="K4">
        <f t="shared" ref="K4:K38" si="1">K3+1</f>
        <v>1983</v>
      </c>
    </row>
    <row r="5" spans="1:11" ht="15" x14ac:dyDescent="0.25">
      <c r="A5" s="31" t="s">
        <v>19</v>
      </c>
      <c r="B5" s="31" t="s">
        <v>24</v>
      </c>
      <c r="C5" s="50">
        <v>36474</v>
      </c>
      <c r="D5" s="52">
        <v>38353</v>
      </c>
      <c r="E5">
        <f t="shared" si="0"/>
        <v>5</v>
      </c>
      <c r="K5">
        <f t="shared" si="1"/>
        <v>1984</v>
      </c>
    </row>
    <row r="6" spans="1:11" ht="15" x14ac:dyDescent="0.25">
      <c r="A6" s="31" t="s">
        <v>20</v>
      </c>
      <c r="B6" s="31" t="s">
        <v>25</v>
      </c>
      <c r="C6" s="50">
        <v>36622</v>
      </c>
      <c r="D6" s="52">
        <v>38353</v>
      </c>
      <c r="E6">
        <f t="shared" si="0"/>
        <v>4</v>
      </c>
      <c r="K6">
        <f t="shared" si="1"/>
        <v>1985</v>
      </c>
    </row>
    <row r="7" spans="1:11" ht="15" x14ac:dyDescent="0.25">
      <c r="A7" s="31"/>
      <c r="B7" s="31"/>
      <c r="C7" s="50"/>
      <c r="D7" s="52"/>
      <c r="K7">
        <f t="shared" si="1"/>
        <v>1986</v>
      </c>
    </row>
    <row r="8" spans="1:11" ht="15" x14ac:dyDescent="0.25">
      <c r="A8" s="31"/>
      <c r="B8" s="31"/>
      <c r="C8" s="50"/>
      <c r="D8" s="52"/>
      <c r="K8">
        <f t="shared" si="1"/>
        <v>1987</v>
      </c>
    </row>
    <row r="9" spans="1:11" ht="15" x14ac:dyDescent="0.25">
      <c r="A9" s="31"/>
      <c r="B9" s="31"/>
      <c r="C9" s="50"/>
      <c r="D9" s="52"/>
      <c r="K9">
        <f t="shared" si="1"/>
        <v>1988</v>
      </c>
    </row>
    <row r="10" spans="1:11" ht="15" x14ac:dyDescent="0.25">
      <c r="A10" s="31"/>
      <c r="B10" s="31"/>
      <c r="C10" s="50"/>
      <c r="D10" s="52"/>
      <c r="K10">
        <f t="shared" si="1"/>
        <v>1989</v>
      </c>
    </row>
    <row r="11" spans="1:11" ht="15" x14ac:dyDescent="0.25">
      <c r="A11" s="31"/>
      <c r="B11" s="31"/>
      <c r="C11" s="50"/>
      <c r="D11" s="52"/>
      <c r="K11">
        <f t="shared" si="1"/>
        <v>1990</v>
      </c>
    </row>
    <row r="12" spans="1:11" ht="15" x14ac:dyDescent="0.25">
      <c r="A12" s="31"/>
      <c r="B12" s="31"/>
      <c r="C12" s="50"/>
      <c r="D12" s="52"/>
      <c r="K12">
        <f t="shared" si="1"/>
        <v>1991</v>
      </c>
    </row>
    <row r="13" spans="1:11" ht="15" x14ac:dyDescent="0.25">
      <c r="A13" s="31"/>
      <c r="B13" s="31"/>
      <c r="C13" s="50"/>
      <c r="D13" s="52"/>
      <c r="K13">
        <f t="shared" si="1"/>
        <v>1992</v>
      </c>
    </row>
    <row r="14" spans="1:11" ht="15" x14ac:dyDescent="0.25">
      <c r="A14" s="31"/>
      <c r="B14" s="30"/>
      <c r="C14" s="50"/>
      <c r="D14" s="52"/>
      <c r="K14">
        <f t="shared" si="1"/>
        <v>1993</v>
      </c>
    </row>
    <row r="15" spans="1:11" ht="15" x14ac:dyDescent="0.25">
      <c r="A15" s="31"/>
      <c r="B15" s="30"/>
      <c r="C15" s="50"/>
      <c r="D15" s="52"/>
      <c r="K15">
        <f t="shared" si="1"/>
        <v>1994</v>
      </c>
    </row>
    <row r="16" spans="1:11" ht="15" x14ac:dyDescent="0.25">
      <c r="A16" s="31"/>
      <c r="B16" s="30"/>
      <c r="C16" s="50"/>
      <c r="D16" s="52"/>
      <c r="K16">
        <f t="shared" si="1"/>
        <v>1995</v>
      </c>
    </row>
    <row r="17" spans="1:11" ht="15" x14ac:dyDescent="0.25">
      <c r="A17" s="31"/>
      <c r="B17" s="30"/>
      <c r="C17" s="50"/>
      <c r="D17" s="52"/>
      <c r="K17">
        <f t="shared" si="1"/>
        <v>1996</v>
      </c>
    </row>
    <row r="18" spans="1:11" ht="15" x14ac:dyDescent="0.25">
      <c r="A18" s="31"/>
      <c r="B18" s="30"/>
      <c r="C18" s="50"/>
      <c r="D18" s="52"/>
      <c r="K18">
        <f t="shared" si="1"/>
        <v>1997</v>
      </c>
    </row>
    <row r="19" spans="1:11" ht="15" x14ac:dyDescent="0.25">
      <c r="A19" s="31"/>
      <c r="B19" s="30"/>
      <c r="C19" s="50"/>
      <c r="D19" s="52"/>
      <c r="K19">
        <f t="shared" si="1"/>
        <v>1998</v>
      </c>
    </row>
    <row r="20" spans="1:11" ht="15" x14ac:dyDescent="0.25">
      <c r="A20" s="31"/>
      <c r="B20" s="30"/>
      <c r="C20" s="50"/>
      <c r="D20" s="52"/>
      <c r="K20">
        <f t="shared" si="1"/>
        <v>1999</v>
      </c>
    </row>
    <row r="21" spans="1:11" ht="15" x14ac:dyDescent="0.25">
      <c r="A21" s="31"/>
      <c r="B21" s="30"/>
      <c r="C21" s="50"/>
      <c r="D21" s="52"/>
      <c r="K21">
        <f t="shared" si="1"/>
        <v>2000</v>
      </c>
    </row>
    <row r="22" spans="1:11" ht="15" x14ac:dyDescent="0.25">
      <c r="A22" s="31"/>
      <c r="B22" s="30"/>
      <c r="C22" s="50"/>
      <c r="D22" s="52"/>
      <c r="K22">
        <f t="shared" si="1"/>
        <v>2001</v>
      </c>
    </row>
    <row r="23" spans="1:11" ht="15" x14ac:dyDescent="0.25">
      <c r="A23" s="31"/>
      <c r="B23" s="30"/>
      <c r="C23" s="50"/>
      <c r="D23" s="52"/>
      <c r="K23">
        <f t="shared" si="1"/>
        <v>2002</v>
      </c>
    </row>
    <row r="24" spans="1:11" ht="15" x14ac:dyDescent="0.25">
      <c r="A24" s="31"/>
      <c r="B24" s="30"/>
      <c r="C24" s="50"/>
      <c r="D24" s="52"/>
      <c r="K24">
        <f t="shared" si="1"/>
        <v>2003</v>
      </c>
    </row>
    <row r="25" spans="1:11" ht="15" x14ac:dyDescent="0.25">
      <c r="A25" s="31"/>
      <c r="B25" s="30"/>
      <c r="C25" s="50"/>
      <c r="D25" s="52"/>
      <c r="K25">
        <f t="shared" si="1"/>
        <v>2004</v>
      </c>
    </row>
    <row r="26" spans="1:11" ht="15" x14ac:dyDescent="0.25">
      <c r="A26" s="31"/>
      <c r="B26" s="30"/>
      <c r="C26" s="50"/>
      <c r="D26" s="52"/>
      <c r="K26">
        <f t="shared" si="1"/>
        <v>2005</v>
      </c>
    </row>
    <row r="27" spans="1:11" ht="15" x14ac:dyDescent="0.25">
      <c r="A27" s="31"/>
      <c r="B27" s="30"/>
      <c r="C27" s="50"/>
      <c r="D27" s="52"/>
      <c r="K27">
        <f t="shared" si="1"/>
        <v>2006</v>
      </c>
    </row>
    <row r="28" spans="1:11" ht="15" x14ac:dyDescent="0.25">
      <c r="A28" s="31"/>
      <c r="B28" s="30"/>
      <c r="C28" s="50"/>
      <c r="D28" s="52"/>
      <c r="K28">
        <f t="shared" si="1"/>
        <v>2007</v>
      </c>
    </row>
    <row r="29" spans="1:11" ht="15" x14ac:dyDescent="0.25">
      <c r="A29" s="31"/>
      <c r="B29" s="30"/>
      <c r="C29" s="50"/>
      <c r="D29" s="52"/>
      <c r="K29">
        <f t="shared" si="1"/>
        <v>2008</v>
      </c>
    </row>
    <row r="30" spans="1:11" ht="15" x14ac:dyDescent="0.25">
      <c r="A30" s="20"/>
      <c r="B30" s="30"/>
      <c r="C30" s="50"/>
      <c r="D30" s="52"/>
      <c r="K30">
        <f t="shared" si="1"/>
        <v>2009</v>
      </c>
    </row>
    <row r="31" spans="1:11" ht="15" x14ac:dyDescent="0.25">
      <c r="A31" s="31"/>
      <c r="B31" s="30"/>
      <c r="C31" s="50"/>
      <c r="D31" s="52"/>
      <c r="K31">
        <f t="shared" si="1"/>
        <v>2010</v>
      </c>
    </row>
    <row r="32" spans="1:11" ht="15" x14ac:dyDescent="0.25">
      <c r="A32" s="31"/>
      <c r="B32" s="30"/>
      <c r="C32" s="50"/>
      <c r="D32" s="52"/>
      <c r="K32">
        <f t="shared" si="1"/>
        <v>2011</v>
      </c>
    </row>
    <row r="33" spans="1:11" ht="15" x14ac:dyDescent="0.25">
      <c r="A33" s="31"/>
      <c r="B33" s="30"/>
      <c r="C33" s="50"/>
      <c r="D33" s="52"/>
      <c r="K33">
        <f t="shared" si="1"/>
        <v>2012</v>
      </c>
    </row>
    <row r="34" spans="1:11" ht="15" x14ac:dyDescent="0.25">
      <c r="A34" s="31"/>
      <c r="B34" s="30"/>
      <c r="C34" s="50"/>
      <c r="D34" s="52"/>
      <c r="K34">
        <f t="shared" si="1"/>
        <v>2013</v>
      </c>
    </row>
    <row r="35" spans="1:11" ht="15" x14ac:dyDescent="0.25">
      <c r="A35" s="31"/>
      <c r="B35" s="30"/>
      <c r="C35" s="50"/>
      <c r="D35" s="52"/>
      <c r="K35">
        <f t="shared" si="1"/>
        <v>2014</v>
      </c>
    </row>
    <row r="36" spans="1:11" ht="15" x14ac:dyDescent="0.25">
      <c r="A36" s="31"/>
      <c r="B36" s="30"/>
      <c r="C36" s="50"/>
      <c r="D36" s="52"/>
      <c r="K36">
        <f t="shared" si="1"/>
        <v>2015</v>
      </c>
    </row>
    <row r="37" spans="1:11" ht="15" x14ac:dyDescent="0.25">
      <c r="A37" s="31"/>
      <c r="B37" s="30"/>
      <c r="C37" s="50"/>
      <c r="D37" s="52"/>
      <c r="K37">
        <f t="shared" si="1"/>
        <v>2016</v>
      </c>
    </row>
    <row r="38" spans="1:11" ht="15" x14ac:dyDescent="0.25">
      <c r="A38" s="31"/>
      <c r="B38" s="30"/>
      <c r="C38" s="50"/>
      <c r="D38" s="52"/>
      <c r="K38">
        <f t="shared" si="1"/>
        <v>2017</v>
      </c>
    </row>
    <row r="39" spans="1:11" ht="15" x14ac:dyDescent="0.25">
      <c r="A39" s="31"/>
      <c r="B39" s="30"/>
      <c r="C39" s="50"/>
      <c r="D39" s="52"/>
    </row>
    <row r="40" spans="1:11" ht="15" x14ac:dyDescent="0.25">
      <c r="A40" s="31"/>
      <c r="B40" s="30"/>
      <c r="C40" s="50"/>
      <c r="D40" s="52"/>
    </row>
    <row r="41" spans="1:11" ht="15" x14ac:dyDescent="0.25">
      <c r="A41" s="31"/>
      <c r="B41" s="30"/>
      <c r="C41" s="50"/>
      <c r="D41" s="52"/>
    </row>
    <row r="42" spans="1:11" ht="15" x14ac:dyDescent="0.25">
      <c r="A42" s="31"/>
      <c r="B42" s="30"/>
      <c r="C42" s="50"/>
      <c r="D42" s="52"/>
    </row>
    <row r="43" spans="1:11" ht="15" x14ac:dyDescent="0.25">
      <c r="A43" s="31"/>
      <c r="B43" s="30"/>
      <c r="C43" s="50"/>
      <c r="D43" s="52"/>
    </row>
    <row r="44" spans="1:11" ht="15" x14ac:dyDescent="0.25">
      <c r="A44" s="31"/>
      <c r="B44" s="32"/>
      <c r="C44" s="50"/>
      <c r="D44" s="52"/>
    </row>
    <row r="45" spans="1:11" ht="15" x14ac:dyDescent="0.25">
      <c r="A45" s="31"/>
      <c r="B45" s="32"/>
      <c r="C45" s="50"/>
      <c r="D45" s="52"/>
    </row>
    <row r="46" spans="1:11" ht="15" x14ac:dyDescent="0.25">
      <c r="A46" s="31"/>
      <c r="B46" s="32"/>
      <c r="C46" s="50"/>
      <c r="D46" s="52"/>
    </row>
    <row r="47" spans="1:11" ht="15" x14ac:dyDescent="0.25">
      <c r="A47" s="31"/>
      <c r="B47" s="30"/>
      <c r="C47" s="50"/>
      <c r="D47" s="52"/>
    </row>
    <row r="48" spans="1:11" ht="15" x14ac:dyDescent="0.25">
      <c r="A48" s="31"/>
      <c r="B48" s="30"/>
      <c r="C48" s="50"/>
      <c r="D48" s="52"/>
    </row>
    <row r="49" spans="1:4" ht="15" x14ac:dyDescent="0.25">
      <c r="A49" s="31"/>
      <c r="B49" s="30"/>
      <c r="C49" s="50"/>
      <c r="D49" s="52"/>
    </row>
    <row r="50" spans="1:4" ht="15" x14ac:dyDescent="0.25">
      <c r="A50" s="31"/>
      <c r="B50" s="30"/>
      <c r="C50" s="50"/>
      <c r="D50" s="52"/>
    </row>
    <row r="51" spans="1:4" ht="15" x14ac:dyDescent="0.25">
      <c r="A51" s="31"/>
      <c r="B51" s="30"/>
      <c r="C51" s="50"/>
      <c r="D51" s="52"/>
    </row>
    <row r="52" spans="1:4" ht="15" x14ac:dyDescent="0.2">
      <c r="A52" s="22"/>
      <c r="B52" s="30"/>
      <c r="C52" s="51"/>
      <c r="D52" s="52"/>
    </row>
    <row r="53" spans="1:4" ht="15" x14ac:dyDescent="0.25">
      <c r="A53" s="31"/>
      <c r="B53" s="30"/>
      <c r="C53" s="51"/>
      <c r="D53" s="52"/>
    </row>
    <row r="54" spans="1:4" ht="15" x14ac:dyDescent="0.25">
      <c r="A54" s="31"/>
      <c r="B54" s="30"/>
      <c r="C54" s="51"/>
      <c r="D54" s="52"/>
    </row>
    <row r="55" spans="1:4" ht="15" x14ac:dyDescent="0.25">
      <c r="A55" s="31"/>
      <c r="B55" s="30"/>
      <c r="C55" s="51"/>
      <c r="D55" s="52"/>
    </row>
    <row r="56" spans="1:4" ht="15" x14ac:dyDescent="0.25">
      <c r="A56" s="31"/>
      <c r="B56" s="30"/>
      <c r="C56" s="51"/>
      <c r="D56" s="52"/>
    </row>
    <row r="57" spans="1:4" ht="15" x14ac:dyDescent="0.25">
      <c r="A57" s="31"/>
      <c r="B57" s="30"/>
      <c r="C57" s="51"/>
      <c r="D57" s="52"/>
    </row>
    <row r="58" spans="1:4" ht="15" x14ac:dyDescent="0.25">
      <c r="A58" s="31"/>
      <c r="B58" s="30"/>
      <c r="C58" s="51"/>
      <c r="D58" s="52"/>
    </row>
    <row r="59" spans="1:4" ht="15" x14ac:dyDescent="0.25">
      <c r="A59" s="31"/>
      <c r="B59" s="30"/>
      <c r="C59" s="51"/>
      <c r="D59" s="52"/>
    </row>
    <row r="60" spans="1:4" ht="15" x14ac:dyDescent="0.25">
      <c r="A60" s="31"/>
      <c r="B60" s="30"/>
      <c r="C60" s="51"/>
      <c r="D60" s="52"/>
    </row>
    <row r="61" spans="1:4" ht="15" x14ac:dyDescent="0.25">
      <c r="A61" s="31"/>
      <c r="B61" s="30"/>
      <c r="C61" s="51"/>
      <c r="D61" s="52"/>
    </row>
    <row r="62" spans="1:4" ht="15" x14ac:dyDescent="0.25">
      <c r="A62" s="31"/>
      <c r="B62" s="30"/>
      <c r="C62" s="51"/>
      <c r="D62" s="52"/>
    </row>
    <row r="63" spans="1:4" ht="15" x14ac:dyDescent="0.25">
      <c r="A63" s="31"/>
      <c r="B63" s="30"/>
      <c r="C63" s="51"/>
      <c r="D63" s="52"/>
    </row>
    <row r="64" spans="1:4" ht="15" x14ac:dyDescent="0.25">
      <c r="A64" s="31"/>
      <c r="B64" s="30"/>
      <c r="C64" s="51"/>
      <c r="D64" s="52"/>
    </row>
    <row r="65" spans="1:4" ht="15" x14ac:dyDescent="0.25">
      <c r="A65" s="31"/>
      <c r="B65" s="30"/>
      <c r="C65" s="51"/>
      <c r="D65" s="52"/>
    </row>
    <row r="66" spans="1:4" ht="15" x14ac:dyDescent="0.25">
      <c r="A66" s="31"/>
      <c r="B66" s="30"/>
      <c r="C66" s="51"/>
      <c r="D66" s="52"/>
    </row>
    <row r="67" spans="1:4" ht="15" x14ac:dyDescent="0.25">
      <c r="A67" s="31"/>
      <c r="B67" s="30"/>
      <c r="C67" s="51"/>
      <c r="D67" s="52"/>
    </row>
    <row r="68" spans="1:4" ht="15" x14ac:dyDescent="0.25">
      <c r="A68" s="31"/>
      <c r="B68" s="30"/>
      <c r="C68" s="51"/>
      <c r="D68" s="52"/>
    </row>
    <row r="69" spans="1:4" ht="15" x14ac:dyDescent="0.25">
      <c r="A69" s="31"/>
      <c r="B69" s="30"/>
      <c r="C69" s="51"/>
      <c r="D69" s="52"/>
    </row>
    <row r="70" spans="1:4" ht="15" x14ac:dyDescent="0.25">
      <c r="A70" s="31"/>
      <c r="B70" s="30"/>
      <c r="C70" s="51"/>
      <c r="D70" s="52"/>
    </row>
    <row r="71" spans="1:4" ht="15" x14ac:dyDescent="0.25">
      <c r="A71" s="31"/>
      <c r="B71" s="30"/>
      <c r="C71" s="51"/>
      <c r="D71" s="52"/>
    </row>
    <row r="72" spans="1:4" ht="15" x14ac:dyDescent="0.25">
      <c r="A72" s="31"/>
      <c r="B72" s="30"/>
      <c r="C72" s="51"/>
      <c r="D72" s="52"/>
    </row>
    <row r="73" spans="1:4" ht="15" x14ac:dyDescent="0.25">
      <c r="A73" s="31"/>
      <c r="B73" s="30"/>
      <c r="C73" s="51"/>
      <c r="D73" s="52"/>
    </row>
    <row r="74" spans="1:4" ht="15" x14ac:dyDescent="0.25">
      <c r="A74" s="31"/>
      <c r="B74" s="30"/>
      <c r="C74" s="51"/>
      <c r="D74" s="52"/>
    </row>
    <row r="75" spans="1:4" ht="15" x14ac:dyDescent="0.25">
      <c r="A75" s="31"/>
      <c r="B75" s="30"/>
      <c r="C75" s="51"/>
      <c r="D75" s="52"/>
    </row>
    <row r="76" spans="1:4" ht="15" x14ac:dyDescent="0.25">
      <c r="A76" s="31"/>
      <c r="B76" s="30"/>
      <c r="C76" s="51"/>
      <c r="D76" s="52"/>
    </row>
    <row r="77" spans="1:4" ht="15" x14ac:dyDescent="0.25">
      <c r="A77" s="31"/>
      <c r="B77" s="30"/>
      <c r="C77" s="51"/>
      <c r="D77" s="52"/>
    </row>
    <row r="78" spans="1:4" ht="15" x14ac:dyDescent="0.25">
      <c r="A78" s="31"/>
      <c r="B78" s="30"/>
      <c r="C78" s="51"/>
      <c r="D78" s="52"/>
    </row>
    <row r="79" spans="1:4" ht="15" x14ac:dyDescent="0.25">
      <c r="A79" s="31"/>
      <c r="B79" s="30"/>
      <c r="C79" s="51"/>
      <c r="D79" s="52"/>
    </row>
    <row r="80" spans="1:4" ht="15" x14ac:dyDescent="0.25">
      <c r="A80" s="31"/>
      <c r="B80" s="30"/>
      <c r="C80" s="51"/>
      <c r="D80" s="52"/>
    </row>
    <row r="81" spans="1:4" ht="15" x14ac:dyDescent="0.25">
      <c r="A81" s="31"/>
      <c r="B81" s="30"/>
      <c r="C81" s="51"/>
      <c r="D81" s="52"/>
    </row>
    <row r="82" spans="1:4" ht="15" x14ac:dyDescent="0.25">
      <c r="A82" s="31"/>
      <c r="B82" s="30"/>
      <c r="C82" s="51"/>
      <c r="D82" s="52"/>
    </row>
    <row r="83" spans="1:4" ht="15" x14ac:dyDescent="0.25">
      <c r="A83" s="31"/>
      <c r="B83" s="30"/>
      <c r="C83" s="51"/>
      <c r="D83" s="52"/>
    </row>
    <row r="84" spans="1:4" ht="15" x14ac:dyDescent="0.25">
      <c r="A84" s="31"/>
      <c r="B84" s="30"/>
      <c r="C84" s="51"/>
      <c r="D84" s="52"/>
    </row>
    <row r="85" spans="1:4" ht="15" x14ac:dyDescent="0.25">
      <c r="A85" s="31"/>
      <c r="B85" s="30"/>
      <c r="C85" s="51"/>
      <c r="D85" s="52"/>
    </row>
    <row r="86" spans="1:4" ht="15" x14ac:dyDescent="0.25">
      <c r="A86" s="31"/>
      <c r="B86" s="30"/>
      <c r="C86" s="51"/>
      <c r="D86" s="52"/>
    </row>
    <row r="87" spans="1:4" ht="15" x14ac:dyDescent="0.25">
      <c r="A87" s="31"/>
      <c r="B87" s="30"/>
      <c r="C87" s="51"/>
      <c r="D87" s="52"/>
    </row>
    <row r="88" spans="1:4" ht="15" x14ac:dyDescent="0.25">
      <c r="A88" s="31"/>
      <c r="B88" s="30"/>
      <c r="C88" s="51"/>
      <c r="D88" s="52"/>
    </row>
    <row r="89" spans="1:4" ht="15" x14ac:dyDescent="0.25">
      <c r="A89" s="31"/>
      <c r="B89" s="30"/>
      <c r="C89" s="51"/>
      <c r="D89" s="52"/>
    </row>
    <row r="90" spans="1:4" ht="15" x14ac:dyDescent="0.25">
      <c r="A90" s="31"/>
      <c r="B90" s="30"/>
      <c r="C90" s="51"/>
      <c r="D90" s="52"/>
    </row>
    <row r="91" spans="1:4" ht="15" x14ac:dyDescent="0.25">
      <c r="A91" s="31"/>
      <c r="B91" s="30"/>
      <c r="C91" s="51"/>
      <c r="D91" s="52"/>
    </row>
    <row r="92" spans="1:4" ht="15" x14ac:dyDescent="0.25">
      <c r="A92" s="31"/>
      <c r="B92" s="30"/>
      <c r="C92" s="51"/>
      <c r="D92" s="52"/>
    </row>
    <row r="93" spans="1:4" ht="15" x14ac:dyDescent="0.25">
      <c r="A93" s="31"/>
      <c r="B93" s="30"/>
      <c r="C93" s="51"/>
      <c r="D93" s="52"/>
    </row>
    <row r="94" spans="1:4" ht="15" x14ac:dyDescent="0.25">
      <c r="A94" s="31"/>
      <c r="B94" s="30"/>
      <c r="C94" s="51"/>
      <c r="D94" s="52"/>
    </row>
    <row r="95" spans="1:4" ht="15" x14ac:dyDescent="0.25">
      <c r="A95" s="31"/>
      <c r="B95" s="30"/>
      <c r="C95" s="51"/>
      <c r="D95" s="52"/>
    </row>
    <row r="96" spans="1:4" ht="15" x14ac:dyDescent="0.25">
      <c r="A96" s="31"/>
      <c r="B96" s="30"/>
      <c r="C96" s="51"/>
      <c r="D96" s="52"/>
    </row>
    <row r="97" spans="1:4" ht="15" x14ac:dyDescent="0.25">
      <c r="A97" s="31"/>
      <c r="B97" s="30"/>
      <c r="C97" s="51"/>
      <c r="D97" s="52"/>
    </row>
    <row r="98" spans="1:4" ht="15" x14ac:dyDescent="0.25">
      <c r="A98" s="31"/>
      <c r="B98" s="30"/>
      <c r="C98" s="51"/>
      <c r="D98" s="52"/>
    </row>
    <row r="99" spans="1:4" ht="15" x14ac:dyDescent="0.25">
      <c r="A99" s="31"/>
      <c r="B99" s="30"/>
      <c r="C99" s="51"/>
      <c r="D99" s="52"/>
    </row>
    <row r="100" spans="1:4" ht="15" x14ac:dyDescent="0.25">
      <c r="A100" s="31"/>
      <c r="B100" s="30"/>
      <c r="C100" s="51"/>
      <c r="D100" s="52"/>
    </row>
    <row r="101" spans="1:4" ht="15" x14ac:dyDescent="0.25">
      <c r="A101" s="31"/>
      <c r="B101" s="30"/>
      <c r="C101" s="51"/>
      <c r="D101" s="52"/>
    </row>
    <row r="102" spans="1:4" ht="15" x14ac:dyDescent="0.25">
      <c r="A102" s="31"/>
      <c r="B102" s="30"/>
      <c r="C102" s="51"/>
      <c r="D102" s="52"/>
    </row>
    <row r="103" spans="1:4" ht="15" x14ac:dyDescent="0.25">
      <c r="A103" s="31"/>
      <c r="B103" s="30"/>
      <c r="C103" s="51"/>
      <c r="D103" s="52"/>
    </row>
    <row r="104" spans="1:4" ht="15" x14ac:dyDescent="0.25">
      <c r="A104" s="31"/>
      <c r="B104" s="30"/>
      <c r="C104" s="51"/>
      <c r="D104" s="52"/>
    </row>
    <row r="105" spans="1:4" ht="15" x14ac:dyDescent="0.25">
      <c r="A105" s="31"/>
      <c r="B105" s="30"/>
      <c r="C105" s="51"/>
      <c r="D105" s="52"/>
    </row>
    <row r="106" spans="1:4" ht="15" x14ac:dyDescent="0.25">
      <c r="A106" s="31"/>
      <c r="B106" s="30"/>
      <c r="C106" s="51"/>
      <c r="D106" s="52"/>
    </row>
    <row r="107" spans="1:4" ht="15" x14ac:dyDescent="0.25">
      <c r="A107" s="31"/>
      <c r="B107" s="30"/>
      <c r="C107" s="51"/>
      <c r="D107" s="52"/>
    </row>
    <row r="108" spans="1:4" ht="15" x14ac:dyDescent="0.25">
      <c r="A108" s="31"/>
      <c r="B108" s="30"/>
      <c r="C108" s="51"/>
      <c r="D108" s="52"/>
    </row>
    <row r="109" spans="1:4" ht="15" x14ac:dyDescent="0.25">
      <c r="A109" s="31"/>
      <c r="B109" s="30"/>
      <c r="C109" s="51"/>
      <c r="D109" s="52"/>
    </row>
    <row r="110" spans="1:4" ht="15" x14ac:dyDescent="0.25">
      <c r="A110" s="31"/>
      <c r="B110" s="30"/>
      <c r="C110" s="51"/>
      <c r="D110" s="52"/>
    </row>
    <row r="111" spans="1:4" ht="15" x14ac:dyDescent="0.25">
      <c r="A111" s="31"/>
      <c r="B111" s="30"/>
      <c r="C111" s="51"/>
      <c r="D111" s="52"/>
    </row>
    <row r="112" spans="1:4" ht="15" x14ac:dyDescent="0.25">
      <c r="A112" s="31"/>
      <c r="B112" s="30"/>
      <c r="C112" s="51"/>
      <c r="D112" s="52"/>
    </row>
    <row r="113" spans="1:4" ht="15" x14ac:dyDescent="0.25">
      <c r="A113" s="31"/>
      <c r="B113" s="30"/>
      <c r="C113" s="51"/>
      <c r="D113" s="52"/>
    </row>
    <row r="114" spans="1:4" ht="15" x14ac:dyDescent="0.25">
      <c r="A114" s="31"/>
      <c r="B114" s="30"/>
      <c r="C114" s="51"/>
      <c r="D114" s="52"/>
    </row>
    <row r="115" spans="1:4" ht="15" x14ac:dyDescent="0.25">
      <c r="A115" s="31"/>
      <c r="B115" s="30"/>
      <c r="C115" s="51"/>
      <c r="D115" s="52"/>
    </row>
    <row r="116" spans="1:4" ht="15" x14ac:dyDescent="0.25">
      <c r="A116" s="31"/>
      <c r="B116" s="30"/>
      <c r="C116" s="51"/>
      <c r="D116" s="52"/>
    </row>
    <row r="117" spans="1:4" ht="15" x14ac:dyDescent="0.25">
      <c r="A117" s="31"/>
      <c r="B117" s="30"/>
      <c r="C117" s="51"/>
      <c r="D117" s="52"/>
    </row>
    <row r="118" spans="1:4" ht="15" x14ac:dyDescent="0.25">
      <c r="A118" s="31"/>
      <c r="B118" s="30"/>
      <c r="C118" s="51"/>
      <c r="D118" s="52"/>
    </row>
    <row r="119" spans="1:4" ht="15" x14ac:dyDescent="0.25">
      <c r="A119" s="31"/>
      <c r="B119" s="30"/>
      <c r="C119" s="51"/>
      <c r="D119" s="52"/>
    </row>
    <row r="120" spans="1:4" ht="15" x14ac:dyDescent="0.25">
      <c r="A120" s="31"/>
      <c r="B120" s="30"/>
      <c r="C120" s="51"/>
      <c r="D120" s="52"/>
    </row>
    <row r="121" spans="1:4" ht="15" x14ac:dyDescent="0.25">
      <c r="A121" s="31"/>
      <c r="B121" s="30"/>
      <c r="C121" s="51"/>
      <c r="D121" s="52"/>
    </row>
    <row r="122" spans="1:4" ht="15" x14ac:dyDescent="0.25">
      <c r="A122" s="31"/>
      <c r="B122" s="30"/>
      <c r="C122" s="51"/>
      <c r="D122" s="52"/>
    </row>
    <row r="123" spans="1:4" ht="15" x14ac:dyDescent="0.25">
      <c r="A123" s="31"/>
      <c r="B123" s="30"/>
      <c r="C123" s="51"/>
      <c r="D123" s="52"/>
    </row>
    <row r="124" spans="1:4" ht="15" x14ac:dyDescent="0.25">
      <c r="A124" s="20"/>
      <c r="B124" s="30"/>
      <c r="C124" s="51"/>
      <c r="D124" s="52"/>
    </row>
    <row r="125" spans="1:4" ht="15" x14ac:dyDescent="0.25">
      <c r="A125" s="31"/>
      <c r="B125" s="30"/>
      <c r="C125" s="51"/>
      <c r="D125" s="52"/>
    </row>
    <row r="126" spans="1:4" ht="15" x14ac:dyDescent="0.25">
      <c r="A126" s="31"/>
      <c r="B126" s="30"/>
      <c r="C126" s="51"/>
      <c r="D126" s="52"/>
    </row>
    <row r="127" spans="1:4" ht="15" x14ac:dyDescent="0.25">
      <c r="A127" s="31"/>
      <c r="B127" s="30"/>
      <c r="C127" s="51"/>
      <c r="D127" s="52"/>
    </row>
    <row r="128" spans="1:4" ht="15" x14ac:dyDescent="0.25">
      <c r="A128" s="31"/>
      <c r="B128" s="30"/>
      <c r="C128" s="51"/>
      <c r="D128" s="52"/>
    </row>
    <row r="129" spans="1:4" ht="15" x14ac:dyDescent="0.25">
      <c r="A129" s="31"/>
      <c r="B129" s="30"/>
      <c r="C129" s="51"/>
      <c r="D129" s="52"/>
    </row>
    <row r="130" spans="1:4" ht="15" x14ac:dyDescent="0.25">
      <c r="A130" s="31"/>
      <c r="B130" s="30"/>
      <c r="C130" s="51"/>
      <c r="D130" s="52"/>
    </row>
    <row r="131" spans="1:4" ht="15" x14ac:dyDescent="0.25">
      <c r="A131" s="31"/>
      <c r="B131" s="30"/>
      <c r="C131" s="51"/>
      <c r="D131" s="52"/>
    </row>
    <row r="132" spans="1:4" ht="15" x14ac:dyDescent="0.25">
      <c r="A132" s="31"/>
      <c r="B132" s="30"/>
      <c r="C132" s="51"/>
      <c r="D132" s="52"/>
    </row>
    <row r="133" spans="1:4" ht="15" x14ac:dyDescent="0.25">
      <c r="A133" s="31"/>
      <c r="B133" s="30"/>
      <c r="C133" s="51"/>
      <c r="D133" s="52"/>
    </row>
    <row r="134" spans="1:4" ht="15" x14ac:dyDescent="0.25">
      <c r="A134" s="31"/>
      <c r="B134" s="30"/>
      <c r="C134" s="51"/>
      <c r="D134" s="52"/>
    </row>
    <row r="135" spans="1:4" ht="15" x14ac:dyDescent="0.25">
      <c r="A135" s="31"/>
      <c r="B135" s="30"/>
      <c r="C135" s="51"/>
      <c r="D135" s="52"/>
    </row>
    <row r="136" spans="1:4" ht="15" x14ac:dyDescent="0.25">
      <c r="A136" s="31"/>
      <c r="B136" s="30"/>
      <c r="C136" s="51"/>
      <c r="D136" s="52"/>
    </row>
    <row r="137" spans="1:4" ht="15" x14ac:dyDescent="0.25">
      <c r="A137" s="31"/>
      <c r="B137" s="30"/>
      <c r="C137" s="51"/>
      <c r="D137" s="52"/>
    </row>
    <row r="138" spans="1:4" ht="15" x14ac:dyDescent="0.25">
      <c r="A138" s="31"/>
      <c r="B138" s="30"/>
      <c r="C138" s="51"/>
      <c r="D138" s="52"/>
    </row>
    <row r="139" spans="1:4" ht="15" x14ac:dyDescent="0.25">
      <c r="A139" s="31"/>
      <c r="B139" s="30"/>
      <c r="C139" s="51"/>
      <c r="D139" s="52"/>
    </row>
    <row r="140" spans="1:4" ht="15" x14ac:dyDescent="0.25">
      <c r="A140" s="31"/>
      <c r="B140" s="30"/>
      <c r="C140" s="51"/>
      <c r="D140" s="52"/>
    </row>
    <row r="141" spans="1:4" ht="15" x14ac:dyDescent="0.25">
      <c r="A141" s="31"/>
      <c r="B141" s="30"/>
      <c r="C141" s="51"/>
      <c r="D141" s="52"/>
    </row>
    <row r="142" spans="1:4" ht="15" x14ac:dyDescent="0.25">
      <c r="A142" s="31"/>
      <c r="B142" s="30"/>
      <c r="C142" s="51"/>
      <c r="D142" s="52"/>
    </row>
    <row r="143" spans="1:4" ht="15" x14ac:dyDescent="0.25">
      <c r="A143" s="31"/>
      <c r="B143" s="30"/>
      <c r="C143" s="51"/>
      <c r="D143" s="52"/>
    </row>
    <row r="144" spans="1:4" ht="15" x14ac:dyDescent="0.25">
      <c r="A144" s="31"/>
      <c r="B144" s="30"/>
      <c r="C144" s="51"/>
      <c r="D144" s="52"/>
    </row>
    <row r="145" spans="1:4" ht="15" x14ac:dyDescent="0.25">
      <c r="A145" s="31"/>
      <c r="B145" s="30"/>
      <c r="C145" s="51"/>
      <c r="D145" s="52"/>
    </row>
    <row r="146" spans="1:4" ht="15" x14ac:dyDescent="0.25">
      <c r="A146" s="31"/>
      <c r="B146" s="30"/>
      <c r="C146" s="51"/>
      <c r="D146" s="52"/>
    </row>
    <row r="147" spans="1:4" ht="15" x14ac:dyDescent="0.25">
      <c r="A147" s="31"/>
      <c r="B147" s="30"/>
      <c r="C147" s="51"/>
      <c r="D147" s="52"/>
    </row>
    <row r="148" spans="1:4" ht="15" x14ac:dyDescent="0.25">
      <c r="A148" s="31"/>
      <c r="B148" s="30"/>
      <c r="C148" s="51"/>
      <c r="D148" s="52"/>
    </row>
    <row r="149" spans="1:4" ht="15" x14ac:dyDescent="0.25">
      <c r="A149" s="31"/>
      <c r="B149" s="30"/>
      <c r="C149" s="51"/>
      <c r="D149" s="52"/>
    </row>
    <row r="150" spans="1:4" ht="15" x14ac:dyDescent="0.25">
      <c r="A150" s="31"/>
      <c r="B150" s="30"/>
      <c r="C150" s="51"/>
      <c r="D150" s="52"/>
    </row>
    <row r="151" spans="1:4" ht="15" x14ac:dyDescent="0.25">
      <c r="A151" s="31"/>
      <c r="B151" s="30"/>
      <c r="C151" s="51"/>
      <c r="D151" s="52"/>
    </row>
    <row r="152" spans="1:4" ht="15" x14ac:dyDescent="0.25">
      <c r="A152" s="31"/>
      <c r="B152" s="30"/>
      <c r="C152" s="51"/>
      <c r="D152" s="52"/>
    </row>
    <row r="153" spans="1:4" ht="15" x14ac:dyDescent="0.25">
      <c r="A153" s="31"/>
      <c r="B153" s="30"/>
      <c r="C153" s="51"/>
      <c r="D153" s="52"/>
    </row>
    <row r="154" spans="1:4" ht="15" x14ac:dyDescent="0.25">
      <c r="A154" s="31"/>
      <c r="B154" s="30"/>
      <c r="C154" s="51"/>
      <c r="D154" s="52"/>
    </row>
    <row r="155" spans="1:4" ht="15" x14ac:dyDescent="0.25">
      <c r="A155" s="31"/>
      <c r="B155" s="30"/>
      <c r="C155" s="51"/>
      <c r="D155" s="52"/>
    </row>
    <row r="156" spans="1:4" ht="15" x14ac:dyDescent="0.25">
      <c r="A156" s="31"/>
      <c r="B156" s="30"/>
      <c r="C156" s="51"/>
      <c r="D156" s="52"/>
    </row>
    <row r="157" spans="1:4" ht="15" x14ac:dyDescent="0.25">
      <c r="A157" s="31"/>
      <c r="B157" s="30"/>
      <c r="C157" s="51"/>
      <c r="D157" s="52"/>
    </row>
    <row r="158" spans="1:4" ht="15" x14ac:dyDescent="0.25">
      <c r="A158" s="31"/>
      <c r="B158" s="30"/>
      <c r="C158" s="51"/>
      <c r="D158" s="52"/>
    </row>
    <row r="159" spans="1:4" ht="15" x14ac:dyDescent="0.25">
      <c r="A159" s="31"/>
      <c r="B159" s="30"/>
      <c r="C159" s="51"/>
      <c r="D159" s="52"/>
    </row>
    <row r="160" spans="1:4" ht="15" x14ac:dyDescent="0.25">
      <c r="A160" s="31"/>
      <c r="B160" s="30"/>
      <c r="C160" s="51"/>
      <c r="D160" s="52"/>
    </row>
    <row r="161" spans="1:4" ht="15" x14ac:dyDescent="0.25">
      <c r="A161" s="31"/>
      <c r="B161" s="30"/>
      <c r="C161" s="51"/>
      <c r="D161" s="52"/>
    </row>
    <row r="162" spans="1:4" ht="15" x14ac:dyDescent="0.25">
      <c r="A162" s="31"/>
      <c r="B162" s="30"/>
      <c r="C162" s="51"/>
      <c r="D162" s="52"/>
    </row>
    <row r="163" spans="1:4" ht="15" x14ac:dyDescent="0.25">
      <c r="A163" s="31"/>
      <c r="B163" s="30"/>
      <c r="C163" s="51"/>
      <c r="D163" s="52"/>
    </row>
    <row r="164" spans="1:4" ht="15" x14ac:dyDescent="0.25">
      <c r="A164" s="31"/>
      <c r="B164" s="30"/>
      <c r="C164" s="51"/>
      <c r="D164" s="52"/>
    </row>
    <row r="165" spans="1:4" ht="15" x14ac:dyDescent="0.25">
      <c r="A165" s="31"/>
      <c r="B165" s="30"/>
      <c r="C165" s="51"/>
      <c r="D165" s="52"/>
    </row>
    <row r="166" spans="1:4" ht="15" x14ac:dyDescent="0.25">
      <c r="A166" s="31"/>
      <c r="B166" s="30"/>
      <c r="C166" s="51"/>
      <c r="D166" s="52"/>
    </row>
    <row r="167" spans="1:4" ht="15" x14ac:dyDescent="0.25">
      <c r="A167" s="31"/>
      <c r="B167" s="30"/>
      <c r="C167" s="51"/>
      <c r="D167" s="52"/>
    </row>
    <row r="168" spans="1:4" ht="15" x14ac:dyDescent="0.25">
      <c r="A168" s="31"/>
      <c r="B168" s="30"/>
      <c r="C168" s="51"/>
      <c r="D168" s="52"/>
    </row>
    <row r="169" spans="1:4" ht="15" x14ac:dyDescent="0.25">
      <c r="A169" s="31"/>
      <c r="B169" s="30"/>
      <c r="C169" s="51"/>
      <c r="D169" s="52"/>
    </row>
    <row r="170" spans="1:4" ht="15" x14ac:dyDescent="0.25">
      <c r="A170" s="31"/>
      <c r="B170" s="30"/>
      <c r="C170" s="51"/>
      <c r="D170" s="52"/>
    </row>
    <row r="171" spans="1:4" ht="15" x14ac:dyDescent="0.25">
      <c r="A171" s="31"/>
      <c r="B171" s="30"/>
      <c r="C171" s="51"/>
      <c r="D171" s="52"/>
    </row>
    <row r="172" spans="1:4" ht="15" x14ac:dyDescent="0.25">
      <c r="A172" s="31"/>
      <c r="B172" s="30"/>
      <c r="C172" s="51"/>
      <c r="D172" s="52"/>
    </row>
    <row r="173" spans="1:4" ht="15" x14ac:dyDescent="0.25">
      <c r="A173" s="31"/>
      <c r="B173" s="30"/>
      <c r="C173" s="51"/>
      <c r="D173" s="52"/>
    </row>
    <row r="174" spans="1:4" ht="15" x14ac:dyDescent="0.25">
      <c r="A174" s="31"/>
      <c r="B174" s="30"/>
      <c r="C174" s="51"/>
      <c r="D174" s="52"/>
    </row>
    <row r="175" spans="1:4" ht="15" x14ac:dyDescent="0.25">
      <c r="A175" s="31"/>
      <c r="B175" s="30"/>
      <c r="C175" s="51"/>
      <c r="D175" s="52"/>
    </row>
    <row r="176" spans="1:4" ht="15" x14ac:dyDescent="0.25">
      <c r="A176" s="31"/>
      <c r="B176" s="30"/>
      <c r="C176" s="51"/>
      <c r="D176" s="52"/>
    </row>
    <row r="177" spans="1:4" ht="15" x14ac:dyDescent="0.25">
      <c r="A177" s="31"/>
      <c r="B177" s="30"/>
      <c r="C177" s="51"/>
      <c r="D177" s="52"/>
    </row>
    <row r="178" spans="1:4" ht="15" x14ac:dyDescent="0.25">
      <c r="A178" s="31"/>
      <c r="B178" s="30"/>
      <c r="C178" s="51"/>
      <c r="D178" s="52"/>
    </row>
    <row r="179" spans="1:4" ht="15" x14ac:dyDescent="0.25">
      <c r="A179" s="31"/>
      <c r="B179" s="30"/>
      <c r="C179" s="51"/>
      <c r="D179" s="52"/>
    </row>
    <row r="180" spans="1:4" ht="15" x14ac:dyDescent="0.25">
      <c r="A180" s="31"/>
      <c r="B180" s="30"/>
      <c r="C180" s="51"/>
      <c r="D180" s="52"/>
    </row>
    <row r="181" spans="1:4" ht="15" x14ac:dyDescent="0.25">
      <c r="A181" s="31"/>
      <c r="B181" s="30"/>
      <c r="C181" s="51"/>
      <c r="D181" s="52"/>
    </row>
    <row r="182" spans="1:4" ht="15" x14ac:dyDescent="0.25">
      <c r="A182" s="31"/>
      <c r="B182" s="30"/>
      <c r="C182" s="51"/>
      <c r="D182" s="52"/>
    </row>
    <row r="183" spans="1:4" ht="15" x14ac:dyDescent="0.25">
      <c r="A183" s="31"/>
      <c r="B183" s="30"/>
      <c r="C183" s="51"/>
      <c r="D183" s="52"/>
    </row>
    <row r="184" spans="1:4" ht="15" x14ac:dyDescent="0.25">
      <c r="A184" s="31"/>
      <c r="B184" s="30"/>
      <c r="C184" s="51"/>
      <c r="D184" s="52"/>
    </row>
    <row r="185" spans="1:4" ht="15" x14ac:dyDescent="0.25">
      <c r="A185" s="31"/>
      <c r="B185" s="30"/>
      <c r="C185" s="51"/>
      <c r="D185" s="52"/>
    </row>
    <row r="186" spans="1:4" ht="15" x14ac:dyDescent="0.25">
      <c r="A186" s="31"/>
      <c r="B186" s="30"/>
      <c r="C186" s="51"/>
      <c r="D186" s="52"/>
    </row>
    <row r="187" spans="1:4" ht="15" x14ac:dyDescent="0.25">
      <c r="A187" s="31"/>
      <c r="B187" s="30"/>
      <c r="C187" s="51"/>
      <c r="D187" s="52"/>
    </row>
    <row r="188" spans="1:4" ht="15" x14ac:dyDescent="0.25">
      <c r="A188" s="31"/>
      <c r="B188" s="30"/>
      <c r="C188" s="51"/>
      <c r="D188" s="52"/>
    </row>
    <row r="189" spans="1:4" ht="15" x14ac:dyDescent="0.25">
      <c r="A189" s="31"/>
      <c r="B189" s="30"/>
      <c r="C189" s="51"/>
      <c r="D189" s="52"/>
    </row>
    <row r="190" spans="1:4" ht="15" x14ac:dyDescent="0.25">
      <c r="A190" s="31"/>
      <c r="B190" s="30"/>
      <c r="C190" s="51"/>
      <c r="D190" s="52"/>
    </row>
    <row r="191" spans="1:4" ht="15" x14ac:dyDescent="0.25">
      <c r="A191" s="31"/>
      <c r="B191" s="30"/>
      <c r="C191" s="51"/>
      <c r="D191" s="52"/>
    </row>
    <row r="192" spans="1:4" ht="15" x14ac:dyDescent="0.25">
      <c r="A192" s="31"/>
      <c r="B192" s="30"/>
      <c r="C192" s="51"/>
      <c r="D192" s="52"/>
    </row>
    <row r="193" spans="1:4" ht="15" x14ac:dyDescent="0.25">
      <c r="A193" s="31"/>
      <c r="B193" s="30"/>
      <c r="C193" s="51"/>
      <c r="D193" s="52"/>
    </row>
    <row r="194" spans="1:4" ht="15" x14ac:dyDescent="0.25">
      <c r="A194" s="31"/>
      <c r="B194" s="30"/>
      <c r="C194" s="51"/>
      <c r="D194" s="52"/>
    </row>
    <row r="195" spans="1:4" ht="15" x14ac:dyDescent="0.25">
      <c r="A195" s="31"/>
      <c r="B195" s="30"/>
      <c r="C195" s="51"/>
      <c r="D195" s="52"/>
    </row>
    <row r="196" spans="1:4" ht="15" x14ac:dyDescent="0.25">
      <c r="A196" s="31"/>
      <c r="B196" s="30"/>
      <c r="C196" s="51"/>
      <c r="D196" s="52"/>
    </row>
    <row r="197" spans="1:4" ht="15" x14ac:dyDescent="0.25">
      <c r="A197" s="31"/>
      <c r="B197" s="30"/>
      <c r="C197" s="51"/>
      <c r="D197" s="52"/>
    </row>
    <row r="198" spans="1:4" ht="15" x14ac:dyDescent="0.25">
      <c r="A198" s="31"/>
      <c r="B198" s="30"/>
      <c r="C198" s="51"/>
      <c r="D198" s="52"/>
    </row>
    <row r="199" spans="1:4" ht="15" x14ac:dyDescent="0.25">
      <c r="A199" s="31"/>
      <c r="B199" s="30"/>
      <c r="C199" s="51"/>
      <c r="D199" s="52"/>
    </row>
    <row r="200" spans="1:4" ht="15" x14ac:dyDescent="0.25">
      <c r="A200" s="31"/>
      <c r="B200" s="30"/>
      <c r="C200" s="51"/>
      <c r="D200" s="52"/>
    </row>
    <row r="201" spans="1:4" ht="15" x14ac:dyDescent="0.25">
      <c r="A201" s="31"/>
      <c r="B201" s="30"/>
      <c r="C201" s="51"/>
      <c r="D201" s="52"/>
    </row>
    <row r="202" spans="1:4" ht="15" x14ac:dyDescent="0.25">
      <c r="A202" s="31"/>
      <c r="B202" s="30"/>
      <c r="C202" s="51"/>
      <c r="D202" s="52"/>
    </row>
    <row r="203" spans="1:4" ht="15" x14ac:dyDescent="0.25">
      <c r="A203" s="31"/>
      <c r="B203" s="30"/>
      <c r="C203" s="51"/>
      <c r="D203" s="52"/>
    </row>
    <row r="204" spans="1:4" ht="15" x14ac:dyDescent="0.25">
      <c r="A204" s="31"/>
      <c r="B204" s="30"/>
      <c r="C204" s="51"/>
      <c r="D204" s="52"/>
    </row>
    <row r="205" spans="1:4" ht="15" x14ac:dyDescent="0.25">
      <c r="A205" s="31"/>
      <c r="B205" s="30"/>
      <c r="C205" s="51"/>
      <c r="D205" s="52"/>
    </row>
    <row r="206" spans="1:4" ht="15" x14ac:dyDescent="0.25">
      <c r="A206" s="31"/>
      <c r="B206" s="30"/>
      <c r="C206" s="51"/>
      <c r="D206" s="52"/>
    </row>
    <row r="207" spans="1:4" ht="15" x14ac:dyDescent="0.25">
      <c r="A207" s="31"/>
      <c r="B207" s="30"/>
      <c r="C207" s="51"/>
      <c r="D207" s="52"/>
    </row>
    <row r="208" spans="1:4" ht="15" x14ac:dyDescent="0.25">
      <c r="A208" s="31"/>
      <c r="B208" s="30"/>
      <c r="C208" s="51"/>
      <c r="D208" s="52"/>
    </row>
    <row r="209" spans="1:4" ht="15" x14ac:dyDescent="0.25">
      <c r="A209" s="31"/>
      <c r="B209" s="30"/>
      <c r="C209" s="51"/>
      <c r="D209" s="52"/>
    </row>
    <row r="210" spans="1:4" ht="15" x14ac:dyDescent="0.25">
      <c r="A210" s="31"/>
      <c r="B210" s="30"/>
      <c r="C210" s="51"/>
      <c r="D210" s="52"/>
    </row>
    <row r="211" spans="1:4" ht="15" x14ac:dyDescent="0.25">
      <c r="A211" s="31"/>
      <c r="B211" s="30"/>
      <c r="C211" s="51"/>
      <c r="D211" s="52"/>
    </row>
    <row r="212" spans="1:4" ht="15" x14ac:dyDescent="0.25">
      <c r="A212" s="31"/>
      <c r="B212" s="30"/>
      <c r="C212" s="51"/>
      <c r="D212" s="52"/>
    </row>
    <row r="213" spans="1:4" ht="15" x14ac:dyDescent="0.25">
      <c r="A213" s="31"/>
      <c r="B213" s="30"/>
      <c r="C213" s="51"/>
      <c r="D213" s="52"/>
    </row>
    <row r="214" spans="1:4" ht="15" x14ac:dyDescent="0.25">
      <c r="A214" s="31"/>
      <c r="B214" s="30"/>
      <c r="C214" s="51"/>
      <c r="D214" s="52"/>
    </row>
    <row r="215" spans="1:4" ht="15" x14ac:dyDescent="0.25">
      <c r="A215" s="31"/>
      <c r="B215" s="30"/>
      <c r="C215" s="51"/>
      <c r="D215" s="52"/>
    </row>
    <row r="216" spans="1:4" ht="15" x14ac:dyDescent="0.25">
      <c r="A216" s="31"/>
      <c r="B216" s="30"/>
      <c r="C216" s="51"/>
      <c r="D216" s="52"/>
    </row>
    <row r="217" spans="1:4" ht="15" x14ac:dyDescent="0.25">
      <c r="A217" s="31"/>
      <c r="B217" s="30"/>
      <c r="C217" s="51"/>
      <c r="D217" s="52"/>
    </row>
    <row r="218" spans="1:4" ht="15" x14ac:dyDescent="0.25">
      <c r="A218" s="31"/>
      <c r="B218" s="30"/>
      <c r="C218" s="51"/>
      <c r="D218" s="52"/>
    </row>
    <row r="219" spans="1:4" ht="15" x14ac:dyDescent="0.25">
      <c r="A219" s="31"/>
      <c r="B219" s="30"/>
      <c r="C219" s="51"/>
      <c r="D219" s="52"/>
    </row>
    <row r="220" spans="1:4" ht="15" x14ac:dyDescent="0.25">
      <c r="A220" s="31"/>
      <c r="B220" s="30"/>
      <c r="C220" s="51"/>
      <c r="D220" s="52"/>
    </row>
    <row r="221" spans="1:4" ht="15" x14ac:dyDescent="0.25">
      <c r="A221" s="31"/>
      <c r="B221" s="30"/>
      <c r="C221" s="51"/>
      <c r="D221" s="52"/>
    </row>
    <row r="222" spans="1:4" ht="15" x14ac:dyDescent="0.25">
      <c r="A222" s="31"/>
      <c r="B222" s="30"/>
      <c r="C222" s="51"/>
      <c r="D222" s="52"/>
    </row>
    <row r="223" spans="1:4" ht="15" x14ac:dyDescent="0.25">
      <c r="A223" s="31"/>
      <c r="B223" s="30"/>
      <c r="C223" s="51"/>
      <c r="D223" s="52"/>
    </row>
    <row r="224" spans="1:4" ht="15" x14ac:dyDescent="0.25">
      <c r="A224" s="31"/>
      <c r="B224" s="32"/>
      <c r="C224" s="51"/>
      <c r="D224" s="52"/>
    </row>
    <row r="225" spans="1:4" ht="15" x14ac:dyDescent="0.25">
      <c r="A225" s="31"/>
      <c r="B225" s="32"/>
      <c r="C225" s="51"/>
      <c r="D225" s="52"/>
    </row>
    <row r="226" spans="1:4" ht="15" x14ac:dyDescent="0.25">
      <c r="A226" s="31"/>
      <c r="B226" s="32"/>
      <c r="C226" s="51"/>
      <c r="D226" s="52"/>
    </row>
    <row r="227" spans="1:4" ht="15" x14ac:dyDescent="0.25">
      <c r="A227" s="31"/>
      <c r="B227" s="32"/>
      <c r="C227" s="51"/>
      <c r="D227" s="52"/>
    </row>
    <row r="228" spans="1:4" ht="15" x14ac:dyDescent="0.25">
      <c r="A228" s="31"/>
      <c r="B228" s="32"/>
      <c r="C228" s="51"/>
      <c r="D228" s="52"/>
    </row>
    <row r="229" spans="1:4" ht="15" x14ac:dyDescent="0.25">
      <c r="A229" s="31"/>
      <c r="B229" s="32"/>
      <c r="C229" s="51"/>
      <c r="D229" s="52"/>
    </row>
    <row r="230" spans="1:4" ht="15" x14ac:dyDescent="0.25">
      <c r="A230" s="31"/>
      <c r="B230" s="32"/>
      <c r="C230" s="51"/>
      <c r="D230" s="52"/>
    </row>
    <row r="231" spans="1:4" ht="15" x14ac:dyDescent="0.25">
      <c r="A231" s="31"/>
      <c r="B231" s="32"/>
      <c r="C231" s="51"/>
      <c r="D231" s="52"/>
    </row>
    <row r="232" spans="1:4" ht="15" x14ac:dyDescent="0.25">
      <c r="A232" s="31"/>
      <c r="B232" s="32"/>
      <c r="C232" s="51"/>
      <c r="D232" s="52"/>
    </row>
    <row r="233" spans="1:4" ht="15" x14ac:dyDescent="0.25">
      <c r="A233" s="31"/>
      <c r="B233" s="32"/>
      <c r="C233" s="51"/>
      <c r="D233" s="52"/>
    </row>
    <row r="234" spans="1:4" ht="15" x14ac:dyDescent="0.25">
      <c r="A234" s="31"/>
      <c r="B234" s="32"/>
      <c r="C234" s="51"/>
      <c r="D234" s="52"/>
    </row>
    <row r="235" spans="1:4" ht="15" x14ac:dyDescent="0.2">
      <c r="A235" s="23"/>
      <c r="B235" s="32"/>
      <c r="C235" s="51"/>
      <c r="D235" s="52"/>
    </row>
    <row r="236" spans="1:4" ht="15" x14ac:dyDescent="0.25">
      <c r="A236" s="31"/>
      <c r="B236" s="32"/>
      <c r="C236" s="51"/>
      <c r="D236" s="52"/>
    </row>
    <row r="237" spans="1:4" ht="15" x14ac:dyDescent="0.25">
      <c r="A237" s="31"/>
      <c r="B237" s="32"/>
      <c r="C237" s="51"/>
      <c r="D237" s="52"/>
    </row>
    <row r="238" spans="1:4" ht="15" x14ac:dyDescent="0.25">
      <c r="A238" s="31"/>
      <c r="B238" s="32"/>
      <c r="C238" s="51"/>
      <c r="D238" s="52"/>
    </row>
    <row r="239" spans="1:4" ht="15" x14ac:dyDescent="0.25">
      <c r="A239" s="31"/>
      <c r="B239" s="32"/>
      <c r="C239" s="51"/>
      <c r="D239" s="52"/>
    </row>
    <row r="240" spans="1:4" ht="15" x14ac:dyDescent="0.25">
      <c r="A240" s="31"/>
      <c r="B240" s="32"/>
      <c r="C240" s="51"/>
      <c r="D240" s="52"/>
    </row>
    <row r="241" spans="1:4" ht="15" x14ac:dyDescent="0.25">
      <c r="A241" s="31"/>
      <c r="B241" s="32"/>
      <c r="C241" s="51"/>
      <c r="D241" s="52"/>
    </row>
    <row r="242" spans="1:4" ht="15" x14ac:dyDescent="0.25">
      <c r="A242" s="31"/>
      <c r="B242" s="32"/>
      <c r="C242" s="51"/>
      <c r="D242" s="52"/>
    </row>
    <row r="243" spans="1:4" ht="15" x14ac:dyDescent="0.25">
      <c r="A243" s="31"/>
      <c r="B243" s="32"/>
      <c r="C243" s="51"/>
      <c r="D243" s="52"/>
    </row>
    <row r="244" spans="1:4" ht="15" x14ac:dyDescent="0.25">
      <c r="A244" s="31"/>
      <c r="B244" s="32"/>
      <c r="C244" s="51"/>
      <c r="D244" s="52"/>
    </row>
    <row r="245" spans="1:4" ht="15" x14ac:dyDescent="0.25">
      <c r="A245" s="31"/>
      <c r="B245" s="32"/>
      <c r="C245" s="51"/>
      <c r="D245" s="52"/>
    </row>
    <row r="246" spans="1:4" ht="15" x14ac:dyDescent="0.25">
      <c r="A246" s="31"/>
      <c r="B246" s="32"/>
      <c r="C246" s="51"/>
      <c r="D246" s="52"/>
    </row>
    <row r="247" spans="1:4" ht="15" x14ac:dyDescent="0.25">
      <c r="A247" s="31"/>
      <c r="B247" s="32"/>
      <c r="C247" s="51"/>
      <c r="D247" s="52"/>
    </row>
    <row r="248" spans="1:4" ht="15" x14ac:dyDescent="0.25">
      <c r="A248" s="31"/>
      <c r="B248" s="32"/>
      <c r="C248" s="51"/>
      <c r="D248" s="52"/>
    </row>
    <row r="249" spans="1:4" ht="15" x14ac:dyDescent="0.25">
      <c r="A249" s="20"/>
      <c r="B249" s="32"/>
      <c r="C249" s="51"/>
      <c r="D249" s="52"/>
    </row>
    <row r="250" spans="1:4" ht="15" x14ac:dyDescent="0.25">
      <c r="A250" s="31"/>
      <c r="B250" s="32"/>
      <c r="C250" s="51"/>
      <c r="D250" s="52"/>
    </row>
    <row r="251" spans="1:4" ht="15" x14ac:dyDescent="0.25">
      <c r="A251" s="31"/>
      <c r="B251" s="32"/>
      <c r="C251" s="51"/>
      <c r="D251" s="52"/>
    </row>
    <row r="252" spans="1:4" ht="15" x14ac:dyDescent="0.25">
      <c r="A252" s="31"/>
      <c r="B252" s="32"/>
      <c r="C252" s="51"/>
      <c r="D252" s="52"/>
    </row>
    <row r="253" spans="1:4" ht="15" x14ac:dyDescent="0.25">
      <c r="A253" s="31"/>
      <c r="B253" s="32"/>
      <c r="C253" s="51"/>
      <c r="D253" s="52"/>
    </row>
    <row r="254" spans="1:4" ht="15" x14ac:dyDescent="0.25">
      <c r="A254" s="31"/>
      <c r="B254" s="32"/>
      <c r="C254" s="51"/>
      <c r="D254" s="52"/>
    </row>
    <row r="255" spans="1:4" ht="15" x14ac:dyDescent="0.25">
      <c r="A255" s="31"/>
      <c r="B255" s="32"/>
      <c r="C255" s="51"/>
      <c r="D255" s="52"/>
    </row>
    <row r="256" spans="1:4" ht="15" x14ac:dyDescent="0.25">
      <c r="A256" s="31"/>
      <c r="B256" s="32"/>
      <c r="C256" s="51"/>
      <c r="D256" s="52"/>
    </row>
    <row r="257" spans="1:4" ht="15" x14ac:dyDescent="0.25">
      <c r="A257" s="31"/>
      <c r="B257" s="32"/>
      <c r="C257" s="51"/>
      <c r="D257" s="52"/>
    </row>
    <row r="258" spans="1:4" ht="15" x14ac:dyDescent="0.25">
      <c r="A258" s="31"/>
      <c r="B258" s="32"/>
      <c r="C258" s="51"/>
      <c r="D258" s="52"/>
    </row>
    <row r="259" spans="1:4" ht="15" x14ac:dyDescent="0.25">
      <c r="A259" s="31"/>
      <c r="B259" s="32"/>
      <c r="C259" s="51"/>
      <c r="D259" s="52"/>
    </row>
    <row r="260" spans="1:4" ht="15" x14ac:dyDescent="0.25">
      <c r="A260" s="31"/>
      <c r="B260" s="32"/>
      <c r="C260" s="51"/>
      <c r="D260" s="52"/>
    </row>
    <row r="261" spans="1:4" ht="15" x14ac:dyDescent="0.25">
      <c r="A261" s="31"/>
      <c r="B261" s="32"/>
      <c r="C261" s="51"/>
      <c r="D261" s="52"/>
    </row>
    <row r="262" spans="1:4" ht="15" x14ac:dyDescent="0.25">
      <c r="A262" s="31"/>
      <c r="B262" s="32"/>
      <c r="C262" s="51"/>
      <c r="D262" s="52"/>
    </row>
    <row r="263" spans="1:4" ht="15" x14ac:dyDescent="0.25">
      <c r="A263" s="31"/>
      <c r="B263" s="32"/>
      <c r="C263" s="51"/>
      <c r="D263" s="52"/>
    </row>
    <row r="264" spans="1:4" ht="15" x14ac:dyDescent="0.25">
      <c r="A264" s="31"/>
      <c r="B264" s="32"/>
      <c r="C264" s="51"/>
      <c r="D264" s="52"/>
    </row>
    <row r="265" spans="1:4" ht="15" x14ac:dyDescent="0.25">
      <c r="A265" s="31"/>
      <c r="B265" s="32"/>
      <c r="C265" s="51"/>
      <c r="D265" s="52"/>
    </row>
    <row r="266" spans="1:4" ht="15" x14ac:dyDescent="0.25">
      <c r="A266" s="20"/>
      <c r="B266" s="32"/>
      <c r="C266" s="51"/>
      <c r="D266" s="52"/>
    </row>
    <row r="267" spans="1:4" ht="15" x14ac:dyDescent="0.25">
      <c r="A267" s="20"/>
      <c r="B267" s="32"/>
      <c r="C267" s="51"/>
      <c r="D267" s="52"/>
    </row>
    <row r="268" spans="1:4" ht="15" x14ac:dyDescent="0.25">
      <c r="A268" s="20"/>
      <c r="B268" s="32"/>
      <c r="C268" s="51"/>
      <c r="D268" s="52"/>
    </row>
    <row r="269" spans="1:4" ht="15" x14ac:dyDescent="0.25">
      <c r="A269" s="20"/>
      <c r="B269" s="32"/>
      <c r="C269" s="51"/>
      <c r="D269" s="52"/>
    </row>
    <row r="270" spans="1:4" ht="15" x14ac:dyDescent="0.25">
      <c r="A270" s="20"/>
      <c r="B270" s="32"/>
      <c r="C270" s="51"/>
      <c r="D270" s="52"/>
    </row>
    <row r="271" spans="1:4" ht="15" x14ac:dyDescent="0.25">
      <c r="A271" s="20"/>
      <c r="B271" s="32"/>
      <c r="C271" s="51"/>
      <c r="D271" s="52"/>
    </row>
    <row r="272" spans="1:4" ht="15" x14ac:dyDescent="0.25">
      <c r="A272" s="20"/>
      <c r="B272" s="32"/>
      <c r="C272" s="51"/>
      <c r="D272" s="52"/>
    </row>
    <row r="273" spans="1:4" ht="15" x14ac:dyDescent="0.25">
      <c r="A273" s="20"/>
      <c r="B273" s="32"/>
      <c r="C273" s="51"/>
      <c r="D273" s="52"/>
    </row>
    <row r="274" spans="1:4" ht="15" x14ac:dyDescent="0.25">
      <c r="A274" s="20"/>
      <c r="B274" s="32"/>
      <c r="C274" s="51"/>
      <c r="D274" s="52"/>
    </row>
    <row r="275" spans="1:4" ht="15" x14ac:dyDescent="0.25">
      <c r="A275" s="20"/>
      <c r="B275" s="32"/>
      <c r="C275" s="51"/>
      <c r="D275" s="52"/>
    </row>
    <row r="276" spans="1:4" ht="15" x14ac:dyDescent="0.25">
      <c r="A276" s="20"/>
      <c r="B276" s="32"/>
      <c r="C276" s="51"/>
      <c r="D276" s="52"/>
    </row>
    <row r="277" spans="1:4" ht="15" x14ac:dyDescent="0.25">
      <c r="A277" s="20"/>
      <c r="B277" s="32"/>
      <c r="C277" s="51"/>
      <c r="D277" s="52"/>
    </row>
    <row r="278" spans="1:4" ht="15" x14ac:dyDescent="0.25">
      <c r="A278" s="20"/>
      <c r="B278" s="32"/>
      <c r="C278" s="51"/>
      <c r="D278" s="52"/>
    </row>
    <row r="279" spans="1:4" ht="15" x14ac:dyDescent="0.25">
      <c r="A279" s="20"/>
      <c r="B279" s="32"/>
      <c r="C279" s="51"/>
      <c r="D279" s="52"/>
    </row>
    <row r="280" spans="1:4" ht="15" x14ac:dyDescent="0.25">
      <c r="A280" s="20"/>
      <c r="B280" s="32"/>
      <c r="C280" s="51"/>
      <c r="D280" s="52"/>
    </row>
    <row r="281" spans="1:4" ht="15" x14ac:dyDescent="0.25">
      <c r="A281" s="20"/>
      <c r="B281" s="32"/>
      <c r="C281" s="51"/>
      <c r="D281" s="52"/>
    </row>
    <row r="282" spans="1:4" ht="15" x14ac:dyDescent="0.25">
      <c r="A282" s="20"/>
      <c r="B282" s="32"/>
      <c r="C282" s="51"/>
      <c r="D282" s="52"/>
    </row>
    <row r="283" spans="1:4" ht="15" x14ac:dyDescent="0.25">
      <c r="A283" s="20"/>
      <c r="B283" s="32"/>
      <c r="C283" s="51"/>
      <c r="D283" s="52"/>
    </row>
    <row r="284" spans="1:4" ht="15" x14ac:dyDescent="0.25">
      <c r="A284" s="31"/>
      <c r="B284" s="30"/>
      <c r="C284" s="51"/>
      <c r="D284" s="52"/>
    </row>
    <row r="285" spans="1:4" ht="15" x14ac:dyDescent="0.2">
      <c r="A285" s="22"/>
      <c r="B285" s="30"/>
      <c r="C285" s="51"/>
      <c r="D285" s="52"/>
    </row>
    <row r="286" spans="1:4" ht="15" x14ac:dyDescent="0.2">
      <c r="A286" s="22"/>
      <c r="B286" s="30"/>
      <c r="C286" s="51"/>
      <c r="D286" s="52"/>
    </row>
    <row r="287" spans="1:4" ht="15" x14ac:dyDescent="0.25">
      <c r="A287" s="31"/>
      <c r="B287" s="30"/>
      <c r="C287" s="51"/>
      <c r="D287" s="52"/>
    </row>
    <row r="288" spans="1:4" ht="15" x14ac:dyDescent="0.25">
      <c r="A288" s="31"/>
      <c r="B288" s="30"/>
      <c r="C288" s="51"/>
      <c r="D288" s="52"/>
    </row>
    <row r="289" spans="1:4" ht="15" x14ac:dyDescent="0.25">
      <c r="A289" s="31"/>
      <c r="B289" s="30"/>
      <c r="C289" s="51"/>
      <c r="D289" s="52"/>
    </row>
    <row r="290" spans="1:4" ht="15" x14ac:dyDescent="0.25">
      <c r="A290" s="31"/>
      <c r="B290" s="30"/>
      <c r="C290" s="51"/>
      <c r="D290" s="52"/>
    </row>
    <row r="291" spans="1:4" ht="15" x14ac:dyDescent="0.25">
      <c r="A291" s="31"/>
      <c r="B291" s="30"/>
      <c r="C291" s="51"/>
      <c r="D291" s="52"/>
    </row>
    <row r="292" spans="1:4" ht="15" x14ac:dyDescent="0.25">
      <c r="A292" s="31"/>
      <c r="B292" s="30"/>
      <c r="C292" s="51"/>
      <c r="D292" s="52"/>
    </row>
    <row r="293" spans="1:4" ht="15" x14ac:dyDescent="0.25">
      <c r="A293" s="31"/>
      <c r="B293" s="30"/>
      <c r="C293" s="51"/>
      <c r="D293" s="52"/>
    </row>
    <row r="294" spans="1:4" ht="15" x14ac:dyDescent="0.25">
      <c r="A294" s="31"/>
      <c r="B294" s="30"/>
      <c r="C294" s="51"/>
      <c r="D294" s="52"/>
    </row>
    <row r="295" spans="1:4" ht="15" x14ac:dyDescent="0.25">
      <c r="A295" s="31"/>
      <c r="B295" s="30"/>
      <c r="C295" s="51"/>
      <c r="D295" s="52"/>
    </row>
    <row r="296" spans="1:4" ht="15" x14ac:dyDescent="0.25">
      <c r="A296" s="20"/>
      <c r="B296" s="30"/>
      <c r="C296" s="51"/>
      <c r="D296" s="52"/>
    </row>
    <row r="297" spans="1:4" ht="15" x14ac:dyDescent="0.25">
      <c r="A297" s="31"/>
      <c r="B297" s="33"/>
      <c r="C297" s="51"/>
      <c r="D297" s="52"/>
    </row>
    <row r="298" spans="1:4" ht="15" x14ac:dyDescent="0.25">
      <c r="A298" s="31"/>
      <c r="B298" s="33"/>
      <c r="C298" s="51"/>
      <c r="D298" s="52"/>
    </row>
    <row r="299" spans="1:4" ht="15" x14ac:dyDescent="0.25">
      <c r="A299" s="31"/>
      <c r="B299" s="33"/>
      <c r="C299" s="51"/>
      <c r="D299" s="52"/>
    </row>
    <row r="300" spans="1:4" ht="15" x14ac:dyDescent="0.25">
      <c r="A300" s="31"/>
      <c r="B300" s="33"/>
      <c r="C300" s="51"/>
      <c r="D300" s="52"/>
    </row>
    <row r="301" spans="1:4" ht="15" x14ac:dyDescent="0.25">
      <c r="A301" s="31"/>
      <c r="B301" s="30"/>
      <c r="C301" s="51"/>
      <c r="D301" s="52"/>
    </row>
    <row r="302" spans="1:4" ht="15" x14ac:dyDescent="0.25">
      <c r="A302" s="31"/>
      <c r="B302" s="30"/>
      <c r="C302" s="51"/>
      <c r="D302" s="52"/>
    </row>
    <row r="303" spans="1:4" ht="15" x14ac:dyDescent="0.25">
      <c r="A303" s="31"/>
      <c r="B303" s="30"/>
      <c r="C303" s="51"/>
      <c r="D303" s="52"/>
    </row>
    <row r="304" spans="1:4" ht="15" x14ac:dyDescent="0.25">
      <c r="A304" s="54"/>
      <c r="B304" s="33"/>
      <c r="C304" s="51"/>
      <c r="D304" s="52"/>
    </row>
    <row r="305" spans="1:4" ht="15" x14ac:dyDescent="0.25">
      <c r="A305" s="31"/>
      <c r="B305" s="34"/>
      <c r="C305" s="51"/>
      <c r="D305" s="52"/>
    </row>
    <row r="306" spans="1:4" ht="15" x14ac:dyDescent="0.25">
      <c r="A306" s="31"/>
      <c r="B306" s="34"/>
      <c r="C306" s="51"/>
      <c r="D306" s="52"/>
    </row>
    <row r="307" spans="1:4" ht="15" x14ac:dyDescent="0.25">
      <c r="A307" s="31"/>
      <c r="B307" s="33"/>
      <c r="C307" s="51"/>
      <c r="D307" s="52"/>
    </row>
    <row r="308" spans="1:4" ht="15" x14ac:dyDescent="0.25">
      <c r="A308" s="31"/>
      <c r="B308" s="33"/>
      <c r="C308" s="51"/>
      <c r="D308" s="52"/>
    </row>
    <row r="309" spans="1:4" ht="15" x14ac:dyDescent="0.25">
      <c r="A309" s="31"/>
      <c r="B309" s="33"/>
      <c r="C309" s="51"/>
      <c r="D309" s="52"/>
    </row>
    <row r="310" spans="1:4" ht="15" x14ac:dyDescent="0.25">
      <c r="A310" s="31"/>
      <c r="B310" s="30"/>
      <c r="C310" s="51"/>
      <c r="D310" s="52"/>
    </row>
    <row r="311" spans="1:4" ht="15" x14ac:dyDescent="0.25">
      <c r="A311" s="31"/>
      <c r="B311" s="30"/>
      <c r="C311" s="51"/>
      <c r="D311" s="52"/>
    </row>
    <row r="312" spans="1:4" ht="15" x14ac:dyDescent="0.25">
      <c r="A312" s="53"/>
      <c r="B312" s="32"/>
      <c r="C312" s="51"/>
      <c r="D312" s="52"/>
    </row>
    <row r="313" spans="1:4" ht="15" x14ac:dyDescent="0.25">
      <c r="A313" s="24"/>
      <c r="B313" s="35"/>
      <c r="C313" s="51"/>
      <c r="D313" s="52"/>
    </row>
    <row r="314" spans="1:4" ht="15" x14ac:dyDescent="0.25">
      <c r="A314" s="24"/>
      <c r="B314" s="35"/>
      <c r="C314" s="51"/>
      <c r="D314" s="52"/>
    </row>
    <row r="315" spans="1:4" ht="15" x14ac:dyDescent="0.25">
      <c r="A315" s="24"/>
      <c r="B315" s="35"/>
      <c r="C315" s="51"/>
      <c r="D315" s="52"/>
    </row>
    <row r="316" spans="1:4" ht="15" x14ac:dyDescent="0.25">
      <c r="A316" s="24"/>
      <c r="B316" s="35"/>
      <c r="C316" s="51"/>
      <c r="D316" s="52"/>
    </row>
    <row r="317" spans="1:4" ht="15" x14ac:dyDescent="0.25">
      <c r="A317" s="24"/>
      <c r="B317" s="35"/>
      <c r="C317" s="51"/>
      <c r="D317" s="52"/>
    </row>
    <row r="318" spans="1:4" ht="15" x14ac:dyDescent="0.25">
      <c r="A318" s="24"/>
      <c r="B318" s="36"/>
      <c r="C318" s="51"/>
      <c r="D318" s="52"/>
    </row>
    <row r="319" spans="1:4" ht="15" x14ac:dyDescent="0.25">
      <c r="A319" s="24"/>
      <c r="B319" s="35"/>
      <c r="C319" s="51"/>
      <c r="D319" s="52"/>
    </row>
    <row r="320" spans="1:4" ht="15" x14ac:dyDescent="0.25">
      <c r="A320" s="24"/>
      <c r="B320" s="35"/>
      <c r="C320" s="51"/>
      <c r="D320" s="52"/>
    </row>
    <row r="321" spans="1:4" ht="15" x14ac:dyDescent="0.25">
      <c r="A321" s="25"/>
      <c r="B321" s="37"/>
      <c r="C321" s="51"/>
      <c r="D321" s="52"/>
    </row>
    <row r="322" spans="1:4" ht="15" x14ac:dyDescent="0.25">
      <c r="A322" s="25"/>
      <c r="B322" s="37"/>
      <c r="C322" s="51"/>
      <c r="D322" s="52"/>
    </row>
    <row r="323" spans="1:4" ht="15" x14ac:dyDescent="0.25">
      <c r="A323" s="25"/>
      <c r="B323" s="37"/>
      <c r="C323" s="51"/>
      <c r="D323" s="52"/>
    </row>
    <row r="324" spans="1:4" ht="15" x14ac:dyDescent="0.25">
      <c r="A324" s="25"/>
      <c r="B324" s="37"/>
      <c r="C324" s="51"/>
      <c r="D324" s="52"/>
    </row>
    <row r="325" spans="1:4" ht="15" x14ac:dyDescent="0.25">
      <c r="A325" s="25"/>
      <c r="B325" s="37"/>
      <c r="C325" s="51"/>
      <c r="D325" s="52"/>
    </row>
    <row r="326" spans="1:4" ht="15" x14ac:dyDescent="0.25">
      <c r="A326" s="25"/>
      <c r="B326" s="37"/>
      <c r="C326" s="51"/>
      <c r="D326" s="52"/>
    </row>
    <row r="327" spans="1:4" ht="15" x14ac:dyDescent="0.25">
      <c r="A327" s="25"/>
      <c r="B327" s="37"/>
      <c r="C327" s="51"/>
      <c r="D327" s="52"/>
    </row>
    <row r="328" spans="1:4" ht="15" x14ac:dyDescent="0.25">
      <c r="A328" s="25"/>
      <c r="B328" s="37"/>
      <c r="C328" s="51"/>
      <c r="D328" s="52"/>
    </row>
    <row r="329" spans="1:4" ht="15" x14ac:dyDescent="0.25">
      <c r="A329" s="25"/>
      <c r="B329" s="37"/>
      <c r="C329" s="51"/>
      <c r="D329" s="52"/>
    </row>
    <row r="330" spans="1:4" ht="15" x14ac:dyDescent="0.25">
      <c r="A330" s="25"/>
      <c r="B330" s="37"/>
      <c r="C330" s="51"/>
      <c r="D330" s="52"/>
    </row>
    <row r="331" spans="1:4" ht="15" x14ac:dyDescent="0.25">
      <c r="A331" s="25"/>
      <c r="B331" s="37"/>
      <c r="C331" s="51"/>
      <c r="D331" s="52"/>
    </row>
    <row r="332" spans="1:4" ht="15" x14ac:dyDescent="0.25">
      <c r="A332" s="25"/>
      <c r="B332" s="37"/>
      <c r="C332" s="51"/>
      <c r="D332" s="52"/>
    </row>
    <row r="333" spans="1:4" ht="15" x14ac:dyDescent="0.25">
      <c r="A333" s="25"/>
      <c r="B333" s="37"/>
      <c r="C333" s="51"/>
      <c r="D333" s="52"/>
    </row>
    <row r="334" spans="1:4" ht="15" x14ac:dyDescent="0.25">
      <c r="A334" s="25"/>
      <c r="B334" s="37"/>
      <c r="C334" s="51"/>
      <c r="D334" s="52"/>
    </row>
    <row r="335" spans="1:4" ht="15" x14ac:dyDescent="0.25">
      <c r="A335" s="25"/>
      <c r="B335" s="37"/>
      <c r="C335" s="51"/>
      <c r="D335" s="52"/>
    </row>
    <row r="336" spans="1:4" ht="15" x14ac:dyDescent="0.25">
      <c r="A336" s="25"/>
      <c r="B336" s="37"/>
      <c r="C336" s="51"/>
      <c r="D336" s="52"/>
    </row>
    <row r="337" spans="1:4" ht="15" x14ac:dyDescent="0.25">
      <c r="A337" s="25"/>
      <c r="B337" s="37"/>
      <c r="C337" s="51"/>
      <c r="D337" s="52"/>
    </row>
    <row r="338" spans="1:4" ht="15" x14ac:dyDescent="0.25">
      <c r="A338" s="25"/>
      <c r="B338" s="37"/>
      <c r="C338" s="51"/>
      <c r="D338" s="52"/>
    </row>
    <row r="339" spans="1:4" ht="15" x14ac:dyDescent="0.25">
      <c r="A339" s="25"/>
      <c r="B339" s="37"/>
      <c r="C339" s="51"/>
      <c r="D339" s="52"/>
    </row>
    <row r="340" spans="1:4" ht="15" x14ac:dyDescent="0.25">
      <c r="A340" s="25"/>
      <c r="B340" s="37"/>
      <c r="C340" s="51"/>
      <c r="D340" s="52"/>
    </row>
    <row r="341" spans="1:4" ht="15" x14ac:dyDescent="0.25">
      <c r="A341" s="25"/>
      <c r="B341" s="37"/>
      <c r="C341" s="51"/>
      <c r="D341" s="52"/>
    </row>
    <row r="342" spans="1:4" ht="15" x14ac:dyDescent="0.25">
      <c r="A342" s="25"/>
      <c r="B342" s="37"/>
      <c r="C342" s="51"/>
      <c r="D342" s="52"/>
    </row>
    <row r="343" spans="1:4" ht="15" x14ac:dyDescent="0.25">
      <c r="A343" s="25"/>
      <c r="B343" s="37"/>
      <c r="C343" s="51"/>
      <c r="D343" s="52"/>
    </row>
    <row r="344" spans="1:4" ht="15" x14ac:dyDescent="0.25">
      <c r="A344" s="25"/>
      <c r="B344" s="37"/>
      <c r="C344" s="51"/>
      <c r="D344" s="52"/>
    </row>
    <row r="345" spans="1:4" ht="15" x14ac:dyDescent="0.25">
      <c r="A345" s="25"/>
      <c r="B345" s="37"/>
      <c r="C345" s="51"/>
      <c r="D345" s="52"/>
    </row>
    <row r="346" spans="1:4" ht="15" x14ac:dyDescent="0.25">
      <c r="A346" s="25"/>
      <c r="B346" s="37"/>
      <c r="C346" s="51"/>
      <c r="D346" s="52"/>
    </row>
    <row r="347" spans="1:4" ht="15" x14ac:dyDescent="0.25">
      <c r="A347" s="25"/>
      <c r="B347" s="37"/>
      <c r="C347" s="51"/>
      <c r="D347" s="52"/>
    </row>
    <row r="348" spans="1:4" ht="15" x14ac:dyDescent="0.25">
      <c r="A348" s="25"/>
      <c r="B348" s="37"/>
      <c r="C348" s="51"/>
      <c r="D348" s="52"/>
    </row>
    <row r="349" spans="1:4" ht="15" x14ac:dyDescent="0.25">
      <c r="A349" s="25"/>
      <c r="B349" s="37"/>
      <c r="C349" s="51"/>
      <c r="D349" s="52"/>
    </row>
    <row r="350" spans="1:4" ht="15" x14ac:dyDescent="0.25">
      <c r="A350" s="25"/>
      <c r="B350" s="37"/>
      <c r="C350" s="51"/>
      <c r="D350" s="52"/>
    </row>
    <row r="351" spans="1:4" ht="15" x14ac:dyDescent="0.25">
      <c r="A351" s="25"/>
      <c r="B351" s="37"/>
      <c r="C351" s="51"/>
      <c r="D351" s="52"/>
    </row>
    <row r="352" spans="1:4" ht="15" x14ac:dyDescent="0.25">
      <c r="A352" s="25"/>
      <c r="B352" s="37"/>
      <c r="C352" s="51"/>
      <c r="D352" s="52"/>
    </row>
    <row r="353" spans="1:4" ht="15" x14ac:dyDescent="0.25">
      <c r="A353" s="25"/>
      <c r="B353" s="37"/>
      <c r="C353" s="51"/>
      <c r="D353" s="52"/>
    </row>
    <row r="354" spans="1:4" ht="15" x14ac:dyDescent="0.25">
      <c r="A354" s="25"/>
      <c r="B354" s="37"/>
      <c r="C354" s="51"/>
      <c r="D354" s="52"/>
    </row>
    <row r="355" spans="1:4" ht="15" x14ac:dyDescent="0.25">
      <c r="A355" s="25"/>
      <c r="B355" s="37"/>
      <c r="C355" s="51"/>
      <c r="D355" s="52"/>
    </row>
    <row r="356" spans="1:4" ht="15" x14ac:dyDescent="0.25">
      <c r="A356" s="25"/>
      <c r="B356" s="37"/>
      <c r="C356" s="51"/>
      <c r="D356" s="52"/>
    </row>
    <row r="357" spans="1:4" ht="15" x14ac:dyDescent="0.25">
      <c r="A357" s="25"/>
      <c r="B357" s="37"/>
      <c r="C357" s="51"/>
      <c r="D357" s="52"/>
    </row>
    <row r="358" spans="1:4" ht="15" x14ac:dyDescent="0.25">
      <c r="A358" s="25"/>
      <c r="B358" s="37"/>
      <c r="C358" s="51"/>
      <c r="D358" s="52"/>
    </row>
    <row r="359" spans="1:4" ht="15" x14ac:dyDescent="0.25">
      <c r="A359" s="25"/>
      <c r="B359" s="37"/>
      <c r="C359" s="51"/>
      <c r="D359" s="52"/>
    </row>
    <row r="360" spans="1:4" ht="15" x14ac:dyDescent="0.25">
      <c r="A360" s="25"/>
      <c r="B360" s="37"/>
      <c r="C360" s="51"/>
      <c r="D360" s="52"/>
    </row>
    <row r="361" spans="1:4" ht="15" x14ac:dyDescent="0.25">
      <c r="A361" s="25"/>
      <c r="B361" s="37"/>
      <c r="C361" s="51"/>
      <c r="D361" s="52"/>
    </row>
    <row r="362" spans="1:4" ht="15" x14ac:dyDescent="0.25">
      <c r="A362" s="25"/>
      <c r="B362" s="38"/>
      <c r="C362" s="51"/>
      <c r="D362" s="52"/>
    </row>
    <row r="363" spans="1:4" ht="15" x14ac:dyDescent="0.25">
      <c r="A363" s="25"/>
      <c r="B363" s="38"/>
      <c r="C363" s="51"/>
      <c r="D363" s="52"/>
    </row>
    <row r="364" spans="1:4" ht="15" x14ac:dyDescent="0.25">
      <c r="A364" s="25"/>
      <c r="B364" s="38"/>
      <c r="C364" s="51"/>
      <c r="D364" s="52"/>
    </row>
    <row r="365" spans="1:4" ht="15" x14ac:dyDescent="0.25">
      <c r="A365" s="26"/>
      <c r="B365" s="39"/>
      <c r="C365" s="51"/>
      <c r="D365" s="52"/>
    </row>
    <row r="366" spans="1:4" ht="15" x14ac:dyDescent="0.25">
      <c r="A366" s="27"/>
      <c r="B366" s="40"/>
      <c r="C366" s="51"/>
      <c r="D366" s="52"/>
    </row>
    <row r="367" spans="1:4" ht="15" x14ac:dyDescent="0.25">
      <c r="A367" s="27"/>
      <c r="B367" s="40"/>
      <c r="C367" s="51"/>
      <c r="D367" s="52"/>
    </row>
    <row r="368" spans="1:4" ht="15" x14ac:dyDescent="0.25">
      <c r="A368" s="27"/>
      <c r="B368" s="40"/>
      <c r="C368" s="51"/>
      <c r="D368" s="52"/>
    </row>
    <row r="369" spans="1:4" ht="15" x14ac:dyDescent="0.25">
      <c r="A369" s="28"/>
      <c r="B369" s="41"/>
      <c r="C369" s="51"/>
      <c r="D369" s="52"/>
    </row>
    <row r="370" spans="1:4" ht="15" x14ac:dyDescent="0.25">
      <c r="A370" s="28"/>
      <c r="B370" s="41"/>
      <c r="C370" s="51"/>
      <c r="D370" s="52"/>
    </row>
    <row r="371" spans="1:4" ht="15" x14ac:dyDescent="0.25">
      <c r="A371" s="28"/>
      <c r="B371" s="41"/>
      <c r="C371" s="51"/>
      <c r="D371" s="52"/>
    </row>
    <row r="372" spans="1:4" ht="15" x14ac:dyDescent="0.25">
      <c r="A372" s="28"/>
      <c r="B372" s="41"/>
      <c r="C372" s="51"/>
      <c r="D372" s="52"/>
    </row>
    <row r="373" spans="1:4" ht="15" x14ac:dyDescent="0.25">
      <c r="A373" s="28"/>
      <c r="B373" s="41"/>
      <c r="C373" s="51"/>
      <c r="D373" s="52"/>
    </row>
    <row r="374" spans="1:4" ht="15" x14ac:dyDescent="0.25">
      <c r="A374" s="28"/>
      <c r="B374" s="41"/>
      <c r="C374" s="51"/>
      <c r="D374" s="52"/>
    </row>
    <row r="375" spans="1:4" ht="15" x14ac:dyDescent="0.25">
      <c r="A375" s="28"/>
      <c r="B375" s="41"/>
      <c r="C375" s="51"/>
      <c r="D375" s="52"/>
    </row>
    <row r="376" spans="1:4" ht="15" x14ac:dyDescent="0.25">
      <c r="A376" s="28"/>
      <c r="B376" s="41"/>
      <c r="C376" s="51"/>
      <c r="D376" s="52"/>
    </row>
    <row r="377" spans="1:4" ht="15" x14ac:dyDescent="0.25">
      <c r="A377" s="28"/>
      <c r="B377" s="41"/>
      <c r="C377" s="51"/>
      <c r="D377" s="52"/>
    </row>
    <row r="378" spans="1:4" ht="15" x14ac:dyDescent="0.25">
      <c r="A378" s="28"/>
      <c r="B378" s="41"/>
      <c r="C378" s="51"/>
      <c r="D378" s="52"/>
    </row>
    <row r="379" spans="1:4" ht="15" x14ac:dyDescent="0.25">
      <c r="A379" s="28"/>
      <c r="B379" s="41"/>
      <c r="C379" s="51"/>
      <c r="D379" s="52"/>
    </row>
    <row r="380" spans="1:4" ht="15" x14ac:dyDescent="0.25">
      <c r="A380" s="28"/>
      <c r="B380" s="41"/>
      <c r="C380" s="51"/>
      <c r="D380" s="52"/>
    </row>
    <row r="381" spans="1:4" ht="15" x14ac:dyDescent="0.25">
      <c r="A381" s="28"/>
      <c r="B381" s="41"/>
      <c r="C381" s="51"/>
      <c r="D381" s="52"/>
    </row>
    <row r="382" spans="1:4" ht="15" x14ac:dyDescent="0.25">
      <c r="A382" s="28"/>
      <c r="B382" s="41"/>
      <c r="C382" s="51"/>
      <c r="D382" s="52"/>
    </row>
    <row r="383" spans="1:4" ht="15" x14ac:dyDescent="0.25">
      <c r="A383" s="28"/>
      <c r="B383" s="41"/>
      <c r="C383" s="51"/>
      <c r="D383" s="52"/>
    </row>
    <row r="384" spans="1:4" ht="15" x14ac:dyDescent="0.25">
      <c r="A384" s="28"/>
      <c r="B384" s="41"/>
      <c r="C384" s="51"/>
      <c r="D384" s="52"/>
    </row>
    <row r="385" spans="1:4" ht="15" x14ac:dyDescent="0.25">
      <c r="A385" s="28"/>
      <c r="B385" s="41"/>
      <c r="C385" s="51"/>
      <c r="D385" s="52"/>
    </row>
    <row r="386" spans="1:4" ht="15" x14ac:dyDescent="0.25">
      <c r="A386" s="28"/>
      <c r="B386" s="41"/>
      <c r="C386" s="51"/>
      <c r="D386" s="52"/>
    </row>
    <row r="387" spans="1:4" ht="15" x14ac:dyDescent="0.25">
      <c r="A387" s="28"/>
      <c r="B387" s="41"/>
      <c r="C387" s="51"/>
      <c r="D387" s="52"/>
    </row>
    <row r="388" spans="1:4" ht="15" x14ac:dyDescent="0.25">
      <c r="A388" s="28"/>
      <c r="B388" s="41"/>
      <c r="C388" s="51"/>
      <c r="D388" s="52"/>
    </row>
    <row r="389" spans="1:4" ht="15" x14ac:dyDescent="0.25">
      <c r="A389" s="28"/>
      <c r="B389" s="41"/>
      <c r="C389" s="51"/>
      <c r="D389" s="52"/>
    </row>
    <row r="390" spans="1:4" ht="15" x14ac:dyDescent="0.25">
      <c r="A390" s="28"/>
      <c r="B390" s="41"/>
      <c r="C390" s="51"/>
      <c r="D390" s="52"/>
    </row>
    <row r="391" spans="1:4" ht="15" x14ac:dyDescent="0.25">
      <c r="A391" s="28"/>
      <c r="B391" s="41"/>
      <c r="C391" s="51"/>
      <c r="D391" s="52"/>
    </row>
    <row r="392" spans="1:4" ht="15" x14ac:dyDescent="0.25">
      <c r="A392" s="28"/>
      <c r="B392" s="41"/>
      <c r="C392" s="51"/>
      <c r="D392" s="52"/>
    </row>
    <row r="393" spans="1:4" ht="15" x14ac:dyDescent="0.25">
      <c r="A393" s="28"/>
      <c r="B393" s="41"/>
      <c r="C393" s="51"/>
      <c r="D393" s="52"/>
    </row>
    <row r="394" spans="1:4" ht="15" x14ac:dyDescent="0.25">
      <c r="A394" s="28"/>
      <c r="B394" s="41"/>
      <c r="C394" s="51"/>
      <c r="D394" s="52"/>
    </row>
    <row r="395" spans="1:4" ht="15" x14ac:dyDescent="0.25">
      <c r="A395" s="28"/>
      <c r="B395" s="41"/>
      <c r="C395" s="51"/>
      <c r="D395" s="52"/>
    </row>
    <row r="396" spans="1:4" ht="15" x14ac:dyDescent="0.25">
      <c r="A396" s="28"/>
      <c r="B396" s="41"/>
      <c r="C396" s="51"/>
      <c r="D396" s="52"/>
    </row>
    <row r="397" spans="1:4" ht="15" x14ac:dyDescent="0.25">
      <c r="A397" s="28"/>
      <c r="B397" s="41"/>
      <c r="C397" s="51"/>
      <c r="D397" s="52"/>
    </row>
    <row r="398" spans="1:4" ht="15" x14ac:dyDescent="0.25">
      <c r="A398" s="28"/>
      <c r="B398" s="41"/>
      <c r="C398" s="51"/>
      <c r="D398" s="52"/>
    </row>
    <row r="399" spans="1:4" ht="15" x14ac:dyDescent="0.25">
      <c r="A399" s="28"/>
      <c r="B399" s="41"/>
      <c r="C399" s="51"/>
      <c r="D399" s="52"/>
    </row>
    <row r="400" spans="1:4" ht="15" x14ac:dyDescent="0.25">
      <c r="A400" s="28"/>
      <c r="B400" s="41"/>
      <c r="C400" s="51"/>
      <c r="D400" s="52"/>
    </row>
    <row r="401" spans="1:4" ht="15" x14ac:dyDescent="0.25">
      <c r="A401" s="28"/>
      <c r="B401" s="41"/>
      <c r="C401" s="51"/>
      <c r="D401" s="52"/>
    </row>
    <row r="402" spans="1:4" ht="15" x14ac:dyDescent="0.25">
      <c r="A402" s="28"/>
      <c r="B402" s="41"/>
      <c r="C402" s="51"/>
      <c r="D402" s="52"/>
    </row>
    <row r="403" spans="1:4" ht="15" x14ac:dyDescent="0.25">
      <c r="A403" s="28"/>
      <c r="B403" s="41"/>
      <c r="C403" s="51"/>
      <c r="D403" s="52"/>
    </row>
    <row r="404" spans="1:4" ht="15" x14ac:dyDescent="0.25">
      <c r="A404" s="28"/>
      <c r="B404" s="41"/>
      <c r="C404" s="51"/>
      <c r="D404" s="52"/>
    </row>
    <row r="405" spans="1:4" ht="15" x14ac:dyDescent="0.25">
      <c r="A405" s="28"/>
      <c r="B405" s="41"/>
      <c r="C405" s="51"/>
      <c r="D405" s="52"/>
    </row>
    <row r="406" spans="1:4" ht="15" x14ac:dyDescent="0.25">
      <c r="A406" s="28"/>
      <c r="B406" s="41"/>
      <c r="C406" s="51"/>
      <c r="D406" s="52"/>
    </row>
    <row r="407" spans="1:4" ht="15" x14ac:dyDescent="0.25">
      <c r="A407" s="28"/>
      <c r="B407" s="41"/>
      <c r="C407" s="51"/>
      <c r="D407" s="52"/>
    </row>
    <row r="408" spans="1:4" ht="15" x14ac:dyDescent="0.25">
      <c r="A408" s="28"/>
      <c r="B408" s="41"/>
      <c r="C408" s="51"/>
      <c r="D408" s="52"/>
    </row>
    <row r="409" spans="1:4" ht="15" x14ac:dyDescent="0.25">
      <c r="A409" s="28"/>
      <c r="B409" s="41"/>
      <c r="C409" s="51"/>
      <c r="D409" s="52"/>
    </row>
    <row r="410" spans="1:4" ht="15" x14ac:dyDescent="0.25">
      <c r="A410" s="28"/>
      <c r="B410" s="41"/>
      <c r="C410" s="51"/>
      <c r="D410" s="52"/>
    </row>
    <row r="411" spans="1:4" ht="15" x14ac:dyDescent="0.25">
      <c r="A411" s="28"/>
      <c r="B411" s="41"/>
      <c r="C411" s="51"/>
      <c r="D411" s="52"/>
    </row>
    <row r="412" spans="1:4" ht="15" x14ac:dyDescent="0.25">
      <c r="A412" s="28"/>
      <c r="B412" s="41"/>
      <c r="C412" s="51"/>
      <c r="D412" s="52"/>
    </row>
    <row r="413" spans="1:4" ht="15" x14ac:dyDescent="0.25">
      <c r="A413" s="28"/>
      <c r="B413" s="41"/>
      <c r="C413" s="51"/>
      <c r="D413" s="52"/>
    </row>
    <row r="414" spans="1:4" ht="15" x14ac:dyDescent="0.25">
      <c r="A414" s="28"/>
      <c r="B414" s="41"/>
      <c r="C414" s="51"/>
      <c r="D414" s="52"/>
    </row>
    <row r="415" spans="1:4" ht="15" x14ac:dyDescent="0.25">
      <c r="A415" s="28"/>
      <c r="B415" s="41"/>
      <c r="C415" s="51"/>
      <c r="D415" s="52"/>
    </row>
    <row r="416" spans="1:4" ht="15" x14ac:dyDescent="0.25">
      <c r="A416" s="28"/>
      <c r="B416" s="41"/>
      <c r="C416" s="51"/>
      <c r="D416" s="52"/>
    </row>
    <row r="417" spans="1:4" ht="15" x14ac:dyDescent="0.25">
      <c r="A417" s="28"/>
      <c r="B417" s="41"/>
      <c r="C417" s="51"/>
      <c r="D417" s="52"/>
    </row>
    <row r="418" spans="1:4" ht="15" x14ac:dyDescent="0.25">
      <c r="A418" s="28"/>
      <c r="B418" s="41"/>
      <c r="C418" s="51"/>
      <c r="D418" s="52"/>
    </row>
    <row r="419" spans="1:4" ht="15" x14ac:dyDescent="0.25">
      <c r="A419" s="28"/>
      <c r="B419" s="41"/>
      <c r="C419" s="51"/>
      <c r="D419" s="52"/>
    </row>
    <row r="420" spans="1:4" ht="15" x14ac:dyDescent="0.25">
      <c r="A420" s="28"/>
      <c r="B420" s="41"/>
      <c r="C420" s="51"/>
      <c r="D420" s="52"/>
    </row>
    <row r="421" spans="1:4" ht="15" x14ac:dyDescent="0.25">
      <c r="A421" s="28"/>
      <c r="B421" s="41"/>
      <c r="C421" s="51"/>
      <c r="D421" s="52"/>
    </row>
    <row r="422" spans="1:4" ht="15" x14ac:dyDescent="0.25">
      <c r="A422" s="28"/>
      <c r="B422" s="41"/>
      <c r="C422" s="51"/>
      <c r="D422" s="52"/>
    </row>
    <row r="423" spans="1:4" ht="15" x14ac:dyDescent="0.25">
      <c r="A423" s="28"/>
      <c r="B423" s="41"/>
      <c r="C423" s="51"/>
      <c r="D423" s="52"/>
    </row>
    <row r="424" spans="1:4" ht="15" x14ac:dyDescent="0.25">
      <c r="A424" s="28"/>
      <c r="B424" s="41"/>
      <c r="C424" s="51"/>
      <c r="D424" s="52"/>
    </row>
    <row r="425" spans="1:4" ht="15" x14ac:dyDescent="0.25">
      <c r="A425" s="28"/>
      <c r="B425" s="41"/>
      <c r="C425" s="51"/>
      <c r="D425" s="52"/>
    </row>
    <row r="426" spans="1:4" ht="15" x14ac:dyDescent="0.25">
      <c r="A426" s="28"/>
      <c r="B426" s="41"/>
      <c r="C426" s="51"/>
      <c r="D426" s="52"/>
    </row>
    <row r="427" spans="1:4" ht="15" x14ac:dyDescent="0.25">
      <c r="A427" s="28"/>
      <c r="B427" s="41"/>
      <c r="C427" s="51"/>
      <c r="D427" s="52"/>
    </row>
    <row r="428" spans="1:4" ht="15" x14ac:dyDescent="0.25">
      <c r="A428" s="28"/>
      <c r="B428" s="41"/>
      <c r="C428" s="51"/>
      <c r="D428" s="52"/>
    </row>
    <row r="429" spans="1:4" ht="15" x14ac:dyDescent="0.25">
      <c r="A429" s="28"/>
      <c r="B429" s="41"/>
      <c r="C429" s="51"/>
      <c r="D429" s="52"/>
    </row>
    <row r="430" spans="1:4" ht="15" x14ac:dyDescent="0.25">
      <c r="A430" s="28"/>
      <c r="B430" s="41"/>
      <c r="C430" s="51"/>
      <c r="D430" s="52"/>
    </row>
    <row r="431" spans="1:4" ht="15" x14ac:dyDescent="0.25">
      <c r="A431" s="28"/>
      <c r="B431" s="41"/>
      <c r="C431" s="51"/>
      <c r="D431" s="52"/>
    </row>
    <row r="432" spans="1:4" ht="15" x14ac:dyDescent="0.25">
      <c r="A432" s="28"/>
      <c r="B432" s="41"/>
      <c r="C432" s="51"/>
      <c r="D432" s="52"/>
    </row>
    <row r="433" spans="1:4" ht="15" x14ac:dyDescent="0.25">
      <c r="A433" s="28"/>
      <c r="B433" s="41"/>
      <c r="C433" s="51"/>
      <c r="D433" s="52"/>
    </row>
    <row r="434" spans="1:4" ht="15" x14ac:dyDescent="0.25">
      <c r="A434" s="28"/>
      <c r="B434" s="41"/>
      <c r="C434" s="51"/>
      <c r="D434" s="52"/>
    </row>
    <row r="435" spans="1:4" ht="15" x14ac:dyDescent="0.25">
      <c r="A435" s="28"/>
      <c r="B435" s="41"/>
      <c r="C435" s="51"/>
      <c r="D435" s="52"/>
    </row>
    <row r="436" spans="1:4" ht="15" x14ac:dyDescent="0.25">
      <c r="A436" s="28"/>
      <c r="B436" s="41"/>
      <c r="C436" s="51"/>
      <c r="D436" s="52"/>
    </row>
    <row r="437" spans="1:4" ht="15" x14ac:dyDescent="0.25">
      <c r="A437" s="28"/>
      <c r="B437" s="41"/>
      <c r="C437" s="51"/>
      <c r="D437" s="52"/>
    </row>
    <row r="438" spans="1:4" ht="15" x14ac:dyDescent="0.25">
      <c r="A438" s="28"/>
      <c r="B438" s="41"/>
      <c r="C438" s="51"/>
      <c r="D438" s="52"/>
    </row>
    <row r="439" spans="1:4" ht="15" x14ac:dyDescent="0.25">
      <c r="A439" s="28"/>
      <c r="B439" s="41"/>
      <c r="C439" s="51"/>
      <c r="D439" s="52"/>
    </row>
    <row r="440" spans="1:4" ht="15" x14ac:dyDescent="0.25">
      <c r="A440" s="28"/>
      <c r="B440" s="41"/>
      <c r="C440" s="51"/>
      <c r="D440" s="52"/>
    </row>
    <row r="441" spans="1:4" ht="15" x14ac:dyDescent="0.25">
      <c r="A441" s="28"/>
      <c r="B441" s="41"/>
      <c r="C441" s="51"/>
      <c r="D441" s="52"/>
    </row>
    <row r="442" spans="1:4" ht="15" x14ac:dyDescent="0.25">
      <c r="A442" s="28"/>
      <c r="B442" s="41"/>
      <c r="C442" s="51"/>
      <c r="D442" s="52"/>
    </row>
    <row r="443" spans="1:4" ht="15" x14ac:dyDescent="0.25">
      <c r="A443" s="28"/>
      <c r="B443" s="41"/>
      <c r="C443" s="51"/>
      <c r="D443" s="52"/>
    </row>
    <row r="444" spans="1:4" ht="15" x14ac:dyDescent="0.25">
      <c r="A444" s="28"/>
      <c r="B444" s="41"/>
      <c r="C444" s="51"/>
      <c r="D444" s="52"/>
    </row>
    <row r="445" spans="1:4" ht="15" x14ac:dyDescent="0.25">
      <c r="A445" s="28"/>
      <c r="B445" s="41"/>
      <c r="C445" s="51"/>
      <c r="D445" s="52"/>
    </row>
    <row r="446" spans="1:4" ht="15" x14ac:dyDescent="0.25">
      <c r="A446" s="28"/>
      <c r="B446" s="41"/>
      <c r="C446" s="51"/>
      <c r="D446" s="52"/>
    </row>
    <row r="447" spans="1:4" ht="15" x14ac:dyDescent="0.25">
      <c r="A447" s="28"/>
      <c r="B447" s="41"/>
      <c r="C447" s="51"/>
      <c r="D447" s="52"/>
    </row>
    <row r="448" spans="1:4" ht="15" x14ac:dyDescent="0.25">
      <c r="A448" s="28"/>
      <c r="B448" s="41"/>
      <c r="C448" s="51"/>
      <c r="D448" s="52"/>
    </row>
    <row r="449" spans="1:4" ht="15" x14ac:dyDescent="0.25">
      <c r="A449" s="28"/>
      <c r="B449" s="41"/>
      <c r="C449" s="51"/>
      <c r="D449" s="52"/>
    </row>
    <row r="450" spans="1:4" ht="15" x14ac:dyDescent="0.25">
      <c r="A450" s="28"/>
      <c r="B450" s="41"/>
      <c r="C450" s="51"/>
      <c r="D450" s="52"/>
    </row>
    <row r="451" spans="1:4" ht="15" x14ac:dyDescent="0.25">
      <c r="A451" s="28"/>
      <c r="B451" s="41"/>
      <c r="C451" s="51"/>
      <c r="D451" s="52"/>
    </row>
    <row r="452" spans="1:4" ht="15" x14ac:dyDescent="0.25">
      <c r="A452" s="28"/>
      <c r="B452" s="41"/>
      <c r="C452" s="51"/>
      <c r="D452" s="52"/>
    </row>
    <row r="453" spans="1:4" ht="15" x14ac:dyDescent="0.25">
      <c r="A453" s="28"/>
      <c r="B453" s="41"/>
      <c r="C453" s="51"/>
      <c r="D453" s="52"/>
    </row>
    <row r="454" spans="1:4" ht="15" x14ac:dyDescent="0.25">
      <c r="A454" s="28"/>
      <c r="B454" s="41"/>
      <c r="C454" s="51"/>
      <c r="D454" s="52"/>
    </row>
    <row r="455" spans="1:4" ht="15" x14ac:dyDescent="0.25">
      <c r="A455" s="28"/>
      <c r="B455" s="41"/>
      <c r="C455" s="51"/>
      <c r="D455" s="52"/>
    </row>
    <row r="456" spans="1:4" ht="15" x14ac:dyDescent="0.25">
      <c r="A456" s="28"/>
      <c r="B456" s="41"/>
      <c r="C456" s="51"/>
      <c r="D456" s="52"/>
    </row>
    <row r="457" spans="1:4" ht="15" x14ac:dyDescent="0.25">
      <c r="A457" s="28"/>
      <c r="B457" s="41"/>
      <c r="C457" s="51"/>
      <c r="D457" s="52"/>
    </row>
    <row r="458" spans="1:4" ht="15" x14ac:dyDescent="0.25">
      <c r="A458" s="28"/>
      <c r="B458" s="41"/>
      <c r="C458" s="51"/>
      <c r="D458" s="52"/>
    </row>
    <row r="459" spans="1:4" ht="15" x14ac:dyDescent="0.25">
      <c r="A459" s="28"/>
      <c r="B459" s="41"/>
      <c r="C459" s="51"/>
      <c r="D459" s="52"/>
    </row>
    <row r="460" spans="1:4" ht="15" x14ac:dyDescent="0.25">
      <c r="A460" s="28"/>
      <c r="B460" s="41"/>
      <c r="C460" s="51"/>
      <c r="D460" s="52"/>
    </row>
    <row r="461" spans="1:4" ht="15" x14ac:dyDescent="0.25">
      <c r="A461" s="28"/>
      <c r="B461" s="41"/>
      <c r="C461" s="51"/>
      <c r="D461" s="52"/>
    </row>
    <row r="462" spans="1:4" ht="15" x14ac:dyDescent="0.25">
      <c r="A462" s="28"/>
      <c r="B462" s="41"/>
      <c r="C462" s="51"/>
      <c r="D462" s="52"/>
    </row>
    <row r="463" spans="1:4" ht="15" x14ac:dyDescent="0.25">
      <c r="A463" s="28"/>
      <c r="B463" s="41"/>
      <c r="C463" s="51"/>
      <c r="D463" s="52"/>
    </row>
    <row r="464" spans="1:4" ht="15" x14ac:dyDescent="0.25">
      <c r="A464" s="28"/>
      <c r="B464" s="41"/>
      <c r="C464" s="51"/>
      <c r="D464" s="52"/>
    </row>
    <row r="465" spans="1:4" ht="15" x14ac:dyDescent="0.25">
      <c r="A465" s="28"/>
      <c r="B465" s="41"/>
      <c r="C465" s="51"/>
      <c r="D465" s="52"/>
    </row>
    <row r="466" spans="1:4" ht="15" x14ac:dyDescent="0.25">
      <c r="A466" s="28"/>
      <c r="B466" s="41"/>
      <c r="C466" s="51"/>
      <c r="D466" s="52"/>
    </row>
    <row r="467" spans="1:4" ht="15" x14ac:dyDescent="0.25">
      <c r="A467" s="28"/>
      <c r="B467" s="41"/>
      <c r="C467" s="51"/>
      <c r="D467" s="52"/>
    </row>
    <row r="468" spans="1:4" ht="15" x14ac:dyDescent="0.25">
      <c r="A468" s="28"/>
      <c r="B468" s="41"/>
      <c r="C468" s="51"/>
      <c r="D468" s="52"/>
    </row>
    <row r="469" spans="1:4" ht="15" x14ac:dyDescent="0.25">
      <c r="A469" s="28"/>
      <c r="B469" s="41"/>
      <c r="C469" s="51"/>
      <c r="D469" s="52"/>
    </row>
    <row r="470" spans="1:4" ht="15" x14ac:dyDescent="0.25">
      <c r="A470" s="28"/>
      <c r="B470" s="41"/>
      <c r="C470" s="51"/>
      <c r="D470" s="52"/>
    </row>
    <row r="471" spans="1:4" ht="15" x14ac:dyDescent="0.25">
      <c r="A471" s="28"/>
      <c r="B471" s="41"/>
      <c r="C471" s="51"/>
      <c r="D471" s="52"/>
    </row>
    <row r="472" spans="1:4" ht="15" x14ac:dyDescent="0.25">
      <c r="A472" s="28"/>
      <c r="B472" s="41"/>
      <c r="C472" s="51"/>
      <c r="D472" s="52"/>
    </row>
    <row r="473" spans="1:4" ht="15" x14ac:dyDescent="0.25">
      <c r="A473" s="28"/>
      <c r="B473" s="41"/>
      <c r="C473" s="51"/>
      <c r="D473" s="52"/>
    </row>
    <row r="474" spans="1:4" ht="15" x14ac:dyDescent="0.25">
      <c r="A474" s="28"/>
      <c r="B474" s="41"/>
      <c r="C474" s="51"/>
      <c r="D474" s="52"/>
    </row>
    <row r="475" spans="1:4" ht="15" x14ac:dyDescent="0.25">
      <c r="A475" s="28"/>
      <c r="B475" s="41"/>
      <c r="C475" s="51"/>
      <c r="D475" s="52"/>
    </row>
    <row r="476" spans="1:4" ht="15" x14ac:dyDescent="0.25">
      <c r="A476" s="28"/>
      <c r="B476" s="41"/>
      <c r="C476" s="51"/>
      <c r="D476" s="52"/>
    </row>
    <row r="477" spans="1:4" ht="15" x14ac:dyDescent="0.25">
      <c r="A477" s="28"/>
      <c r="B477" s="41"/>
      <c r="C477" s="51"/>
      <c r="D477" s="52"/>
    </row>
    <row r="478" spans="1:4" ht="15" x14ac:dyDescent="0.25">
      <c r="A478" s="28"/>
      <c r="B478" s="41"/>
      <c r="C478" s="51"/>
      <c r="D478" s="52"/>
    </row>
    <row r="479" spans="1:4" ht="15" x14ac:dyDescent="0.25">
      <c r="A479" s="28"/>
      <c r="B479" s="41"/>
      <c r="C479" s="51"/>
      <c r="D479" s="52"/>
    </row>
    <row r="480" spans="1:4" ht="15" x14ac:dyDescent="0.25">
      <c r="A480" s="28"/>
      <c r="B480" s="41"/>
      <c r="C480" s="51"/>
      <c r="D480" s="52"/>
    </row>
    <row r="481" spans="1:4" ht="15" x14ac:dyDescent="0.25">
      <c r="A481" s="28"/>
      <c r="B481" s="41"/>
      <c r="C481" s="51"/>
      <c r="D481" s="52"/>
    </row>
    <row r="482" spans="1:4" ht="15" x14ac:dyDescent="0.25">
      <c r="A482" s="28"/>
      <c r="B482" s="41"/>
      <c r="C482" s="51"/>
      <c r="D482" s="52"/>
    </row>
    <row r="483" spans="1:4" ht="15" x14ac:dyDescent="0.25">
      <c r="A483" s="28"/>
      <c r="B483" s="41"/>
      <c r="C483" s="51"/>
      <c r="D483" s="52"/>
    </row>
    <row r="484" spans="1:4" ht="15" x14ac:dyDescent="0.25">
      <c r="A484" s="28"/>
      <c r="B484" s="41"/>
      <c r="C484" s="51"/>
      <c r="D484" s="52"/>
    </row>
    <row r="485" spans="1:4" ht="15" x14ac:dyDescent="0.25">
      <c r="A485" s="28"/>
      <c r="B485" s="41"/>
      <c r="C485" s="51"/>
      <c r="D485" s="52"/>
    </row>
    <row r="486" spans="1:4" ht="15" x14ac:dyDescent="0.25">
      <c r="A486" s="28"/>
      <c r="B486" s="41"/>
      <c r="C486" s="51"/>
      <c r="D486" s="52"/>
    </row>
    <row r="487" spans="1:4" ht="15" x14ac:dyDescent="0.25">
      <c r="A487" s="28"/>
      <c r="B487" s="41"/>
      <c r="C487" s="51"/>
      <c r="D487" s="52"/>
    </row>
    <row r="488" spans="1:4" ht="15" x14ac:dyDescent="0.25">
      <c r="A488" s="28"/>
      <c r="B488" s="41"/>
      <c r="C488" s="51"/>
      <c r="D488" s="52"/>
    </row>
    <row r="489" spans="1:4" ht="15" x14ac:dyDescent="0.25">
      <c r="A489" s="28"/>
      <c r="B489" s="41"/>
      <c r="C489" s="51"/>
      <c r="D489" s="52"/>
    </row>
    <row r="490" spans="1:4" ht="15" x14ac:dyDescent="0.25">
      <c r="A490" s="28"/>
      <c r="B490" s="41"/>
      <c r="C490" s="51"/>
      <c r="D490" s="52"/>
    </row>
    <row r="491" spans="1:4" ht="15" x14ac:dyDescent="0.25">
      <c r="A491" s="28"/>
      <c r="B491" s="41"/>
      <c r="C491" s="51"/>
      <c r="D491" s="52"/>
    </row>
    <row r="492" spans="1:4" ht="15" x14ac:dyDescent="0.25">
      <c r="A492" s="28"/>
      <c r="B492" s="41"/>
      <c r="C492" s="51"/>
      <c r="D492" s="52"/>
    </row>
    <row r="493" spans="1:4" ht="15" x14ac:dyDescent="0.25">
      <c r="A493" s="28"/>
      <c r="B493" s="41"/>
      <c r="C493" s="51"/>
      <c r="D493" s="52"/>
    </row>
    <row r="494" spans="1:4" ht="15" x14ac:dyDescent="0.25">
      <c r="A494" s="28"/>
      <c r="B494" s="41"/>
      <c r="C494" s="51"/>
      <c r="D494" s="52"/>
    </row>
    <row r="495" spans="1:4" ht="15" x14ac:dyDescent="0.25">
      <c r="A495" s="28"/>
      <c r="B495" s="41"/>
      <c r="C495" s="51"/>
      <c r="D495" s="52"/>
    </row>
    <row r="496" spans="1:4" ht="15" x14ac:dyDescent="0.25">
      <c r="A496" s="28"/>
      <c r="B496" s="41"/>
      <c r="C496" s="51"/>
      <c r="D496" s="52"/>
    </row>
    <row r="497" spans="1:4" ht="15" x14ac:dyDescent="0.25">
      <c r="A497" s="28"/>
      <c r="B497" s="41"/>
      <c r="C497" s="51"/>
      <c r="D497" s="52"/>
    </row>
    <row r="498" spans="1:4" ht="15" x14ac:dyDescent="0.25">
      <c r="A498" s="28"/>
      <c r="B498" s="41"/>
      <c r="C498" s="51"/>
      <c r="D498" s="52"/>
    </row>
    <row r="499" spans="1:4" ht="15" x14ac:dyDescent="0.25">
      <c r="A499" s="28"/>
      <c r="B499" s="41"/>
      <c r="C499" s="51"/>
      <c r="D499" s="52"/>
    </row>
    <row r="500" spans="1:4" ht="15" x14ac:dyDescent="0.25">
      <c r="A500" s="28"/>
      <c r="B500" s="41"/>
      <c r="C500" s="51"/>
      <c r="D500" s="52"/>
    </row>
    <row r="501" spans="1:4" ht="15" x14ac:dyDescent="0.25">
      <c r="A501" s="28"/>
      <c r="B501" s="41"/>
      <c r="C501" s="51"/>
      <c r="D501" s="52"/>
    </row>
    <row r="502" spans="1:4" ht="15" x14ac:dyDescent="0.25">
      <c r="A502" s="28"/>
      <c r="B502" s="41"/>
      <c r="C502" s="51"/>
      <c r="D502" s="52"/>
    </row>
    <row r="503" spans="1:4" ht="15" x14ac:dyDescent="0.25">
      <c r="A503" s="28"/>
      <c r="B503" s="41"/>
      <c r="C503" s="51"/>
      <c r="D503" s="52"/>
    </row>
    <row r="504" spans="1:4" ht="15" x14ac:dyDescent="0.25">
      <c r="A504" s="28"/>
      <c r="B504" s="41"/>
      <c r="C504" s="51"/>
      <c r="D504" s="52"/>
    </row>
    <row r="505" spans="1:4" ht="15" x14ac:dyDescent="0.25">
      <c r="A505" s="28"/>
      <c r="B505" s="41"/>
      <c r="C505" s="51"/>
      <c r="D505" s="52"/>
    </row>
    <row r="506" spans="1:4" ht="15" x14ac:dyDescent="0.25">
      <c r="A506" s="28"/>
      <c r="B506" s="42"/>
      <c r="C506" s="51"/>
      <c r="D506" s="52"/>
    </row>
    <row r="507" spans="1:4" ht="15" x14ac:dyDescent="0.25">
      <c r="A507" s="28"/>
      <c r="B507" s="42"/>
      <c r="C507" s="51"/>
      <c r="D507" s="52"/>
    </row>
    <row r="508" spans="1:4" ht="15" x14ac:dyDescent="0.25">
      <c r="A508" s="28"/>
      <c r="B508" s="42"/>
      <c r="C508" s="51"/>
      <c r="D508" s="52"/>
    </row>
    <row r="509" spans="1:4" ht="15" x14ac:dyDescent="0.25">
      <c r="A509" s="28"/>
      <c r="B509" s="42"/>
      <c r="C509" s="51"/>
      <c r="D509" s="52"/>
    </row>
    <row r="510" spans="1:4" ht="15" x14ac:dyDescent="0.25">
      <c r="A510" s="28"/>
      <c r="B510" s="42"/>
      <c r="C510" s="51"/>
      <c r="D510" s="52"/>
    </row>
    <row r="511" spans="1:4" ht="15" x14ac:dyDescent="0.25">
      <c r="A511" s="28"/>
      <c r="B511" s="42"/>
      <c r="C511" s="51"/>
      <c r="D511" s="52"/>
    </row>
    <row r="512" spans="1:4" ht="15" x14ac:dyDescent="0.25">
      <c r="A512" s="28"/>
      <c r="B512" s="42"/>
      <c r="C512" s="51"/>
      <c r="D512" s="52"/>
    </row>
    <row r="513" spans="1:4" ht="15" x14ac:dyDescent="0.25">
      <c r="A513" s="28"/>
      <c r="B513" s="42"/>
      <c r="C513" s="51"/>
      <c r="D513" s="52"/>
    </row>
    <row r="514" spans="1:4" ht="15" x14ac:dyDescent="0.25">
      <c r="A514" s="28"/>
      <c r="B514" s="42"/>
      <c r="C514" s="51"/>
      <c r="D514" s="52"/>
    </row>
    <row r="515" spans="1:4" ht="15" x14ac:dyDescent="0.25">
      <c r="A515" s="28"/>
      <c r="B515" s="42"/>
      <c r="C515" s="51"/>
      <c r="D515" s="52"/>
    </row>
    <row r="516" spans="1:4" ht="15" x14ac:dyDescent="0.25">
      <c r="A516" s="28"/>
      <c r="B516" s="42"/>
      <c r="C516" s="51"/>
      <c r="D516" s="52"/>
    </row>
    <row r="517" spans="1:4" ht="15" x14ac:dyDescent="0.25">
      <c r="A517" s="28"/>
      <c r="B517" s="42"/>
      <c r="C517" s="51"/>
      <c r="D517" s="52"/>
    </row>
    <row r="518" spans="1:4" ht="15" x14ac:dyDescent="0.25">
      <c r="A518" s="28"/>
      <c r="B518" s="41"/>
      <c r="C518" s="51"/>
      <c r="D518" s="52"/>
    </row>
    <row r="519" spans="1:4" ht="15" x14ac:dyDescent="0.25">
      <c r="A519" s="28"/>
      <c r="B519" s="41"/>
      <c r="C519" s="51"/>
      <c r="D519" s="52"/>
    </row>
    <row r="520" spans="1:4" ht="15" x14ac:dyDescent="0.25">
      <c r="A520" s="28"/>
      <c r="B520" s="41"/>
      <c r="C520" s="51"/>
      <c r="D520" s="52"/>
    </row>
    <row r="521" spans="1:4" ht="15" x14ac:dyDescent="0.25">
      <c r="A521" s="28"/>
      <c r="B521" s="40"/>
      <c r="C521" s="51"/>
      <c r="D521" s="52"/>
    </row>
    <row r="522" spans="1:4" ht="15" x14ac:dyDescent="0.25">
      <c r="A522" s="28"/>
      <c r="B522" s="41"/>
      <c r="C522" s="51"/>
      <c r="D522" s="52"/>
    </row>
    <row r="523" spans="1:4" ht="15" x14ac:dyDescent="0.25">
      <c r="A523" s="28"/>
      <c r="B523" s="41"/>
      <c r="C523" s="51"/>
      <c r="D523" s="52"/>
    </row>
    <row r="524" spans="1:4" ht="15" x14ac:dyDescent="0.25">
      <c r="A524" s="28"/>
      <c r="B524" s="41"/>
      <c r="C524" s="51"/>
      <c r="D524" s="52"/>
    </row>
    <row r="525" spans="1:4" ht="15" x14ac:dyDescent="0.25">
      <c r="A525" s="28"/>
      <c r="B525" s="41"/>
      <c r="C525" s="51"/>
      <c r="D525" s="52"/>
    </row>
    <row r="526" spans="1:4" ht="15" x14ac:dyDescent="0.25">
      <c r="A526" s="28"/>
      <c r="B526" s="41"/>
      <c r="C526" s="51"/>
      <c r="D526" s="52"/>
    </row>
    <row r="527" spans="1:4" ht="15" x14ac:dyDescent="0.25">
      <c r="A527" s="28"/>
      <c r="B527" s="41"/>
      <c r="C527" s="51"/>
      <c r="D527" s="52"/>
    </row>
    <row r="528" spans="1:4" ht="15" x14ac:dyDescent="0.25">
      <c r="A528" s="28"/>
      <c r="B528" s="41"/>
      <c r="C528" s="51"/>
      <c r="D528" s="52"/>
    </row>
    <row r="529" spans="1:4" ht="15" x14ac:dyDescent="0.25">
      <c r="A529" s="28"/>
      <c r="B529" s="41"/>
      <c r="C529" s="51"/>
      <c r="D529" s="52"/>
    </row>
    <row r="530" spans="1:4" ht="15" x14ac:dyDescent="0.25">
      <c r="A530" s="28"/>
      <c r="B530" s="41"/>
      <c r="C530" s="51"/>
      <c r="D530" s="52"/>
    </row>
    <row r="531" spans="1:4" ht="15" x14ac:dyDescent="0.25">
      <c r="A531" s="28"/>
      <c r="B531" s="41"/>
      <c r="C531" s="51"/>
      <c r="D531" s="52"/>
    </row>
    <row r="532" spans="1:4" ht="15" x14ac:dyDescent="0.25">
      <c r="A532" s="28"/>
      <c r="B532" s="41"/>
      <c r="C532" s="51"/>
      <c r="D532" s="52"/>
    </row>
    <row r="533" spans="1:4" ht="15" x14ac:dyDescent="0.25">
      <c r="A533" s="28"/>
      <c r="B533" s="41"/>
      <c r="C533" s="51"/>
      <c r="D533" s="52"/>
    </row>
    <row r="534" spans="1:4" ht="15" x14ac:dyDescent="0.25">
      <c r="A534" s="28"/>
      <c r="B534" s="41"/>
      <c r="C534" s="51"/>
      <c r="D534" s="52"/>
    </row>
    <row r="535" spans="1:4" ht="15" x14ac:dyDescent="0.25">
      <c r="A535" s="28"/>
      <c r="B535" s="41"/>
      <c r="C535" s="51"/>
      <c r="D535" s="52"/>
    </row>
    <row r="536" spans="1:4" ht="15" x14ac:dyDescent="0.25">
      <c r="A536" s="28"/>
      <c r="B536" s="41"/>
      <c r="C536" s="51"/>
      <c r="D536" s="52"/>
    </row>
    <row r="537" spans="1:4" ht="15" x14ac:dyDescent="0.25">
      <c r="A537" s="28"/>
      <c r="B537" s="41"/>
      <c r="C537" s="51"/>
      <c r="D537" s="52"/>
    </row>
    <row r="538" spans="1:4" ht="15" x14ac:dyDescent="0.25">
      <c r="A538" s="28"/>
      <c r="B538" s="41"/>
      <c r="C538" s="51"/>
      <c r="D538" s="52"/>
    </row>
    <row r="539" spans="1:4" ht="15" x14ac:dyDescent="0.25">
      <c r="A539" s="28"/>
      <c r="B539" s="41"/>
      <c r="C539" s="51"/>
      <c r="D539" s="52"/>
    </row>
    <row r="540" spans="1:4" ht="15" x14ac:dyDescent="0.25">
      <c r="A540" s="28"/>
      <c r="B540" s="41"/>
      <c r="C540" s="51"/>
      <c r="D540" s="52"/>
    </row>
    <row r="541" spans="1:4" ht="15" x14ac:dyDescent="0.25">
      <c r="A541" s="28"/>
      <c r="B541" s="41"/>
      <c r="C541" s="51"/>
      <c r="D541" s="52"/>
    </row>
    <row r="542" spans="1:4" ht="15" x14ac:dyDescent="0.25">
      <c r="A542" s="28"/>
      <c r="B542" s="41"/>
      <c r="C542" s="51"/>
      <c r="D542" s="52"/>
    </row>
    <row r="543" spans="1:4" ht="15" x14ac:dyDescent="0.25">
      <c r="A543" s="29"/>
      <c r="B543" s="41"/>
      <c r="C543" s="51"/>
      <c r="D543" s="52"/>
    </row>
    <row r="544" spans="1:4" ht="15" x14ac:dyDescent="0.25">
      <c r="A544" s="28"/>
      <c r="B544" s="41"/>
      <c r="C544" s="51"/>
      <c r="D544" s="52"/>
    </row>
    <row r="545" spans="1:4" ht="15" x14ac:dyDescent="0.25">
      <c r="A545" s="28"/>
      <c r="B545" s="41"/>
      <c r="C545" s="51"/>
      <c r="D545" s="52"/>
    </row>
    <row r="546" spans="1:4" ht="15" x14ac:dyDescent="0.25">
      <c r="A546" s="28"/>
      <c r="B546" s="41"/>
      <c r="C546" s="51"/>
      <c r="D546" s="52"/>
    </row>
    <row r="547" spans="1:4" ht="15" x14ac:dyDescent="0.25">
      <c r="A547" s="28"/>
      <c r="B547" s="41"/>
      <c r="C547" s="51"/>
      <c r="D547" s="52"/>
    </row>
    <row r="548" spans="1:4" ht="15" x14ac:dyDescent="0.25">
      <c r="A548" s="28"/>
      <c r="B548" s="41"/>
      <c r="C548" s="51"/>
      <c r="D548" s="52"/>
    </row>
    <row r="549" spans="1:4" ht="15" x14ac:dyDescent="0.25">
      <c r="A549" s="28"/>
      <c r="B549" s="41"/>
      <c r="C549" s="51"/>
      <c r="D549" s="52"/>
    </row>
    <row r="550" spans="1:4" ht="15" x14ac:dyDescent="0.25">
      <c r="A550" s="28"/>
      <c r="B550" s="41"/>
      <c r="C550" s="51"/>
      <c r="D550" s="52"/>
    </row>
    <row r="551" spans="1:4" ht="15" x14ac:dyDescent="0.25">
      <c r="A551" s="28"/>
      <c r="B551" s="41"/>
      <c r="C551" s="51"/>
      <c r="D551" s="52"/>
    </row>
    <row r="552" spans="1:4" ht="15" x14ac:dyDescent="0.25">
      <c r="A552" s="28"/>
      <c r="B552" s="41"/>
      <c r="C552" s="51"/>
      <c r="D552" s="52"/>
    </row>
    <row r="553" spans="1:4" ht="15" x14ac:dyDescent="0.25">
      <c r="A553" s="28"/>
      <c r="B553" s="41"/>
      <c r="C553" s="51"/>
      <c r="D553" s="52"/>
    </row>
    <row r="554" spans="1:4" ht="15" x14ac:dyDescent="0.25">
      <c r="A554" s="28"/>
      <c r="B554" s="41"/>
      <c r="C554" s="51"/>
      <c r="D554" s="52"/>
    </row>
    <row r="555" spans="1:4" ht="15" x14ac:dyDescent="0.25">
      <c r="A555" s="28"/>
      <c r="B555" s="41"/>
      <c r="C555" s="51"/>
      <c r="D555" s="52"/>
    </row>
    <row r="556" spans="1:4" ht="15" x14ac:dyDescent="0.25">
      <c r="A556" s="28"/>
      <c r="B556" s="41"/>
      <c r="C556" s="51"/>
      <c r="D556" s="52"/>
    </row>
    <row r="557" spans="1:4" ht="15" x14ac:dyDescent="0.25">
      <c r="A557" s="29"/>
      <c r="B557" s="41"/>
      <c r="C557" s="51"/>
      <c r="D557" s="52"/>
    </row>
    <row r="558" spans="1:4" ht="15" x14ac:dyDescent="0.25">
      <c r="A558" s="28"/>
      <c r="B558" s="41"/>
      <c r="C558" s="51"/>
      <c r="D558" s="52"/>
    </row>
    <row r="559" spans="1:4" ht="15" x14ac:dyDescent="0.25">
      <c r="A559" s="28"/>
      <c r="B559" s="41"/>
      <c r="C559" s="51"/>
      <c r="D559" s="52"/>
    </row>
    <row r="560" spans="1:4" ht="15" x14ac:dyDescent="0.25">
      <c r="A560" s="28"/>
      <c r="B560" s="41"/>
      <c r="C560" s="51"/>
      <c r="D560" s="52"/>
    </row>
    <row r="561" spans="1:4" ht="15" x14ac:dyDescent="0.25">
      <c r="A561" s="27"/>
      <c r="B561" s="40"/>
      <c r="C561" s="51"/>
      <c r="D561" s="52"/>
    </row>
    <row r="562" spans="1:4" ht="15" x14ac:dyDescent="0.25">
      <c r="A562" s="28"/>
      <c r="B562" s="41"/>
      <c r="C562" s="51"/>
      <c r="D562" s="52"/>
    </row>
    <row r="563" spans="1:4" ht="15" x14ac:dyDescent="0.25">
      <c r="A563" s="28"/>
      <c r="B563" s="41"/>
      <c r="C563" s="51"/>
      <c r="D563" s="52"/>
    </row>
    <row r="564" spans="1:4" ht="15" x14ac:dyDescent="0.25">
      <c r="A564" s="28"/>
      <c r="B564" s="40"/>
      <c r="C564" s="51"/>
      <c r="D564" s="52"/>
    </row>
    <row r="565" spans="1:4" ht="15" x14ac:dyDescent="0.25">
      <c r="A565" s="28"/>
      <c r="B565" s="41"/>
      <c r="C565" s="51"/>
      <c r="D565" s="52"/>
    </row>
    <row r="566" spans="1:4" ht="15" x14ac:dyDescent="0.25">
      <c r="A566" s="28"/>
      <c r="B566" s="41"/>
      <c r="C566" s="51"/>
      <c r="D566" s="52"/>
    </row>
    <row r="567" spans="1:4" ht="15" x14ac:dyDescent="0.25">
      <c r="A567" s="28"/>
      <c r="B567" s="41"/>
      <c r="C567" s="51"/>
      <c r="D567" s="52"/>
    </row>
    <row r="568" spans="1:4" ht="15" x14ac:dyDescent="0.25">
      <c r="A568" s="28"/>
      <c r="B568" s="40"/>
      <c r="C568" s="51"/>
      <c r="D568" s="52"/>
    </row>
    <row r="569" spans="1:4" ht="15" x14ac:dyDescent="0.25">
      <c r="A569" s="28"/>
      <c r="B569" s="41"/>
      <c r="C569" s="51"/>
      <c r="D569" s="52"/>
    </row>
    <row r="570" spans="1:4" ht="15" x14ac:dyDescent="0.25">
      <c r="A570" s="28"/>
      <c r="B570" s="41"/>
      <c r="C570" s="51"/>
      <c r="D570" s="52"/>
    </row>
    <row r="571" spans="1:4" ht="15" x14ac:dyDescent="0.25">
      <c r="A571" s="28"/>
      <c r="B571" s="41"/>
      <c r="C571" s="51"/>
      <c r="D571" s="52"/>
    </row>
    <row r="572" spans="1:4" ht="15" x14ac:dyDescent="0.25">
      <c r="A572" s="28"/>
      <c r="B572" s="41"/>
      <c r="C572" s="51"/>
      <c r="D572" s="52"/>
    </row>
    <row r="573" spans="1:4" ht="15" x14ac:dyDescent="0.25">
      <c r="A573" s="28"/>
      <c r="B573" s="41"/>
      <c r="C573" s="51"/>
      <c r="D573" s="52"/>
    </row>
    <row r="574" spans="1:4" ht="15" x14ac:dyDescent="0.25">
      <c r="A574" s="28"/>
      <c r="B574" s="41"/>
      <c r="C574" s="51"/>
      <c r="D574" s="52"/>
    </row>
    <row r="575" spans="1:4" ht="15" x14ac:dyDescent="0.25">
      <c r="A575" s="28"/>
      <c r="B575" s="41"/>
      <c r="C575" s="51"/>
      <c r="D575" s="52"/>
    </row>
    <row r="576" spans="1:4" ht="15" x14ac:dyDescent="0.25">
      <c r="A576" s="28"/>
      <c r="B576" s="41"/>
      <c r="C576" s="51"/>
      <c r="D576" s="52"/>
    </row>
    <row r="577" spans="1:4" ht="15" x14ac:dyDescent="0.25">
      <c r="A577" s="28"/>
      <c r="B577" s="41"/>
      <c r="C577" s="51"/>
      <c r="D577" s="52"/>
    </row>
    <row r="578" spans="1:4" ht="15" x14ac:dyDescent="0.25">
      <c r="A578" s="28"/>
      <c r="B578" s="41"/>
      <c r="C578" s="51"/>
      <c r="D578" s="52"/>
    </row>
    <row r="579" spans="1:4" ht="15" x14ac:dyDescent="0.25">
      <c r="A579" s="28"/>
      <c r="B579" s="41"/>
      <c r="C579" s="51"/>
      <c r="D579" s="52"/>
    </row>
    <row r="580" spans="1:4" ht="15" x14ac:dyDescent="0.25">
      <c r="A580" s="28"/>
      <c r="B580" s="41"/>
      <c r="C580" s="51"/>
      <c r="D580" s="52"/>
    </row>
    <row r="581" spans="1:4" ht="15" x14ac:dyDescent="0.25">
      <c r="A581" s="28"/>
      <c r="B581" s="41"/>
      <c r="C581" s="51"/>
      <c r="D581" s="52"/>
    </row>
    <row r="582" spans="1:4" ht="15" x14ac:dyDescent="0.25">
      <c r="A582" s="28"/>
      <c r="B582" s="41"/>
      <c r="C582" s="51"/>
      <c r="D582" s="52"/>
    </row>
    <row r="583" spans="1:4" ht="15" x14ac:dyDescent="0.25">
      <c r="A583" s="28"/>
      <c r="B583" s="41"/>
      <c r="C583" s="51"/>
      <c r="D583" s="52"/>
    </row>
    <row r="584" spans="1:4" ht="15" x14ac:dyDescent="0.25">
      <c r="A584" s="28"/>
      <c r="B584" s="41"/>
      <c r="C584" s="51"/>
      <c r="D584" s="52"/>
    </row>
    <row r="585" spans="1:4" ht="15" x14ac:dyDescent="0.25">
      <c r="A585" s="28"/>
      <c r="B585" s="41"/>
      <c r="C585" s="51"/>
      <c r="D585" s="52"/>
    </row>
    <row r="586" spans="1:4" ht="15" x14ac:dyDescent="0.25">
      <c r="A586" s="28"/>
      <c r="B586" s="41"/>
      <c r="C586" s="51"/>
      <c r="D586" s="52"/>
    </row>
    <row r="587" spans="1:4" ht="15" x14ac:dyDescent="0.25">
      <c r="A587" s="28"/>
      <c r="B587" s="41"/>
      <c r="C587" s="51"/>
      <c r="D587" s="52"/>
    </row>
    <row r="588" spans="1:4" ht="15" x14ac:dyDescent="0.25">
      <c r="A588" s="27"/>
      <c r="B588" s="40"/>
      <c r="C588" s="51"/>
      <c r="D588" s="52"/>
    </row>
    <row r="589" spans="1:4" ht="15" x14ac:dyDescent="0.25">
      <c r="A589" s="28"/>
      <c r="B589" s="41"/>
      <c r="C589" s="51"/>
      <c r="D589" s="52"/>
    </row>
    <row r="590" spans="1:4" ht="15" x14ac:dyDescent="0.25">
      <c r="A590" s="28"/>
      <c r="B590" s="41"/>
      <c r="C590" s="51"/>
      <c r="D590" s="52"/>
    </row>
    <row r="591" spans="1:4" ht="15" x14ac:dyDescent="0.25">
      <c r="A591" s="28"/>
      <c r="B591" s="41"/>
      <c r="C591" s="51"/>
      <c r="D591" s="52"/>
    </row>
    <row r="592" spans="1:4" ht="15" x14ac:dyDescent="0.25">
      <c r="A592" s="28"/>
      <c r="B592" s="41"/>
      <c r="C592" s="51"/>
      <c r="D592" s="52"/>
    </row>
    <row r="593" spans="1:4" ht="15" x14ac:dyDescent="0.25">
      <c r="A593" s="28"/>
      <c r="B593" s="41"/>
      <c r="C593" s="51"/>
      <c r="D593" s="52"/>
    </row>
    <row r="594" spans="1:4" ht="15" x14ac:dyDescent="0.25">
      <c r="A594" s="28"/>
      <c r="B594" s="41"/>
      <c r="C594" s="51"/>
      <c r="D594" s="52"/>
    </row>
    <row r="595" spans="1:4" ht="15" x14ac:dyDescent="0.25">
      <c r="A595" s="28"/>
      <c r="B595" s="41"/>
      <c r="C595" s="51"/>
      <c r="D595" s="52"/>
    </row>
    <row r="596" spans="1:4" ht="15" x14ac:dyDescent="0.25">
      <c r="A596" s="28"/>
      <c r="B596" s="41"/>
      <c r="C596" s="51"/>
      <c r="D596" s="52"/>
    </row>
    <row r="597" spans="1:4" ht="15" x14ac:dyDescent="0.25">
      <c r="A597" s="28"/>
      <c r="B597" s="41"/>
      <c r="C597" s="51"/>
      <c r="D597" s="52"/>
    </row>
    <row r="598" spans="1:4" ht="15" x14ac:dyDescent="0.25">
      <c r="A598" s="28"/>
      <c r="B598" s="41"/>
      <c r="C598" s="51"/>
      <c r="D598" s="52"/>
    </row>
    <row r="599" spans="1:4" ht="15" x14ac:dyDescent="0.25">
      <c r="A599" s="28"/>
      <c r="B599" s="41"/>
      <c r="C599" s="51"/>
      <c r="D599" s="52"/>
    </row>
    <row r="600" spans="1:4" ht="15" x14ac:dyDescent="0.25">
      <c r="A600" s="28"/>
      <c r="B600" s="41"/>
      <c r="C600" s="51"/>
      <c r="D600" s="52"/>
    </row>
    <row r="601" spans="1:4" ht="15" x14ac:dyDescent="0.25">
      <c r="A601" s="28"/>
      <c r="B601" s="41"/>
      <c r="C601" s="51"/>
      <c r="D601" s="52"/>
    </row>
    <row r="602" spans="1:4" ht="15" x14ac:dyDescent="0.25">
      <c r="A602" s="28"/>
      <c r="B602" s="41"/>
      <c r="C602" s="51"/>
      <c r="D602" s="52"/>
    </row>
    <row r="603" spans="1:4" ht="15" x14ac:dyDescent="0.25">
      <c r="A603" s="28"/>
      <c r="B603" s="41"/>
      <c r="C603" s="51"/>
      <c r="D603" s="52"/>
    </row>
    <row r="604" spans="1:4" ht="15" x14ac:dyDescent="0.25">
      <c r="A604" s="28"/>
      <c r="B604" s="41"/>
      <c r="C604" s="51"/>
      <c r="D604" s="52"/>
    </row>
    <row r="605" spans="1:4" ht="15" x14ac:dyDescent="0.25">
      <c r="A605" s="28"/>
      <c r="B605" s="41"/>
      <c r="C605" s="51"/>
      <c r="D605" s="52"/>
    </row>
    <row r="606" spans="1:4" ht="15" x14ac:dyDescent="0.25">
      <c r="A606" s="28"/>
      <c r="B606" s="42"/>
      <c r="C606" s="51"/>
      <c r="D606" s="52"/>
    </row>
    <row r="607" spans="1:4" ht="15" x14ac:dyDescent="0.25">
      <c r="A607" s="28"/>
      <c r="B607" s="42"/>
      <c r="C607" s="51"/>
      <c r="D607" s="52"/>
    </row>
    <row r="608" spans="1:4" ht="15" x14ac:dyDescent="0.25">
      <c r="A608" s="28"/>
      <c r="B608" s="42"/>
      <c r="C608" s="51"/>
      <c r="D608" s="52"/>
    </row>
    <row r="609" spans="1:4" ht="15" x14ac:dyDescent="0.25">
      <c r="A609" s="28"/>
      <c r="B609" s="42"/>
      <c r="C609" s="51"/>
      <c r="D609" s="52"/>
    </row>
    <row r="610" spans="1:4" ht="15" x14ac:dyDescent="0.25">
      <c r="A610" s="28"/>
      <c r="B610" s="42"/>
      <c r="C610" s="51"/>
      <c r="D610" s="52"/>
    </row>
    <row r="611" spans="1:4" ht="15" x14ac:dyDescent="0.25">
      <c r="A611" s="28"/>
      <c r="B611" s="42"/>
      <c r="C611" s="51"/>
      <c r="D611" s="52"/>
    </row>
    <row r="612" spans="1:4" ht="15" x14ac:dyDescent="0.25">
      <c r="A612" s="28"/>
      <c r="B612" s="42"/>
      <c r="C612" s="51"/>
      <c r="D612" s="52"/>
    </row>
    <row r="613" spans="1:4" ht="15" x14ac:dyDescent="0.25">
      <c r="A613" s="28"/>
      <c r="B613" s="42"/>
      <c r="C613" s="51"/>
      <c r="D613" s="52"/>
    </row>
    <row r="614" spans="1:4" ht="15" x14ac:dyDescent="0.25">
      <c r="A614" s="28"/>
      <c r="B614" s="42"/>
      <c r="C614" s="51"/>
      <c r="D614" s="52"/>
    </row>
    <row r="615" spans="1:4" ht="15" x14ac:dyDescent="0.25">
      <c r="A615" s="28"/>
      <c r="B615" s="42"/>
      <c r="C615" s="51"/>
      <c r="D615" s="52"/>
    </row>
    <row r="616" spans="1:4" ht="15" x14ac:dyDescent="0.25">
      <c r="A616" s="28"/>
      <c r="B616" s="42"/>
      <c r="C616" s="51"/>
      <c r="D616" s="52"/>
    </row>
    <row r="617" spans="1:4" ht="15" x14ac:dyDescent="0.25">
      <c r="A617" s="27"/>
      <c r="B617" s="43"/>
      <c r="C617" s="51"/>
      <c r="D617" s="52"/>
    </row>
    <row r="618" spans="1:4" ht="15" x14ac:dyDescent="0.25">
      <c r="A618" s="27"/>
      <c r="B618" s="43"/>
      <c r="C618" s="51"/>
      <c r="D618" s="52"/>
    </row>
    <row r="619" spans="1:4" ht="15" x14ac:dyDescent="0.25">
      <c r="A619" s="27"/>
      <c r="B619" s="43"/>
      <c r="C619" s="51"/>
      <c r="D619" s="52"/>
    </row>
    <row r="620" spans="1:4" ht="15" x14ac:dyDescent="0.25">
      <c r="A620" s="27"/>
      <c r="B620" s="43"/>
      <c r="C620" s="51"/>
      <c r="D620" s="52"/>
    </row>
    <row r="621" spans="1:4" ht="15" x14ac:dyDescent="0.25">
      <c r="A621" s="27"/>
      <c r="B621" s="43"/>
      <c r="C621" s="51"/>
      <c r="D621" s="52"/>
    </row>
    <row r="622" spans="1:4" ht="15" x14ac:dyDescent="0.25">
      <c r="A622" s="27"/>
      <c r="B622" s="43"/>
      <c r="C622" s="51"/>
      <c r="D622" s="52"/>
    </row>
    <row r="623" spans="1:4" ht="15" x14ac:dyDescent="0.25">
      <c r="A623" s="27"/>
      <c r="B623" s="43"/>
      <c r="C623" s="51"/>
      <c r="D623" s="52"/>
    </row>
    <row r="624" spans="1:4" ht="15" x14ac:dyDescent="0.25">
      <c r="A624" s="27"/>
      <c r="B624" s="43"/>
      <c r="C624" s="51"/>
      <c r="D624" s="52"/>
    </row>
    <row r="625" spans="1:4" ht="15" x14ac:dyDescent="0.25">
      <c r="A625" s="27"/>
      <c r="B625" s="40"/>
      <c r="C625" s="51"/>
      <c r="D625" s="52"/>
    </row>
    <row r="626" spans="1:4" ht="15" x14ac:dyDescent="0.25">
      <c r="A626" s="27"/>
      <c r="B626" s="40"/>
      <c r="C626" s="51"/>
      <c r="D626" s="52"/>
    </row>
    <row r="627" spans="1:4" ht="15" x14ac:dyDescent="0.25">
      <c r="A627" s="27"/>
      <c r="B627" s="40"/>
      <c r="C627" s="51"/>
      <c r="D627" s="52"/>
    </row>
    <row r="628" spans="1:4" ht="15" x14ac:dyDescent="0.25">
      <c r="A628" s="27"/>
      <c r="B628" s="40"/>
      <c r="C628" s="51"/>
      <c r="D628" s="52"/>
    </row>
    <row r="629" spans="1:4" ht="15" x14ac:dyDescent="0.25">
      <c r="A629" s="27"/>
      <c r="B629" s="40"/>
      <c r="C629" s="51"/>
      <c r="D629" s="52"/>
    </row>
    <row r="630" spans="1:4" ht="15" x14ac:dyDescent="0.25">
      <c r="A630" s="27"/>
      <c r="B630" s="40"/>
      <c r="C630" s="51"/>
      <c r="D630" s="52"/>
    </row>
    <row r="631" spans="1:4" ht="15" x14ac:dyDescent="0.25">
      <c r="A631" s="27"/>
      <c r="B631" s="40"/>
      <c r="C631" s="51"/>
      <c r="D631" s="52"/>
    </row>
    <row r="632" spans="1:4" ht="15" x14ac:dyDescent="0.25">
      <c r="A632" s="27"/>
      <c r="B632" s="40"/>
      <c r="C632" s="51"/>
      <c r="D632" s="52"/>
    </row>
    <row r="633" spans="1:4" ht="15" x14ac:dyDescent="0.25">
      <c r="A633" s="27"/>
      <c r="B633" s="40"/>
      <c r="C633" s="51"/>
      <c r="D633" s="52"/>
    </row>
    <row r="634" spans="1:4" ht="15" x14ac:dyDescent="0.25">
      <c r="A634" s="27"/>
      <c r="B634" s="40"/>
      <c r="C634" s="51"/>
      <c r="D634" s="52"/>
    </row>
    <row r="635" spans="1:4" ht="15" x14ac:dyDescent="0.25">
      <c r="A635" s="27"/>
      <c r="B635" s="40"/>
      <c r="C635" s="51"/>
      <c r="D635" s="52"/>
    </row>
    <row r="636" spans="1:4" ht="15" x14ac:dyDescent="0.25">
      <c r="A636" s="27"/>
      <c r="B636" s="40"/>
      <c r="C636" s="51"/>
      <c r="D636" s="52"/>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I72"/>
  <sheetViews>
    <sheetView workbookViewId="0"/>
  </sheetViews>
  <sheetFormatPr baseColWidth="10" defaultColWidth="9.140625" defaultRowHeight="12.75" x14ac:dyDescent="0.2"/>
  <cols>
    <col min="2" max="2" width="10.5703125" customWidth="1"/>
    <col min="3" max="3" width="20.85546875" customWidth="1"/>
    <col min="4" max="4" width="17.5703125" customWidth="1"/>
    <col min="5" max="34" width="10.85546875" customWidth="1"/>
    <col min="35" max="35" width="17.5703125" customWidth="1"/>
  </cols>
  <sheetData>
    <row r="1" spans="1:6" x14ac:dyDescent="0.2">
      <c r="A1" t="s">
        <v>6</v>
      </c>
    </row>
    <row r="3" spans="1:6" x14ac:dyDescent="0.2">
      <c r="C3" t="s">
        <v>7</v>
      </c>
      <c r="D3" s="1">
        <f ca="1">TODAY()</f>
        <v>42837</v>
      </c>
      <c r="E3" s="1"/>
    </row>
    <row r="4" spans="1:6" x14ac:dyDescent="0.2">
      <c r="D4">
        <v>5</v>
      </c>
    </row>
    <row r="6" spans="1:6" x14ac:dyDescent="0.2">
      <c r="E6" t="e">
        <f>NA()</f>
        <v>#N/A</v>
      </c>
    </row>
    <row r="7" spans="1:6" x14ac:dyDescent="0.2">
      <c r="E7" t="e">
        <f>NA()</f>
        <v>#N/A</v>
      </c>
    </row>
    <row r="8" spans="1:6" x14ac:dyDescent="0.2">
      <c r="E8" t="e">
        <f>NA()</f>
        <v>#N/A</v>
      </c>
    </row>
    <row r="9" spans="1:6" x14ac:dyDescent="0.2">
      <c r="C9" s="2" t="s">
        <v>8</v>
      </c>
      <c r="D9">
        <f>SUMPRODUCT( ((Aktivitäten[First Trade Date]&gt;=StartDatumFenster)+(Aktivitäten[Delisting]&gt;=StartDatumFenster)&gt;0)*(Aktivitäten[First Trade Date]&lt;=(StartDatumFenster+FensterTage-1)) )</f>
        <v>1</v>
      </c>
      <c r="E9" t="e">
        <f>NA()</f>
        <v>#N/A</v>
      </c>
    </row>
    <row r="10" spans="1:6" x14ac:dyDescent="0.2">
      <c r="D10">
        <v>9</v>
      </c>
      <c r="E10" t="e">
        <f>NA()</f>
        <v>#N/A</v>
      </c>
    </row>
    <row r="11" spans="1:6" x14ac:dyDescent="0.2">
      <c r="D11">
        <f>D10-MIN(D10,D9)</f>
        <v>8</v>
      </c>
      <c r="E11" t="e">
        <f>NA()</f>
        <v>#N/A</v>
      </c>
    </row>
    <row r="12" spans="1:6" x14ac:dyDescent="0.2">
      <c r="E12" t="e">
        <f>NA()</f>
        <v>#N/A</v>
      </c>
    </row>
    <row r="13" spans="1:6" x14ac:dyDescent="0.2">
      <c r="C13" s="2"/>
      <c r="E13" t="e">
        <f>NA()</f>
        <v>#N/A</v>
      </c>
    </row>
    <row r="14" spans="1:6" x14ac:dyDescent="0.2">
      <c r="C14" s="2"/>
      <c r="E14" t="e">
        <f>NA()</f>
        <v>#N/A</v>
      </c>
    </row>
    <row r="15" spans="1:6" x14ac:dyDescent="0.2">
      <c r="C15" s="2"/>
      <c r="E15">
        <f t="array" ref="E15">INDEX(Aktivitäten[Id],MATCH(1, ((Aktivitäten[First Trade Date]&gt;=StartDatumFenster)+(Aktivitäten[Delisting]&gt;=StartDatumFenster)&gt;0)*(Aktivitäten[First Trade Date]&lt;=(StartDatumFenster+FensterTage-1)), 0))</f>
        <v>1</v>
      </c>
      <c r="F15" t="e">
        <f t="shared" ref="F15:F23" ca="1" si="0">OFFSET(E15,-$D$11,)</f>
        <v>#N/A</v>
      </c>
    </row>
    <row r="16" spans="1:6" x14ac:dyDescent="0.2">
      <c r="C16" s="2"/>
      <c r="E16" t="e">
        <f t="array" ref="E16">INDEX(Aktivitäten[Id],MATCH(1, (Aktivitäten[Id]&gt;E15)*((Aktivitäten[First Trade Date]&gt;=StartDatumFenster)+(Aktivitäten[Delisting]&gt;=StartDatumFenster)&gt;0)*(Aktivitäten[First Trade Date]&lt;=(StartDatumFenster+FensterTage-1)), 0))</f>
        <v>#N/A</v>
      </c>
      <c r="F16" t="e">
        <f t="shared" ca="1" si="0"/>
        <v>#N/A</v>
      </c>
    </row>
    <row r="17" spans="1:35" x14ac:dyDescent="0.2">
      <c r="C17" s="2"/>
      <c r="E17" t="e">
        <f t="array" ref="E17">INDEX(Aktivitäten[Id],MATCH(1, (Aktivitäten[Id]&gt;E16)*((Aktivitäten[First Trade Date]&gt;=StartDatumFenster)+(Aktivitäten[Delisting]&gt;=StartDatumFenster)&gt;0)*(Aktivitäten[First Trade Date]&lt;=(StartDatumFenster+FensterTage-1)), 0))</f>
        <v>#N/A</v>
      </c>
      <c r="F17" t="e">
        <f t="shared" ca="1" si="0"/>
        <v>#N/A</v>
      </c>
    </row>
    <row r="18" spans="1:35" x14ac:dyDescent="0.2">
      <c r="E18" t="e">
        <f t="array" ref="E18">INDEX(Aktivitäten[Id],MATCH(1, (Aktivitäten[Id]&gt;E17)*((Aktivitäten[First Trade Date]&gt;=StartDatumFenster)+(Aktivitäten[Delisting]&gt;=StartDatumFenster)&gt;0)*(Aktivitäten[First Trade Date]&lt;=(StartDatumFenster+FensterTage-1)), 0))</f>
        <v>#N/A</v>
      </c>
      <c r="F18" t="e">
        <f t="shared" ca="1" si="0"/>
        <v>#N/A</v>
      </c>
    </row>
    <row r="19" spans="1:35" x14ac:dyDescent="0.2">
      <c r="E19" t="e">
        <f t="array" ref="E19">INDEX(Aktivitäten[Id],MATCH(1, (Aktivitäten[Id]&gt;E18)*((Aktivitäten[First Trade Date]&gt;=StartDatumFenster)+(Aktivitäten[Delisting]&gt;=StartDatumFenster)&gt;0)*(Aktivitäten[First Trade Date]&lt;=(StartDatumFenster+FensterTage-1)), 0))</f>
        <v>#N/A</v>
      </c>
      <c r="F19" t="e">
        <f t="shared" ca="1" si="0"/>
        <v>#N/A</v>
      </c>
    </row>
    <row r="20" spans="1:35" x14ac:dyDescent="0.2">
      <c r="E20" t="e">
        <f t="array" ref="E20">INDEX(Aktivitäten[Id],MATCH(1, (Aktivitäten[Id]&gt;E19)*((Aktivitäten[First Trade Date]&gt;=StartDatumFenster)+(Aktivitäten[Delisting]&gt;=StartDatumFenster)&gt;0)*(Aktivitäten[First Trade Date]&lt;=(StartDatumFenster+FensterTage-1)), 0))</f>
        <v>#N/A</v>
      </c>
      <c r="F20" t="e">
        <f t="shared" ca="1" si="0"/>
        <v>#N/A</v>
      </c>
    </row>
    <row r="21" spans="1:35" x14ac:dyDescent="0.2">
      <c r="E21" t="e">
        <f t="array" ref="E21">INDEX(Aktivitäten[Id],MATCH(1, (Aktivitäten[Id]&gt;E20)*((Aktivitäten[First Trade Date]&gt;=StartDatumFenster)+(Aktivitäten[Delisting]&gt;=StartDatumFenster)&gt;0)*(Aktivitäten[First Trade Date]&lt;=(StartDatumFenster+FensterTage-1)), 0))</f>
        <v>#N/A</v>
      </c>
      <c r="F21" t="e">
        <f t="shared" ca="1" si="0"/>
        <v>#N/A</v>
      </c>
    </row>
    <row r="22" spans="1:35" x14ac:dyDescent="0.2">
      <c r="E22" t="e">
        <f t="array" ref="E22">INDEX(Aktivitäten[Id],MATCH(1, (Aktivitäten[Id]&gt;E21)*((Aktivitäten[First Trade Date]&gt;=StartDatumFenster)+(Aktivitäten[Delisting]&gt;=StartDatumFenster)&gt;0)*(Aktivitäten[First Trade Date]&lt;=(StartDatumFenster+FensterTage-1)), 0))</f>
        <v>#N/A</v>
      </c>
      <c r="F22" t="e">
        <f t="shared" ca="1" si="0"/>
        <v>#N/A</v>
      </c>
    </row>
    <row r="23" spans="1:35" x14ac:dyDescent="0.2">
      <c r="E23" t="e">
        <f t="array" ref="E23">INDEX(Aktivitäten[Id],MATCH(1, (Aktivitäten[Id]&gt;E22)*((Aktivitäten[First Trade Date]&gt;=StartDatumFenster)+(Aktivitäten[Delisting]&gt;=StartDatumFenster)&gt;0)*(Aktivitäten[First Trade Date]&lt;=(StartDatumFenster+FensterTage-1)), 0))</f>
        <v>#N/A</v>
      </c>
      <c r="F23">
        <f t="shared" ca="1" si="0"/>
        <v>1</v>
      </c>
    </row>
    <row r="25" spans="1:35" x14ac:dyDescent="0.2">
      <c r="C25" t="s">
        <v>9</v>
      </c>
      <c r="D25" s="1">
        <f>Startdatum+FensterOffset</f>
        <v>35043</v>
      </c>
    </row>
    <row r="26" spans="1:35" x14ac:dyDescent="0.2">
      <c r="C26" t="s">
        <v>0</v>
      </c>
      <c r="D26">
        <v>100</v>
      </c>
    </row>
    <row r="28" spans="1:35" x14ac:dyDescent="0.2">
      <c r="C28" t="s">
        <v>10</v>
      </c>
      <c r="D28" s="2">
        <f>'Zeitstrahl Vorlage'!D20</f>
        <v>34943</v>
      </c>
    </row>
    <row r="29" spans="1:35" x14ac:dyDescent="0.2">
      <c r="C29" t="s">
        <v>11</v>
      </c>
      <c r="D29">
        <v>30</v>
      </c>
    </row>
    <row r="31" spans="1:35" x14ac:dyDescent="0.2">
      <c r="A31" t="s">
        <v>2</v>
      </c>
      <c r="B31" t="s">
        <v>12</v>
      </c>
      <c r="C31" t="s">
        <v>13</v>
      </c>
      <c r="D31" t="s">
        <v>3</v>
      </c>
      <c r="E31" s="1">
        <f>StartDatumFenster</f>
        <v>35043</v>
      </c>
      <c r="F31" s="1">
        <f t="shared" ref="F31:AI31" si="1">E31+1</f>
        <v>35044</v>
      </c>
      <c r="G31" s="1">
        <f t="shared" si="1"/>
        <v>35045</v>
      </c>
      <c r="H31" s="1">
        <f t="shared" si="1"/>
        <v>35046</v>
      </c>
      <c r="I31" s="1">
        <f t="shared" si="1"/>
        <v>35047</v>
      </c>
      <c r="J31" s="1">
        <f t="shared" si="1"/>
        <v>35048</v>
      </c>
      <c r="K31" s="1">
        <f t="shared" si="1"/>
        <v>35049</v>
      </c>
      <c r="L31" s="1">
        <f t="shared" si="1"/>
        <v>35050</v>
      </c>
      <c r="M31" s="1">
        <f t="shared" si="1"/>
        <v>35051</v>
      </c>
      <c r="N31" s="1">
        <f t="shared" si="1"/>
        <v>35052</v>
      </c>
      <c r="O31" s="1">
        <f t="shared" si="1"/>
        <v>35053</v>
      </c>
      <c r="P31" s="1">
        <f t="shared" si="1"/>
        <v>35054</v>
      </c>
      <c r="Q31" s="1">
        <f t="shared" si="1"/>
        <v>35055</v>
      </c>
      <c r="R31" s="1">
        <f t="shared" si="1"/>
        <v>35056</v>
      </c>
      <c r="S31" s="1">
        <f t="shared" si="1"/>
        <v>35057</v>
      </c>
      <c r="T31" s="1">
        <f t="shared" si="1"/>
        <v>35058</v>
      </c>
      <c r="U31" s="1">
        <f t="shared" si="1"/>
        <v>35059</v>
      </c>
      <c r="V31" s="1">
        <f t="shared" si="1"/>
        <v>35060</v>
      </c>
      <c r="W31" s="1">
        <f t="shared" si="1"/>
        <v>35061</v>
      </c>
      <c r="X31" s="1">
        <f t="shared" si="1"/>
        <v>35062</v>
      </c>
      <c r="Y31" s="1">
        <f t="shared" si="1"/>
        <v>35063</v>
      </c>
      <c r="Z31" s="1">
        <f t="shared" si="1"/>
        <v>35064</v>
      </c>
      <c r="AA31" s="1">
        <f t="shared" si="1"/>
        <v>35065</v>
      </c>
      <c r="AB31" s="1">
        <f t="shared" si="1"/>
        <v>35066</v>
      </c>
      <c r="AC31" s="1">
        <f t="shared" si="1"/>
        <v>35067</v>
      </c>
      <c r="AD31" s="1">
        <f t="shared" si="1"/>
        <v>35068</v>
      </c>
      <c r="AE31" s="1">
        <f t="shared" si="1"/>
        <v>35069</v>
      </c>
      <c r="AF31" s="1">
        <f t="shared" si="1"/>
        <v>35070</v>
      </c>
      <c r="AG31" s="1">
        <f t="shared" si="1"/>
        <v>35071</v>
      </c>
      <c r="AH31" s="1">
        <f t="shared" si="1"/>
        <v>35072</v>
      </c>
      <c r="AI31" s="1">
        <f t="shared" si="1"/>
        <v>35073</v>
      </c>
    </row>
    <row r="32" spans="1:35" x14ac:dyDescent="0.2">
      <c r="A32">
        <v>11.3</v>
      </c>
      <c r="B32">
        <v>1</v>
      </c>
      <c r="C32" t="e">
        <f t="shared" ref="C32:C40" ca="1" si="2">F15</f>
        <v>#N/A</v>
      </c>
      <c r="D32" t="e">
        <f ca="1">INDEX(Aktivitäten[Firm],MATCH($C32,Aktivitäten[Id],0))</f>
        <v>#N/A</v>
      </c>
      <c r="E32" t="e">
        <f ca="1">Rasterberechnung</f>
        <v>#N/A</v>
      </c>
      <c r="F32" t="e">
        <f ca="1">Rasterberechnung</f>
        <v>#N/A</v>
      </c>
      <c r="G32" t="e">
        <f ca="1">Rasterberechnung</f>
        <v>#N/A</v>
      </c>
      <c r="H32" t="e">
        <f ca="1">Rasterberechnung</f>
        <v>#N/A</v>
      </c>
      <c r="I32" t="e">
        <f ca="1">Rasterberechnung</f>
        <v>#N/A</v>
      </c>
      <c r="J32" t="e">
        <f ca="1">Rasterberechnung</f>
        <v>#N/A</v>
      </c>
      <c r="K32" t="e">
        <f ca="1">Rasterberechnung</f>
        <v>#N/A</v>
      </c>
      <c r="L32" t="e">
        <f ca="1">Rasterberechnung</f>
        <v>#N/A</v>
      </c>
      <c r="M32" t="e">
        <f ca="1">Rasterberechnung</f>
        <v>#N/A</v>
      </c>
      <c r="N32" t="e">
        <f ca="1">Rasterberechnung</f>
        <v>#N/A</v>
      </c>
      <c r="O32" t="e">
        <f ca="1">Rasterberechnung</f>
        <v>#N/A</v>
      </c>
      <c r="P32" t="e">
        <f ca="1">Rasterberechnung</f>
        <v>#N/A</v>
      </c>
      <c r="Q32" t="e">
        <f ca="1">Rasterberechnung</f>
        <v>#N/A</v>
      </c>
      <c r="R32" t="e">
        <f ca="1">Rasterberechnung</f>
        <v>#N/A</v>
      </c>
      <c r="S32" t="e">
        <f ca="1">Rasterberechnung</f>
        <v>#N/A</v>
      </c>
      <c r="T32" t="e">
        <f ca="1">Rasterberechnung</f>
        <v>#N/A</v>
      </c>
      <c r="U32" t="e">
        <f ca="1">Rasterberechnung</f>
        <v>#N/A</v>
      </c>
      <c r="V32" t="e">
        <f ca="1">Rasterberechnung</f>
        <v>#N/A</v>
      </c>
      <c r="W32" t="e">
        <f ca="1">Rasterberechnung</f>
        <v>#N/A</v>
      </c>
      <c r="X32" t="e">
        <f ca="1">Rasterberechnung</f>
        <v>#N/A</v>
      </c>
      <c r="Y32" t="e">
        <f ca="1">Rasterberechnung</f>
        <v>#N/A</v>
      </c>
      <c r="Z32" t="e">
        <f ca="1">Rasterberechnung</f>
        <v>#N/A</v>
      </c>
      <c r="AA32" t="e">
        <f ca="1">Rasterberechnung</f>
        <v>#N/A</v>
      </c>
      <c r="AB32" t="e">
        <f ca="1">Rasterberechnung</f>
        <v>#N/A</v>
      </c>
      <c r="AC32" t="e">
        <f ca="1">Rasterberechnung</f>
        <v>#N/A</v>
      </c>
      <c r="AD32" t="e">
        <f ca="1">Rasterberechnung</f>
        <v>#N/A</v>
      </c>
      <c r="AE32" t="e">
        <f ca="1">Rasterberechnung</f>
        <v>#N/A</v>
      </c>
      <c r="AF32" t="e">
        <f ca="1">Rasterberechnung</f>
        <v>#N/A</v>
      </c>
      <c r="AG32" t="e">
        <f ca="1">Rasterberechnung</f>
        <v>#N/A</v>
      </c>
      <c r="AH32" t="e">
        <f ca="1">Rasterberechnung</f>
        <v>#N/A</v>
      </c>
      <c r="AI32" t="e">
        <f ca="1">Rasterberechnung</f>
        <v>#N/A</v>
      </c>
    </row>
    <row r="33" spans="1:35" x14ac:dyDescent="0.2">
      <c r="A33">
        <f>A32-1</f>
        <v>10.3</v>
      </c>
      <c r="B33">
        <v>2</v>
      </c>
      <c r="C33" t="e">
        <f t="shared" ca="1" si="2"/>
        <v>#N/A</v>
      </c>
      <c r="D33" t="e">
        <f ca="1">INDEX(Aktivitäten[Firm],MATCH($C33,Aktivitäten[Id],0))</f>
        <v>#N/A</v>
      </c>
      <c r="E33" t="e">
        <f ca="1">Rasterberechnung</f>
        <v>#N/A</v>
      </c>
      <c r="F33" t="e">
        <f ca="1">Rasterberechnung</f>
        <v>#N/A</v>
      </c>
      <c r="G33" t="e">
        <f ca="1">Rasterberechnung</f>
        <v>#N/A</v>
      </c>
      <c r="H33" t="e">
        <f ca="1">Rasterberechnung</f>
        <v>#N/A</v>
      </c>
      <c r="I33" t="e">
        <f ca="1">Rasterberechnung</f>
        <v>#N/A</v>
      </c>
      <c r="J33" t="e">
        <f ca="1">Rasterberechnung</f>
        <v>#N/A</v>
      </c>
      <c r="K33" t="e">
        <f ca="1">Rasterberechnung</f>
        <v>#N/A</v>
      </c>
      <c r="L33" t="e">
        <f ca="1">Rasterberechnung</f>
        <v>#N/A</v>
      </c>
      <c r="M33" t="e">
        <f ca="1">Rasterberechnung</f>
        <v>#N/A</v>
      </c>
      <c r="N33" t="e">
        <f ca="1">Rasterberechnung</f>
        <v>#N/A</v>
      </c>
      <c r="O33" t="e">
        <f ca="1">Rasterberechnung</f>
        <v>#N/A</v>
      </c>
      <c r="P33" t="e">
        <f ca="1">Rasterberechnung</f>
        <v>#N/A</v>
      </c>
      <c r="Q33" t="e">
        <f ca="1">Rasterberechnung</f>
        <v>#N/A</v>
      </c>
      <c r="R33" t="e">
        <f ca="1">Rasterberechnung</f>
        <v>#N/A</v>
      </c>
      <c r="S33" t="e">
        <f ca="1">Rasterberechnung</f>
        <v>#N/A</v>
      </c>
      <c r="T33" t="e">
        <f ca="1">Rasterberechnung</f>
        <v>#N/A</v>
      </c>
      <c r="U33" t="e">
        <f ca="1">Rasterberechnung</f>
        <v>#N/A</v>
      </c>
      <c r="V33" t="e">
        <f ca="1">Rasterberechnung</f>
        <v>#N/A</v>
      </c>
      <c r="W33" t="e">
        <f ca="1">Rasterberechnung</f>
        <v>#N/A</v>
      </c>
      <c r="X33" t="e">
        <f ca="1">Rasterberechnung</f>
        <v>#N/A</v>
      </c>
      <c r="Y33" t="e">
        <f ca="1">Rasterberechnung</f>
        <v>#N/A</v>
      </c>
      <c r="Z33" t="e">
        <f ca="1">Rasterberechnung</f>
        <v>#N/A</v>
      </c>
      <c r="AA33" t="e">
        <f ca="1">Rasterberechnung</f>
        <v>#N/A</v>
      </c>
      <c r="AB33" t="e">
        <f ca="1">Rasterberechnung</f>
        <v>#N/A</v>
      </c>
      <c r="AC33" t="e">
        <f ca="1">Rasterberechnung</f>
        <v>#N/A</v>
      </c>
      <c r="AD33" t="e">
        <f ca="1">Rasterberechnung</f>
        <v>#N/A</v>
      </c>
      <c r="AE33" t="e">
        <f ca="1">Rasterberechnung</f>
        <v>#N/A</v>
      </c>
      <c r="AF33" t="e">
        <f ca="1">Rasterberechnung</f>
        <v>#N/A</v>
      </c>
      <c r="AG33" t="e">
        <f ca="1">Rasterberechnung</f>
        <v>#N/A</v>
      </c>
      <c r="AH33" t="e">
        <f ca="1">Rasterberechnung</f>
        <v>#N/A</v>
      </c>
      <c r="AI33" t="e">
        <f ca="1">Rasterberechnung</f>
        <v>#N/A</v>
      </c>
    </row>
    <row r="34" spans="1:35" x14ac:dyDescent="0.2">
      <c r="A34">
        <f t="shared" ref="A34:A40" si="3">A33-1</f>
        <v>9.3000000000000007</v>
      </c>
      <c r="B34">
        <v>3</v>
      </c>
      <c r="C34" t="e">
        <f t="shared" ca="1" si="2"/>
        <v>#N/A</v>
      </c>
      <c r="D34" t="e">
        <f ca="1">INDEX(Aktivitäten[Firm],MATCH($C34,Aktivitäten[Id],0))</f>
        <v>#N/A</v>
      </c>
      <c r="E34" t="e">
        <f ca="1">Rasterberechnung</f>
        <v>#N/A</v>
      </c>
      <c r="F34" t="e">
        <f ca="1">Rasterberechnung</f>
        <v>#N/A</v>
      </c>
      <c r="G34" t="e">
        <f ca="1">Rasterberechnung</f>
        <v>#N/A</v>
      </c>
      <c r="H34" t="e">
        <f ca="1">Rasterberechnung</f>
        <v>#N/A</v>
      </c>
      <c r="I34" t="e">
        <f ca="1">Rasterberechnung</f>
        <v>#N/A</v>
      </c>
      <c r="J34" t="e">
        <f ca="1">Rasterberechnung</f>
        <v>#N/A</v>
      </c>
      <c r="K34" t="e">
        <f ca="1">Rasterberechnung</f>
        <v>#N/A</v>
      </c>
      <c r="L34" t="e">
        <f ca="1">Rasterberechnung</f>
        <v>#N/A</v>
      </c>
      <c r="M34" t="e">
        <f ca="1">Rasterberechnung</f>
        <v>#N/A</v>
      </c>
      <c r="N34" t="e">
        <f ca="1">Rasterberechnung</f>
        <v>#N/A</v>
      </c>
      <c r="O34" t="e">
        <f ca="1">Rasterberechnung</f>
        <v>#N/A</v>
      </c>
      <c r="P34" t="e">
        <f ca="1">Rasterberechnung</f>
        <v>#N/A</v>
      </c>
      <c r="Q34" t="e">
        <f ca="1">Rasterberechnung</f>
        <v>#N/A</v>
      </c>
      <c r="R34" t="e">
        <f ca="1">Rasterberechnung</f>
        <v>#N/A</v>
      </c>
      <c r="S34" t="e">
        <f ca="1">Rasterberechnung</f>
        <v>#N/A</v>
      </c>
      <c r="T34" t="e">
        <f ca="1">Rasterberechnung</f>
        <v>#N/A</v>
      </c>
      <c r="U34" t="e">
        <f ca="1">Rasterberechnung</f>
        <v>#N/A</v>
      </c>
      <c r="V34" t="e">
        <f ca="1">Rasterberechnung</f>
        <v>#N/A</v>
      </c>
      <c r="W34" t="e">
        <f ca="1">Rasterberechnung</f>
        <v>#N/A</v>
      </c>
      <c r="X34" t="e">
        <f ca="1">Rasterberechnung</f>
        <v>#N/A</v>
      </c>
      <c r="Y34" t="e">
        <f ca="1">Rasterberechnung</f>
        <v>#N/A</v>
      </c>
      <c r="Z34" t="e">
        <f ca="1">Rasterberechnung</f>
        <v>#N/A</v>
      </c>
      <c r="AA34" t="e">
        <f ca="1">Rasterberechnung</f>
        <v>#N/A</v>
      </c>
      <c r="AB34" t="e">
        <f ca="1">Rasterberechnung</f>
        <v>#N/A</v>
      </c>
      <c r="AC34" t="e">
        <f ca="1">Rasterberechnung</f>
        <v>#N/A</v>
      </c>
      <c r="AD34" t="e">
        <f ca="1">Rasterberechnung</f>
        <v>#N/A</v>
      </c>
      <c r="AE34" t="e">
        <f ca="1">Rasterberechnung</f>
        <v>#N/A</v>
      </c>
      <c r="AF34" t="e">
        <f ca="1">Rasterberechnung</f>
        <v>#N/A</v>
      </c>
      <c r="AG34" t="e">
        <f ca="1">Rasterberechnung</f>
        <v>#N/A</v>
      </c>
      <c r="AH34" t="e">
        <f ca="1">Rasterberechnung</f>
        <v>#N/A</v>
      </c>
      <c r="AI34" t="e">
        <f ca="1">Rasterberechnung</f>
        <v>#N/A</v>
      </c>
    </row>
    <row r="35" spans="1:35" x14ac:dyDescent="0.2">
      <c r="A35">
        <f t="shared" si="3"/>
        <v>8.3000000000000007</v>
      </c>
      <c r="B35">
        <v>4</v>
      </c>
      <c r="C35" t="e">
        <f t="shared" ca="1" si="2"/>
        <v>#N/A</v>
      </c>
      <c r="D35" t="e">
        <f ca="1">INDEX(Aktivitäten[Firm],MATCH($C35,Aktivitäten[Id],0))</f>
        <v>#N/A</v>
      </c>
      <c r="E35" t="e">
        <f ca="1">Rasterberechnung</f>
        <v>#N/A</v>
      </c>
      <c r="F35" t="e">
        <f ca="1">Rasterberechnung</f>
        <v>#N/A</v>
      </c>
      <c r="G35" t="e">
        <f ca="1">Rasterberechnung</f>
        <v>#N/A</v>
      </c>
      <c r="H35" t="e">
        <f ca="1">Rasterberechnung</f>
        <v>#N/A</v>
      </c>
      <c r="I35" t="e">
        <f ca="1">Rasterberechnung</f>
        <v>#N/A</v>
      </c>
      <c r="J35" t="e">
        <f ca="1">Rasterberechnung</f>
        <v>#N/A</v>
      </c>
      <c r="K35" t="e">
        <f ca="1">Rasterberechnung</f>
        <v>#N/A</v>
      </c>
      <c r="L35" t="e">
        <f ca="1">Rasterberechnung</f>
        <v>#N/A</v>
      </c>
      <c r="M35" t="e">
        <f ca="1">Rasterberechnung</f>
        <v>#N/A</v>
      </c>
      <c r="N35" t="e">
        <f ca="1">Rasterberechnung</f>
        <v>#N/A</v>
      </c>
      <c r="O35" t="e">
        <f ca="1">Rasterberechnung</f>
        <v>#N/A</v>
      </c>
      <c r="P35" t="e">
        <f ca="1">Rasterberechnung</f>
        <v>#N/A</v>
      </c>
      <c r="Q35" t="e">
        <f ca="1">Rasterberechnung</f>
        <v>#N/A</v>
      </c>
      <c r="R35" t="e">
        <f ca="1">Rasterberechnung</f>
        <v>#N/A</v>
      </c>
      <c r="S35" t="e">
        <f ca="1">Rasterberechnung</f>
        <v>#N/A</v>
      </c>
      <c r="T35" t="e">
        <f ca="1">Rasterberechnung</f>
        <v>#N/A</v>
      </c>
      <c r="U35" t="e">
        <f ca="1">Rasterberechnung</f>
        <v>#N/A</v>
      </c>
      <c r="V35" t="e">
        <f ca="1">Rasterberechnung</f>
        <v>#N/A</v>
      </c>
      <c r="W35" t="e">
        <f ca="1">Rasterberechnung</f>
        <v>#N/A</v>
      </c>
      <c r="X35" t="e">
        <f ca="1">Rasterberechnung</f>
        <v>#N/A</v>
      </c>
      <c r="Y35" t="e">
        <f ca="1">Rasterberechnung</f>
        <v>#N/A</v>
      </c>
      <c r="Z35" t="e">
        <f ca="1">Rasterberechnung</f>
        <v>#N/A</v>
      </c>
      <c r="AA35" t="e">
        <f ca="1">Rasterberechnung</f>
        <v>#N/A</v>
      </c>
      <c r="AB35" t="e">
        <f ca="1">Rasterberechnung</f>
        <v>#N/A</v>
      </c>
      <c r="AC35" t="e">
        <f ca="1">Rasterberechnung</f>
        <v>#N/A</v>
      </c>
      <c r="AD35" t="e">
        <f ca="1">Rasterberechnung</f>
        <v>#N/A</v>
      </c>
      <c r="AE35" t="e">
        <f ca="1">Rasterberechnung</f>
        <v>#N/A</v>
      </c>
      <c r="AF35" t="e">
        <f ca="1">Rasterberechnung</f>
        <v>#N/A</v>
      </c>
      <c r="AG35" t="e">
        <f ca="1">Rasterberechnung</f>
        <v>#N/A</v>
      </c>
      <c r="AH35" t="e">
        <f ca="1">Rasterberechnung</f>
        <v>#N/A</v>
      </c>
      <c r="AI35" t="e">
        <f ca="1">Rasterberechnung</f>
        <v>#N/A</v>
      </c>
    </row>
    <row r="36" spans="1:35" x14ac:dyDescent="0.2">
      <c r="A36">
        <f t="shared" si="3"/>
        <v>7.3000000000000007</v>
      </c>
      <c r="B36">
        <v>5</v>
      </c>
      <c r="C36" t="e">
        <f t="shared" ca="1" si="2"/>
        <v>#N/A</v>
      </c>
      <c r="D36" t="e">
        <f ca="1">INDEX(Aktivitäten[Firm],MATCH($C36,Aktivitäten[Id],0))</f>
        <v>#N/A</v>
      </c>
      <c r="E36" t="e">
        <f ca="1">Rasterberechnung</f>
        <v>#N/A</v>
      </c>
      <c r="F36" t="e">
        <f ca="1">Rasterberechnung</f>
        <v>#N/A</v>
      </c>
      <c r="G36" t="e">
        <f ca="1">Rasterberechnung</f>
        <v>#N/A</v>
      </c>
      <c r="H36" t="e">
        <f ca="1">Rasterberechnung</f>
        <v>#N/A</v>
      </c>
      <c r="I36" t="e">
        <f ca="1">Rasterberechnung</f>
        <v>#N/A</v>
      </c>
      <c r="J36" t="e">
        <f ca="1">Rasterberechnung</f>
        <v>#N/A</v>
      </c>
      <c r="K36" t="e">
        <f ca="1">Rasterberechnung</f>
        <v>#N/A</v>
      </c>
      <c r="L36" t="e">
        <f ca="1">Rasterberechnung</f>
        <v>#N/A</v>
      </c>
      <c r="M36" t="e">
        <f ca="1">Rasterberechnung</f>
        <v>#N/A</v>
      </c>
      <c r="N36" t="e">
        <f ca="1">Rasterberechnung</f>
        <v>#N/A</v>
      </c>
      <c r="O36" t="e">
        <f ca="1">Rasterberechnung</f>
        <v>#N/A</v>
      </c>
      <c r="P36" t="e">
        <f ca="1">Rasterberechnung</f>
        <v>#N/A</v>
      </c>
      <c r="Q36" t="e">
        <f ca="1">Rasterberechnung</f>
        <v>#N/A</v>
      </c>
      <c r="R36" t="e">
        <f ca="1">Rasterberechnung</f>
        <v>#N/A</v>
      </c>
      <c r="S36" t="e">
        <f ca="1">Rasterberechnung</f>
        <v>#N/A</v>
      </c>
      <c r="T36" t="e">
        <f ca="1">Rasterberechnung</f>
        <v>#N/A</v>
      </c>
      <c r="U36" t="e">
        <f ca="1">Rasterberechnung</f>
        <v>#N/A</v>
      </c>
      <c r="V36" t="e">
        <f ca="1">Rasterberechnung</f>
        <v>#N/A</v>
      </c>
      <c r="W36" t="e">
        <f ca="1">Rasterberechnung</f>
        <v>#N/A</v>
      </c>
      <c r="X36" t="e">
        <f ca="1">Rasterberechnung</f>
        <v>#N/A</v>
      </c>
      <c r="Y36" t="e">
        <f ca="1">Rasterberechnung</f>
        <v>#N/A</v>
      </c>
      <c r="Z36" t="e">
        <f ca="1">Rasterberechnung</f>
        <v>#N/A</v>
      </c>
      <c r="AA36" t="e">
        <f ca="1">Rasterberechnung</f>
        <v>#N/A</v>
      </c>
      <c r="AB36" t="e">
        <f ca="1">Rasterberechnung</f>
        <v>#N/A</v>
      </c>
      <c r="AC36" t="e">
        <f ca="1">Rasterberechnung</f>
        <v>#N/A</v>
      </c>
      <c r="AD36" t="e">
        <f ca="1">Rasterberechnung</f>
        <v>#N/A</v>
      </c>
      <c r="AE36" t="e">
        <f ca="1">Rasterberechnung</f>
        <v>#N/A</v>
      </c>
      <c r="AF36" t="e">
        <f ca="1">Rasterberechnung</f>
        <v>#N/A</v>
      </c>
      <c r="AG36" t="e">
        <f ca="1">Rasterberechnung</f>
        <v>#N/A</v>
      </c>
      <c r="AH36" t="e">
        <f ca="1">Rasterberechnung</f>
        <v>#N/A</v>
      </c>
      <c r="AI36" t="e">
        <f ca="1">Rasterberechnung</f>
        <v>#N/A</v>
      </c>
    </row>
    <row r="37" spans="1:35" x14ac:dyDescent="0.2">
      <c r="A37">
        <f t="shared" si="3"/>
        <v>6.3000000000000007</v>
      </c>
      <c r="B37">
        <v>6</v>
      </c>
      <c r="C37" t="e">
        <f t="shared" ca="1" si="2"/>
        <v>#N/A</v>
      </c>
      <c r="D37" t="e">
        <f ca="1">INDEX(Aktivitäten[Firm],MATCH($C37,Aktivitäten[Id],0))</f>
        <v>#N/A</v>
      </c>
      <c r="E37" t="e">
        <f ca="1">Rasterberechnung</f>
        <v>#N/A</v>
      </c>
      <c r="F37" t="e">
        <f ca="1">Rasterberechnung</f>
        <v>#N/A</v>
      </c>
      <c r="G37" t="e">
        <f ca="1">Rasterberechnung</f>
        <v>#N/A</v>
      </c>
      <c r="H37" t="e">
        <f ca="1">Rasterberechnung</f>
        <v>#N/A</v>
      </c>
      <c r="I37" t="e">
        <f ca="1">Rasterberechnung</f>
        <v>#N/A</v>
      </c>
      <c r="J37" t="e">
        <f ca="1">Rasterberechnung</f>
        <v>#N/A</v>
      </c>
      <c r="K37" t="e">
        <f ca="1">Rasterberechnung</f>
        <v>#N/A</v>
      </c>
      <c r="L37" t="e">
        <f ca="1">Rasterberechnung</f>
        <v>#N/A</v>
      </c>
      <c r="M37" t="e">
        <f ca="1">Rasterberechnung</f>
        <v>#N/A</v>
      </c>
      <c r="N37" t="e">
        <f ca="1">Rasterberechnung</f>
        <v>#N/A</v>
      </c>
      <c r="O37" t="e">
        <f ca="1">Rasterberechnung</f>
        <v>#N/A</v>
      </c>
      <c r="P37" t="e">
        <f ca="1">Rasterberechnung</f>
        <v>#N/A</v>
      </c>
      <c r="Q37" t="e">
        <f ca="1">Rasterberechnung</f>
        <v>#N/A</v>
      </c>
      <c r="R37" t="e">
        <f ca="1">Rasterberechnung</f>
        <v>#N/A</v>
      </c>
      <c r="S37" t="e">
        <f ca="1">Rasterberechnung</f>
        <v>#N/A</v>
      </c>
      <c r="T37" t="e">
        <f ca="1">Rasterberechnung</f>
        <v>#N/A</v>
      </c>
      <c r="U37" t="e">
        <f ca="1">Rasterberechnung</f>
        <v>#N/A</v>
      </c>
      <c r="V37" t="e">
        <f ca="1">Rasterberechnung</f>
        <v>#N/A</v>
      </c>
      <c r="W37" t="e">
        <f ca="1">Rasterberechnung</f>
        <v>#N/A</v>
      </c>
      <c r="X37" t="e">
        <f ca="1">Rasterberechnung</f>
        <v>#N/A</v>
      </c>
      <c r="Y37" t="e">
        <f ca="1">Rasterberechnung</f>
        <v>#N/A</v>
      </c>
      <c r="Z37" t="e">
        <f ca="1">Rasterberechnung</f>
        <v>#N/A</v>
      </c>
      <c r="AA37" t="e">
        <f ca="1">Rasterberechnung</f>
        <v>#N/A</v>
      </c>
      <c r="AB37" t="e">
        <f ca="1">Rasterberechnung</f>
        <v>#N/A</v>
      </c>
      <c r="AC37" t="e">
        <f ca="1">Rasterberechnung</f>
        <v>#N/A</v>
      </c>
      <c r="AD37" t="e">
        <f ca="1">Rasterberechnung</f>
        <v>#N/A</v>
      </c>
      <c r="AE37" t="e">
        <f ca="1">Rasterberechnung</f>
        <v>#N/A</v>
      </c>
      <c r="AF37" t="e">
        <f ca="1">Rasterberechnung</f>
        <v>#N/A</v>
      </c>
      <c r="AG37" t="e">
        <f ca="1">Rasterberechnung</f>
        <v>#N/A</v>
      </c>
      <c r="AH37" t="e">
        <f ca="1">Rasterberechnung</f>
        <v>#N/A</v>
      </c>
      <c r="AI37" t="e">
        <f ca="1">Rasterberechnung</f>
        <v>#N/A</v>
      </c>
    </row>
    <row r="38" spans="1:35" x14ac:dyDescent="0.2">
      <c r="A38">
        <f t="shared" si="3"/>
        <v>5.3000000000000007</v>
      </c>
      <c r="B38">
        <v>7</v>
      </c>
      <c r="C38" t="e">
        <f t="shared" ca="1" si="2"/>
        <v>#N/A</v>
      </c>
      <c r="D38" t="e">
        <f ca="1">INDEX(Aktivitäten[Firm],MATCH($C38,Aktivitäten[Id],0))</f>
        <v>#N/A</v>
      </c>
      <c r="E38" t="e">
        <f ca="1">Rasterberechnung</f>
        <v>#N/A</v>
      </c>
      <c r="F38" t="e">
        <f ca="1">Rasterberechnung</f>
        <v>#N/A</v>
      </c>
      <c r="G38" t="e">
        <f ca="1">Rasterberechnung</f>
        <v>#N/A</v>
      </c>
      <c r="H38" t="e">
        <f ca="1">Rasterberechnung</f>
        <v>#N/A</v>
      </c>
      <c r="I38" t="e">
        <f ca="1">Rasterberechnung</f>
        <v>#N/A</v>
      </c>
      <c r="J38" t="e">
        <f ca="1">Rasterberechnung</f>
        <v>#N/A</v>
      </c>
      <c r="K38" t="e">
        <f ca="1">Rasterberechnung</f>
        <v>#N/A</v>
      </c>
      <c r="L38" t="e">
        <f ca="1">Rasterberechnung</f>
        <v>#N/A</v>
      </c>
      <c r="M38" t="e">
        <f ca="1">Rasterberechnung</f>
        <v>#N/A</v>
      </c>
      <c r="N38" t="e">
        <f ca="1">Rasterberechnung</f>
        <v>#N/A</v>
      </c>
      <c r="O38" t="e">
        <f ca="1">Rasterberechnung</f>
        <v>#N/A</v>
      </c>
      <c r="P38" t="e">
        <f ca="1">Rasterberechnung</f>
        <v>#N/A</v>
      </c>
      <c r="Q38" t="e">
        <f ca="1">Rasterberechnung</f>
        <v>#N/A</v>
      </c>
      <c r="R38" t="e">
        <f ca="1">Rasterberechnung</f>
        <v>#N/A</v>
      </c>
      <c r="S38" t="e">
        <f ca="1">Rasterberechnung</f>
        <v>#N/A</v>
      </c>
      <c r="T38" t="e">
        <f ca="1">Rasterberechnung</f>
        <v>#N/A</v>
      </c>
      <c r="U38" t="e">
        <f ca="1">Rasterberechnung</f>
        <v>#N/A</v>
      </c>
      <c r="V38" t="e">
        <f ca="1">Rasterberechnung</f>
        <v>#N/A</v>
      </c>
      <c r="W38" t="e">
        <f ca="1">Rasterberechnung</f>
        <v>#N/A</v>
      </c>
      <c r="X38" t="e">
        <f ca="1">Rasterberechnung</f>
        <v>#N/A</v>
      </c>
      <c r="Y38" t="e">
        <f ca="1">Rasterberechnung</f>
        <v>#N/A</v>
      </c>
      <c r="Z38" t="e">
        <f ca="1">Rasterberechnung</f>
        <v>#N/A</v>
      </c>
      <c r="AA38" t="e">
        <f ca="1">Rasterberechnung</f>
        <v>#N/A</v>
      </c>
      <c r="AB38" t="e">
        <f ca="1">Rasterberechnung</f>
        <v>#N/A</v>
      </c>
      <c r="AC38" t="e">
        <f ca="1">Rasterberechnung</f>
        <v>#N/A</v>
      </c>
      <c r="AD38" t="e">
        <f ca="1">Rasterberechnung</f>
        <v>#N/A</v>
      </c>
      <c r="AE38" t="e">
        <f ca="1">Rasterberechnung</f>
        <v>#N/A</v>
      </c>
      <c r="AF38" t="e">
        <f ca="1">Rasterberechnung</f>
        <v>#N/A</v>
      </c>
      <c r="AG38" t="e">
        <f ca="1">Rasterberechnung</f>
        <v>#N/A</v>
      </c>
      <c r="AH38" t="e">
        <f ca="1">Rasterberechnung</f>
        <v>#N/A</v>
      </c>
      <c r="AI38" t="e">
        <f ca="1">Rasterberechnung</f>
        <v>#N/A</v>
      </c>
    </row>
    <row r="39" spans="1:35" x14ac:dyDescent="0.2">
      <c r="A39">
        <f t="shared" si="3"/>
        <v>4.3000000000000007</v>
      </c>
      <c r="B39">
        <v>8</v>
      </c>
      <c r="C39" t="e">
        <f t="shared" ca="1" si="2"/>
        <v>#N/A</v>
      </c>
      <c r="D39" t="e">
        <f ca="1">INDEX(Aktivitäten[Firm],MATCH($C39,Aktivitäten[Id],0))</f>
        <v>#N/A</v>
      </c>
      <c r="E39" t="e">
        <f ca="1">Rasterberechnung</f>
        <v>#N/A</v>
      </c>
      <c r="F39" t="e">
        <f ca="1">Rasterberechnung</f>
        <v>#N/A</v>
      </c>
      <c r="G39" t="e">
        <f ca="1">Rasterberechnung</f>
        <v>#N/A</v>
      </c>
      <c r="H39" t="e">
        <f ca="1">Rasterberechnung</f>
        <v>#N/A</v>
      </c>
      <c r="I39" t="e">
        <f ca="1">Rasterberechnung</f>
        <v>#N/A</v>
      </c>
      <c r="J39" t="e">
        <f ca="1">Rasterberechnung</f>
        <v>#N/A</v>
      </c>
      <c r="K39" t="e">
        <f ca="1">Rasterberechnung</f>
        <v>#N/A</v>
      </c>
      <c r="L39" t="e">
        <f ca="1">Rasterberechnung</f>
        <v>#N/A</v>
      </c>
      <c r="M39" t="e">
        <f ca="1">Rasterberechnung</f>
        <v>#N/A</v>
      </c>
      <c r="N39" t="e">
        <f ca="1">Rasterberechnung</f>
        <v>#N/A</v>
      </c>
      <c r="O39" t="e">
        <f ca="1">Rasterberechnung</f>
        <v>#N/A</v>
      </c>
      <c r="P39" t="e">
        <f ca="1">Rasterberechnung</f>
        <v>#N/A</v>
      </c>
      <c r="Q39" t="e">
        <f ca="1">Rasterberechnung</f>
        <v>#N/A</v>
      </c>
      <c r="R39" t="e">
        <f ca="1">Rasterberechnung</f>
        <v>#N/A</v>
      </c>
      <c r="S39" t="e">
        <f ca="1">Rasterberechnung</f>
        <v>#N/A</v>
      </c>
      <c r="T39" t="e">
        <f ca="1">Rasterberechnung</f>
        <v>#N/A</v>
      </c>
      <c r="U39" t="e">
        <f ca="1">Rasterberechnung</f>
        <v>#N/A</v>
      </c>
      <c r="V39" t="e">
        <f ca="1">Rasterberechnung</f>
        <v>#N/A</v>
      </c>
      <c r="W39" t="e">
        <f ca="1">Rasterberechnung</f>
        <v>#N/A</v>
      </c>
      <c r="X39" t="e">
        <f ca="1">Rasterberechnung</f>
        <v>#N/A</v>
      </c>
      <c r="Y39" t="e">
        <f ca="1">Rasterberechnung</f>
        <v>#N/A</v>
      </c>
      <c r="Z39" t="e">
        <f ca="1">Rasterberechnung</f>
        <v>#N/A</v>
      </c>
      <c r="AA39" t="e">
        <f ca="1">Rasterberechnung</f>
        <v>#N/A</v>
      </c>
      <c r="AB39" t="e">
        <f ca="1">Rasterberechnung</f>
        <v>#N/A</v>
      </c>
      <c r="AC39" t="e">
        <f ca="1">Rasterberechnung</f>
        <v>#N/A</v>
      </c>
      <c r="AD39" t="e">
        <f ca="1">Rasterberechnung</f>
        <v>#N/A</v>
      </c>
      <c r="AE39" t="e">
        <f ca="1">Rasterberechnung</f>
        <v>#N/A</v>
      </c>
      <c r="AF39" t="e">
        <f ca="1">Rasterberechnung</f>
        <v>#N/A</v>
      </c>
      <c r="AG39" t="e">
        <f ca="1">Rasterberechnung</f>
        <v>#N/A</v>
      </c>
      <c r="AH39" t="e">
        <f ca="1">Rasterberechnung</f>
        <v>#N/A</v>
      </c>
      <c r="AI39" t="e">
        <f ca="1">Rasterberechnung</f>
        <v>#N/A</v>
      </c>
    </row>
    <row r="40" spans="1:35" x14ac:dyDescent="0.2">
      <c r="A40">
        <f t="shared" si="3"/>
        <v>3.3000000000000007</v>
      </c>
      <c r="B40">
        <v>9</v>
      </c>
      <c r="C40">
        <f t="shared" ca="1" si="2"/>
        <v>1</v>
      </c>
      <c r="D40" t="str">
        <f ca="1">INDEX(Aktivitäten[Firm],MATCH($C40,Aktivitäten[Id],0))</f>
        <v>MERCK KGAA O.N.</v>
      </c>
      <c r="E40">
        <f ca="1">Rasterberechnung</f>
        <v>3.3000000000000007</v>
      </c>
      <c r="F40">
        <f ca="1">Rasterberechnung</f>
        <v>3.3000000000000007</v>
      </c>
      <c r="G40">
        <f ca="1">Rasterberechnung</f>
        <v>3.3000000000000007</v>
      </c>
      <c r="H40">
        <f ca="1">Rasterberechnung</f>
        <v>3.3000000000000007</v>
      </c>
      <c r="I40">
        <f ca="1">Rasterberechnung</f>
        <v>3.3000000000000007</v>
      </c>
      <c r="J40">
        <f ca="1">Rasterberechnung</f>
        <v>3.3000000000000007</v>
      </c>
      <c r="K40">
        <f ca="1">Rasterberechnung</f>
        <v>3.3000000000000007</v>
      </c>
      <c r="L40">
        <f ca="1">Rasterberechnung</f>
        <v>3.3000000000000007</v>
      </c>
      <c r="M40">
        <f ca="1">Rasterberechnung</f>
        <v>3.3000000000000007</v>
      </c>
      <c r="N40">
        <f ca="1">Rasterberechnung</f>
        <v>3.3000000000000007</v>
      </c>
      <c r="O40">
        <f ca="1">Rasterberechnung</f>
        <v>3.3000000000000007</v>
      </c>
      <c r="P40">
        <f ca="1">Rasterberechnung</f>
        <v>3.3000000000000007</v>
      </c>
      <c r="Q40">
        <f ca="1">Rasterberechnung</f>
        <v>3.3000000000000007</v>
      </c>
      <c r="R40">
        <f ca="1">Rasterberechnung</f>
        <v>3.3000000000000007</v>
      </c>
      <c r="S40">
        <f ca="1">Rasterberechnung</f>
        <v>3.3000000000000007</v>
      </c>
      <c r="T40">
        <f ca="1">Rasterberechnung</f>
        <v>3.3000000000000007</v>
      </c>
      <c r="U40">
        <f ca="1">Rasterberechnung</f>
        <v>3.3000000000000007</v>
      </c>
      <c r="V40">
        <f ca="1">Rasterberechnung</f>
        <v>3.3000000000000007</v>
      </c>
      <c r="W40">
        <f ca="1">Rasterberechnung</f>
        <v>3.3000000000000007</v>
      </c>
      <c r="X40">
        <f ca="1">Rasterberechnung</f>
        <v>3.3000000000000007</v>
      </c>
      <c r="Y40">
        <f ca="1">Rasterberechnung</f>
        <v>3.3000000000000007</v>
      </c>
      <c r="Z40">
        <f ca="1">Rasterberechnung</f>
        <v>3.3000000000000007</v>
      </c>
      <c r="AA40">
        <f ca="1">Rasterberechnung</f>
        <v>3.3000000000000007</v>
      </c>
      <c r="AB40">
        <f ca="1">Rasterberechnung</f>
        <v>3.3000000000000007</v>
      </c>
      <c r="AC40">
        <f ca="1">Rasterberechnung</f>
        <v>3.3000000000000007</v>
      </c>
      <c r="AD40">
        <f ca="1">Rasterberechnung</f>
        <v>3.3000000000000007</v>
      </c>
      <c r="AE40">
        <f ca="1">Rasterberechnung</f>
        <v>3.3000000000000007</v>
      </c>
      <c r="AF40">
        <f ca="1">Rasterberechnung</f>
        <v>3.3000000000000007</v>
      </c>
      <c r="AG40">
        <f ca="1">Rasterberechnung</f>
        <v>3.3000000000000007</v>
      </c>
      <c r="AH40">
        <f ca="1">Rasterberechnung</f>
        <v>3.3000000000000007</v>
      </c>
      <c r="AI40">
        <f ca="1">Rasterberechnung</f>
        <v>3.3000000000000007</v>
      </c>
    </row>
    <row r="43" spans="1:35" x14ac:dyDescent="0.2">
      <c r="E43" s="1">
        <f>E31</f>
        <v>35043</v>
      </c>
      <c r="F43" s="1">
        <f t="shared" ref="F43:AH43" si="4">F31</f>
        <v>35044</v>
      </c>
      <c r="G43" s="1">
        <f t="shared" si="4"/>
        <v>35045</v>
      </c>
      <c r="H43" s="1">
        <f t="shared" si="4"/>
        <v>35046</v>
      </c>
      <c r="I43" s="1">
        <f t="shared" si="4"/>
        <v>35047</v>
      </c>
      <c r="J43" s="1">
        <f t="shared" si="4"/>
        <v>35048</v>
      </c>
      <c r="K43" s="1">
        <f t="shared" si="4"/>
        <v>35049</v>
      </c>
      <c r="L43" s="1">
        <f t="shared" si="4"/>
        <v>35050</v>
      </c>
      <c r="M43" s="1">
        <f t="shared" si="4"/>
        <v>35051</v>
      </c>
      <c r="N43" s="1">
        <f t="shared" si="4"/>
        <v>35052</v>
      </c>
      <c r="O43" s="1">
        <f t="shared" si="4"/>
        <v>35053</v>
      </c>
      <c r="P43" s="1">
        <f t="shared" si="4"/>
        <v>35054</v>
      </c>
      <c r="Q43" s="1">
        <f t="shared" si="4"/>
        <v>35055</v>
      </c>
      <c r="R43" s="1">
        <f t="shared" si="4"/>
        <v>35056</v>
      </c>
      <c r="S43" s="1">
        <f t="shared" si="4"/>
        <v>35057</v>
      </c>
      <c r="T43" s="1">
        <f t="shared" si="4"/>
        <v>35058</v>
      </c>
      <c r="U43" s="1">
        <f t="shared" si="4"/>
        <v>35059</v>
      </c>
      <c r="V43" s="1">
        <f t="shared" si="4"/>
        <v>35060</v>
      </c>
      <c r="W43" s="1">
        <f t="shared" si="4"/>
        <v>35061</v>
      </c>
      <c r="X43" s="1">
        <f t="shared" si="4"/>
        <v>35062</v>
      </c>
      <c r="Y43" s="1">
        <f t="shared" si="4"/>
        <v>35063</v>
      </c>
      <c r="Z43" s="1">
        <f t="shared" si="4"/>
        <v>35064</v>
      </c>
      <c r="AA43" s="1">
        <f t="shared" si="4"/>
        <v>35065</v>
      </c>
      <c r="AB43" s="1">
        <f t="shared" si="4"/>
        <v>35066</v>
      </c>
      <c r="AC43" s="1">
        <f t="shared" si="4"/>
        <v>35067</v>
      </c>
      <c r="AD43" s="1">
        <f t="shared" si="4"/>
        <v>35068</v>
      </c>
      <c r="AE43" s="1">
        <f t="shared" si="4"/>
        <v>35069</v>
      </c>
      <c r="AF43" s="1">
        <f t="shared" si="4"/>
        <v>35070</v>
      </c>
      <c r="AG43" s="1">
        <f t="shared" si="4"/>
        <v>35071</v>
      </c>
      <c r="AH43" s="1">
        <f t="shared" si="4"/>
        <v>35072</v>
      </c>
    </row>
    <row r="44" spans="1:35" x14ac:dyDescent="0.2">
      <c r="C44" t="e">
        <f ca="1">C32</f>
        <v>#N/A</v>
      </c>
      <c r="D44" t="e">
        <f ca="1">UPPER(INDEX(Aktivitäten[Firm],MATCH($C44,Aktivitäten[Id],0)))</f>
        <v>#N/A</v>
      </c>
      <c r="E44" t="e">
        <f t="shared" ref="E44:AH44" ca="1" si="5">IF(ISERROR(F32),E32,NA())</f>
        <v>#N/A</v>
      </c>
      <c r="F44" t="e">
        <f t="shared" ca="1" si="5"/>
        <v>#N/A</v>
      </c>
      <c r="G44" t="e">
        <f t="shared" ca="1" si="5"/>
        <v>#N/A</v>
      </c>
      <c r="H44" t="e">
        <f t="shared" ca="1" si="5"/>
        <v>#N/A</v>
      </c>
      <c r="I44" t="e">
        <f t="shared" ca="1" si="5"/>
        <v>#N/A</v>
      </c>
      <c r="J44" t="e">
        <f t="shared" ca="1" si="5"/>
        <v>#N/A</v>
      </c>
      <c r="K44" t="e">
        <f t="shared" ca="1" si="5"/>
        <v>#N/A</v>
      </c>
      <c r="L44" t="e">
        <f t="shared" ca="1" si="5"/>
        <v>#N/A</v>
      </c>
      <c r="M44" t="e">
        <f t="shared" ca="1" si="5"/>
        <v>#N/A</v>
      </c>
      <c r="N44" t="e">
        <f t="shared" ca="1" si="5"/>
        <v>#N/A</v>
      </c>
      <c r="O44" t="e">
        <f t="shared" ca="1" si="5"/>
        <v>#N/A</v>
      </c>
      <c r="P44" t="e">
        <f t="shared" ca="1" si="5"/>
        <v>#N/A</v>
      </c>
      <c r="Q44" t="e">
        <f t="shared" ca="1" si="5"/>
        <v>#N/A</v>
      </c>
      <c r="R44" t="e">
        <f t="shared" ca="1" si="5"/>
        <v>#N/A</v>
      </c>
      <c r="S44" t="e">
        <f t="shared" ca="1" si="5"/>
        <v>#N/A</v>
      </c>
      <c r="T44" t="e">
        <f t="shared" ca="1" si="5"/>
        <v>#N/A</v>
      </c>
      <c r="U44" t="e">
        <f t="shared" ca="1" si="5"/>
        <v>#N/A</v>
      </c>
      <c r="V44" t="e">
        <f t="shared" ca="1" si="5"/>
        <v>#N/A</v>
      </c>
      <c r="W44" t="e">
        <f t="shared" ca="1" si="5"/>
        <v>#N/A</v>
      </c>
      <c r="X44" t="e">
        <f t="shared" ca="1" si="5"/>
        <v>#N/A</v>
      </c>
      <c r="Y44" t="e">
        <f t="shared" ca="1" si="5"/>
        <v>#N/A</v>
      </c>
      <c r="Z44" t="e">
        <f t="shared" ca="1" si="5"/>
        <v>#N/A</v>
      </c>
      <c r="AA44" t="e">
        <f t="shared" ca="1" si="5"/>
        <v>#N/A</v>
      </c>
      <c r="AB44" t="e">
        <f t="shared" ca="1" si="5"/>
        <v>#N/A</v>
      </c>
      <c r="AC44" t="e">
        <f t="shared" ca="1" si="5"/>
        <v>#N/A</v>
      </c>
      <c r="AD44" t="e">
        <f t="shared" ca="1" si="5"/>
        <v>#N/A</v>
      </c>
      <c r="AE44" t="e">
        <f t="shared" ca="1" si="5"/>
        <v>#N/A</v>
      </c>
      <c r="AF44" t="e">
        <f t="shared" ca="1" si="5"/>
        <v>#N/A</v>
      </c>
      <c r="AG44" t="e">
        <f t="shared" ca="1" si="5"/>
        <v>#N/A</v>
      </c>
      <c r="AH44" t="e">
        <f t="shared" ca="1" si="5"/>
        <v>#N/A</v>
      </c>
    </row>
    <row r="45" spans="1:35" x14ac:dyDescent="0.2">
      <c r="C45" t="e">
        <f t="shared" ref="C45:C52" ca="1" si="6">C33</f>
        <v>#N/A</v>
      </c>
      <c r="D45" t="e">
        <f ca="1">UPPER(INDEX(Aktivitäten[Firm],MATCH($C45,Aktivitäten[Id],0)))</f>
        <v>#N/A</v>
      </c>
      <c r="E45" t="e">
        <f t="shared" ref="E45:AH45" ca="1" si="7">IF(ISERROR(F33),E33,NA())</f>
        <v>#N/A</v>
      </c>
      <c r="F45" t="e">
        <f t="shared" ca="1" si="7"/>
        <v>#N/A</v>
      </c>
      <c r="G45" t="e">
        <f t="shared" ca="1" si="7"/>
        <v>#N/A</v>
      </c>
      <c r="H45" t="e">
        <f t="shared" ca="1" si="7"/>
        <v>#N/A</v>
      </c>
      <c r="I45" t="e">
        <f t="shared" ca="1" si="7"/>
        <v>#N/A</v>
      </c>
      <c r="J45" t="e">
        <f t="shared" ca="1" si="7"/>
        <v>#N/A</v>
      </c>
      <c r="K45" t="e">
        <f t="shared" ca="1" si="7"/>
        <v>#N/A</v>
      </c>
      <c r="L45" t="e">
        <f t="shared" ca="1" si="7"/>
        <v>#N/A</v>
      </c>
      <c r="M45" t="e">
        <f t="shared" ca="1" si="7"/>
        <v>#N/A</v>
      </c>
      <c r="N45" t="e">
        <f t="shared" ca="1" si="7"/>
        <v>#N/A</v>
      </c>
      <c r="O45" t="e">
        <f t="shared" ca="1" si="7"/>
        <v>#N/A</v>
      </c>
      <c r="P45" t="e">
        <f t="shared" ca="1" si="7"/>
        <v>#N/A</v>
      </c>
      <c r="Q45" t="e">
        <f t="shared" ca="1" si="7"/>
        <v>#N/A</v>
      </c>
      <c r="R45" t="e">
        <f t="shared" ca="1" si="7"/>
        <v>#N/A</v>
      </c>
      <c r="S45" t="e">
        <f t="shared" ca="1" si="7"/>
        <v>#N/A</v>
      </c>
      <c r="T45" t="e">
        <f t="shared" ca="1" si="7"/>
        <v>#N/A</v>
      </c>
      <c r="U45" t="e">
        <f t="shared" ca="1" si="7"/>
        <v>#N/A</v>
      </c>
      <c r="V45" t="e">
        <f t="shared" ca="1" si="7"/>
        <v>#N/A</v>
      </c>
      <c r="W45" t="e">
        <f t="shared" ca="1" si="7"/>
        <v>#N/A</v>
      </c>
      <c r="X45" t="e">
        <f t="shared" ca="1" si="7"/>
        <v>#N/A</v>
      </c>
      <c r="Y45" t="e">
        <f t="shared" ca="1" si="7"/>
        <v>#N/A</v>
      </c>
      <c r="Z45" t="e">
        <f t="shared" ca="1" si="7"/>
        <v>#N/A</v>
      </c>
      <c r="AA45" t="e">
        <f t="shared" ca="1" si="7"/>
        <v>#N/A</v>
      </c>
      <c r="AB45" t="e">
        <f t="shared" ca="1" si="7"/>
        <v>#N/A</v>
      </c>
      <c r="AC45" t="e">
        <f t="shared" ca="1" si="7"/>
        <v>#N/A</v>
      </c>
      <c r="AD45" t="e">
        <f t="shared" ca="1" si="7"/>
        <v>#N/A</v>
      </c>
      <c r="AE45" t="e">
        <f t="shared" ca="1" si="7"/>
        <v>#N/A</v>
      </c>
      <c r="AF45" t="e">
        <f t="shared" ca="1" si="7"/>
        <v>#N/A</v>
      </c>
      <c r="AG45" t="e">
        <f t="shared" ca="1" si="7"/>
        <v>#N/A</v>
      </c>
      <c r="AH45" t="e">
        <f t="shared" ca="1" si="7"/>
        <v>#N/A</v>
      </c>
    </row>
    <row r="46" spans="1:35" x14ac:dyDescent="0.2">
      <c r="C46" t="e">
        <f t="shared" ca="1" si="6"/>
        <v>#N/A</v>
      </c>
      <c r="D46" t="e">
        <f ca="1">UPPER(INDEX(Aktivitäten[Firm],MATCH($C46,Aktivitäten[Id],0)))</f>
        <v>#N/A</v>
      </c>
      <c r="E46" t="e">
        <f t="shared" ref="E46:AH46" ca="1" si="8">IF(ISERROR(F34),E34,NA())</f>
        <v>#N/A</v>
      </c>
      <c r="F46" t="e">
        <f t="shared" ca="1" si="8"/>
        <v>#N/A</v>
      </c>
      <c r="G46" t="e">
        <f t="shared" ca="1" si="8"/>
        <v>#N/A</v>
      </c>
      <c r="H46" t="e">
        <f t="shared" ca="1" si="8"/>
        <v>#N/A</v>
      </c>
      <c r="I46" t="e">
        <f t="shared" ca="1" si="8"/>
        <v>#N/A</v>
      </c>
      <c r="J46" t="e">
        <f t="shared" ca="1" si="8"/>
        <v>#N/A</v>
      </c>
      <c r="K46" t="e">
        <f t="shared" ca="1" si="8"/>
        <v>#N/A</v>
      </c>
      <c r="L46" t="e">
        <f t="shared" ca="1" si="8"/>
        <v>#N/A</v>
      </c>
      <c r="M46" t="e">
        <f t="shared" ca="1" si="8"/>
        <v>#N/A</v>
      </c>
      <c r="N46" t="e">
        <f t="shared" ca="1" si="8"/>
        <v>#N/A</v>
      </c>
      <c r="O46" t="e">
        <f t="shared" ca="1" si="8"/>
        <v>#N/A</v>
      </c>
      <c r="P46" t="e">
        <f t="shared" ca="1" si="8"/>
        <v>#N/A</v>
      </c>
      <c r="Q46" t="e">
        <f t="shared" ca="1" si="8"/>
        <v>#N/A</v>
      </c>
      <c r="R46" t="e">
        <f t="shared" ca="1" si="8"/>
        <v>#N/A</v>
      </c>
      <c r="S46" t="e">
        <f t="shared" ca="1" si="8"/>
        <v>#N/A</v>
      </c>
      <c r="T46" t="e">
        <f t="shared" ca="1" si="8"/>
        <v>#N/A</v>
      </c>
      <c r="U46" t="e">
        <f t="shared" ca="1" si="8"/>
        <v>#N/A</v>
      </c>
      <c r="V46" t="e">
        <f t="shared" ca="1" si="8"/>
        <v>#N/A</v>
      </c>
      <c r="W46" t="e">
        <f t="shared" ca="1" si="8"/>
        <v>#N/A</v>
      </c>
      <c r="X46" t="e">
        <f t="shared" ca="1" si="8"/>
        <v>#N/A</v>
      </c>
      <c r="Y46" t="e">
        <f t="shared" ca="1" si="8"/>
        <v>#N/A</v>
      </c>
      <c r="Z46" t="e">
        <f t="shared" ca="1" si="8"/>
        <v>#N/A</v>
      </c>
      <c r="AA46" t="e">
        <f t="shared" ca="1" si="8"/>
        <v>#N/A</v>
      </c>
      <c r="AB46" t="e">
        <f t="shared" ca="1" si="8"/>
        <v>#N/A</v>
      </c>
      <c r="AC46" t="e">
        <f t="shared" ca="1" si="8"/>
        <v>#N/A</v>
      </c>
      <c r="AD46" t="e">
        <f t="shared" ca="1" si="8"/>
        <v>#N/A</v>
      </c>
      <c r="AE46" t="e">
        <f t="shared" ca="1" si="8"/>
        <v>#N/A</v>
      </c>
      <c r="AF46" t="e">
        <f t="shared" ca="1" si="8"/>
        <v>#N/A</v>
      </c>
      <c r="AG46" t="e">
        <f t="shared" ca="1" si="8"/>
        <v>#N/A</v>
      </c>
      <c r="AH46" t="e">
        <f t="shared" ca="1" si="8"/>
        <v>#N/A</v>
      </c>
    </row>
    <row r="47" spans="1:35" x14ac:dyDescent="0.2">
      <c r="C47" t="e">
        <f t="shared" ca="1" si="6"/>
        <v>#N/A</v>
      </c>
      <c r="D47" t="e">
        <f ca="1">UPPER(INDEX(Aktivitäten[Firm],MATCH($C47,Aktivitäten[Id],0)))</f>
        <v>#N/A</v>
      </c>
      <c r="E47" t="e">
        <f t="shared" ref="E47:AH47" ca="1" si="9">IF(ISERROR(F35),E35,NA())</f>
        <v>#N/A</v>
      </c>
      <c r="F47" t="e">
        <f t="shared" ca="1" si="9"/>
        <v>#N/A</v>
      </c>
      <c r="G47" t="e">
        <f t="shared" ca="1" si="9"/>
        <v>#N/A</v>
      </c>
      <c r="H47" t="e">
        <f t="shared" ca="1" si="9"/>
        <v>#N/A</v>
      </c>
      <c r="I47" t="e">
        <f t="shared" ca="1" si="9"/>
        <v>#N/A</v>
      </c>
      <c r="J47" t="e">
        <f t="shared" ca="1" si="9"/>
        <v>#N/A</v>
      </c>
      <c r="K47" t="e">
        <f t="shared" ca="1" si="9"/>
        <v>#N/A</v>
      </c>
      <c r="L47" t="e">
        <f t="shared" ca="1" si="9"/>
        <v>#N/A</v>
      </c>
      <c r="M47" t="e">
        <f t="shared" ca="1" si="9"/>
        <v>#N/A</v>
      </c>
      <c r="N47" t="e">
        <f t="shared" ca="1" si="9"/>
        <v>#N/A</v>
      </c>
      <c r="O47" t="e">
        <f t="shared" ca="1" si="9"/>
        <v>#N/A</v>
      </c>
      <c r="P47" t="e">
        <f t="shared" ca="1" si="9"/>
        <v>#N/A</v>
      </c>
      <c r="Q47" t="e">
        <f t="shared" ca="1" si="9"/>
        <v>#N/A</v>
      </c>
      <c r="R47" t="e">
        <f t="shared" ca="1" si="9"/>
        <v>#N/A</v>
      </c>
      <c r="S47" t="e">
        <f t="shared" ca="1" si="9"/>
        <v>#N/A</v>
      </c>
      <c r="T47" t="e">
        <f t="shared" ca="1" si="9"/>
        <v>#N/A</v>
      </c>
      <c r="U47" t="e">
        <f t="shared" ca="1" si="9"/>
        <v>#N/A</v>
      </c>
      <c r="V47" t="e">
        <f t="shared" ca="1" si="9"/>
        <v>#N/A</v>
      </c>
      <c r="W47" t="e">
        <f t="shared" ca="1" si="9"/>
        <v>#N/A</v>
      </c>
      <c r="X47" t="e">
        <f t="shared" ca="1" si="9"/>
        <v>#N/A</v>
      </c>
      <c r="Y47" t="e">
        <f t="shared" ca="1" si="9"/>
        <v>#N/A</v>
      </c>
      <c r="Z47" t="e">
        <f t="shared" ca="1" si="9"/>
        <v>#N/A</v>
      </c>
      <c r="AA47" t="e">
        <f t="shared" ca="1" si="9"/>
        <v>#N/A</v>
      </c>
      <c r="AB47" t="e">
        <f t="shared" ca="1" si="9"/>
        <v>#N/A</v>
      </c>
      <c r="AC47" t="e">
        <f t="shared" ca="1" si="9"/>
        <v>#N/A</v>
      </c>
      <c r="AD47" t="e">
        <f t="shared" ca="1" si="9"/>
        <v>#N/A</v>
      </c>
      <c r="AE47" t="e">
        <f t="shared" ca="1" si="9"/>
        <v>#N/A</v>
      </c>
      <c r="AF47" t="e">
        <f t="shared" ca="1" si="9"/>
        <v>#N/A</v>
      </c>
      <c r="AG47" t="e">
        <f t="shared" ca="1" si="9"/>
        <v>#N/A</v>
      </c>
      <c r="AH47" t="e">
        <f t="shared" ca="1" si="9"/>
        <v>#N/A</v>
      </c>
    </row>
    <row r="48" spans="1:35" x14ac:dyDescent="0.2">
      <c r="C48" t="e">
        <f t="shared" ca="1" si="6"/>
        <v>#N/A</v>
      </c>
      <c r="D48" t="e">
        <f ca="1">UPPER(INDEX(Aktivitäten[Firm],MATCH($C48,Aktivitäten[Id],0)))</f>
        <v>#N/A</v>
      </c>
      <c r="E48" t="e">
        <f t="shared" ref="E48:AH48" ca="1" si="10">IF(ISERROR(F36),E36,NA())</f>
        <v>#N/A</v>
      </c>
      <c r="F48" t="e">
        <f t="shared" ca="1" si="10"/>
        <v>#N/A</v>
      </c>
      <c r="G48" t="e">
        <f t="shared" ca="1" si="10"/>
        <v>#N/A</v>
      </c>
      <c r="H48" t="e">
        <f t="shared" ca="1" si="10"/>
        <v>#N/A</v>
      </c>
      <c r="I48" t="e">
        <f t="shared" ca="1" si="10"/>
        <v>#N/A</v>
      </c>
      <c r="J48" t="e">
        <f t="shared" ca="1" si="10"/>
        <v>#N/A</v>
      </c>
      <c r="K48" t="e">
        <f t="shared" ca="1" si="10"/>
        <v>#N/A</v>
      </c>
      <c r="L48" t="e">
        <f t="shared" ca="1" si="10"/>
        <v>#N/A</v>
      </c>
      <c r="M48" t="e">
        <f t="shared" ca="1" si="10"/>
        <v>#N/A</v>
      </c>
      <c r="N48" t="e">
        <f t="shared" ca="1" si="10"/>
        <v>#N/A</v>
      </c>
      <c r="O48" t="e">
        <f t="shared" ca="1" si="10"/>
        <v>#N/A</v>
      </c>
      <c r="P48" t="e">
        <f t="shared" ca="1" si="10"/>
        <v>#N/A</v>
      </c>
      <c r="Q48" t="e">
        <f t="shared" ca="1" si="10"/>
        <v>#N/A</v>
      </c>
      <c r="R48" t="e">
        <f t="shared" ca="1" si="10"/>
        <v>#N/A</v>
      </c>
      <c r="S48" t="e">
        <f t="shared" ca="1" si="10"/>
        <v>#N/A</v>
      </c>
      <c r="T48" t="e">
        <f t="shared" ca="1" si="10"/>
        <v>#N/A</v>
      </c>
      <c r="U48" t="e">
        <f t="shared" ca="1" si="10"/>
        <v>#N/A</v>
      </c>
      <c r="V48" t="e">
        <f t="shared" ca="1" si="10"/>
        <v>#N/A</v>
      </c>
      <c r="W48" t="e">
        <f t="shared" ca="1" si="10"/>
        <v>#N/A</v>
      </c>
      <c r="X48" t="e">
        <f t="shared" ca="1" si="10"/>
        <v>#N/A</v>
      </c>
      <c r="Y48" t="e">
        <f t="shared" ca="1" si="10"/>
        <v>#N/A</v>
      </c>
      <c r="Z48" t="e">
        <f t="shared" ca="1" si="10"/>
        <v>#N/A</v>
      </c>
      <c r="AA48" t="e">
        <f t="shared" ca="1" si="10"/>
        <v>#N/A</v>
      </c>
      <c r="AB48" t="e">
        <f t="shared" ca="1" si="10"/>
        <v>#N/A</v>
      </c>
      <c r="AC48" t="e">
        <f t="shared" ca="1" si="10"/>
        <v>#N/A</v>
      </c>
      <c r="AD48" t="e">
        <f t="shared" ca="1" si="10"/>
        <v>#N/A</v>
      </c>
      <c r="AE48" t="e">
        <f t="shared" ca="1" si="10"/>
        <v>#N/A</v>
      </c>
      <c r="AF48" t="e">
        <f t="shared" ca="1" si="10"/>
        <v>#N/A</v>
      </c>
      <c r="AG48" t="e">
        <f t="shared" ca="1" si="10"/>
        <v>#N/A</v>
      </c>
      <c r="AH48" t="e">
        <f t="shared" ca="1" si="10"/>
        <v>#N/A</v>
      </c>
    </row>
    <row r="49" spans="3:34" x14ac:dyDescent="0.2">
      <c r="C49" t="e">
        <f t="shared" ca="1" si="6"/>
        <v>#N/A</v>
      </c>
      <c r="D49" t="e">
        <f ca="1">UPPER(INDEX(Aktivitäten[Firm],MATCH($C49,Aktivitäten[Id],0)))</f>
        <v>#N/A</v>
      </c>
      <c r="E49" t="e">
        <f t="shared" ref="E49:AH49" ca="1" si="11">IF(ISERROR(F37),E37,NA())</f>
        <v>#N/A</v>
      </c>
      <c r="F49" t="e">
        <f t="shared" ca="1" si="11"/>
        <v>#N/A</v>
      </c>
      <c r="G49" t="e">
        <f t="shared" ca="1" si="11"/>
        <v>#N/A</v>
      </c>
      <c r="H49" t="e">
        <f t="shared" ca="1" si="11"/>
        <v>#N/A</v>
      </c>
      <c r="I49" t="e">
        <f t="shared" ca="1" si="11"/>
        <v>#N/A</v>
      </c>
      <c r="J49" t="e">
        <f t="shared" ca="1" si="11"/>
        <v>#N/A</v>
      </c>
      <c r="K49" t="e">
        <f t="shared" ca="1" si="11"/>
        <v>#N/A</v>
      </c>
      <c r="L49" t="e">
        <f t="shared" ca="1" si="11"/>
        <v>#N/A</v>
      </c>
      <c r="M49" t="e">
        <f t="shared" ca="1" si="11"/>
        <v>#N/A</v>
      </c>
      <c r="N49" t="e">
        <f t="shared" ca="1" si="11"/>
        <v>#N/A</v>
      </c>
      <c r="O49" t="e">
        <f t="shared" ca="1" si="11"/>
        <v>#N/A</v>
      </c>
      <c r="P49" t="e">
        <f t="shared" ca="1" si="11"/>
        <v>#N/A</v>
      </c>
      <c r="Q49" t="e">
        <f t="shared" ca="1" si="11"/>
        <v>#N/A</v>
      </c>
      <c r="R49" t="e">
        <f t="shared" ca="1" si="11"/>
        <v>#N/A</v>
      </c>
      <c r="S49" t="e">
        <f t="shared" ca="1" si="11"/>
        <v>#N/A</v>
      </c>
      <c r="T49" t="e">
        <f t="shared" ca="1" si="11"/>
        <v>#N/A</v>
      </c>
      <c r="U49" t="e">
        <f t="shared" ca="1" si="11"/>
        <v>#N/A</v>
      </c>
      <c r="V49" t="e">
        <f t="shared" ca="1" si="11"/>
        <v>#N/A</v>
      </c>
      <c r="W49" t="e">
        <f t="shared" ca="1" si="11"/>
        <v>#N/A</v>
      </c>
      <c r="X49" t="e">
        <f t="shared" ca="1" si="11"/>
        <v>#N/A</v>
      </c>
      <c r="Y49" t="e">
        <f t="shared" ca="1" si="11"/>
        <v>#N/A</v>
      </c>
      <c r="Z49" t="e">
        <f t="shared" ca="1" si="11"/>
        <v>#N/A</v>
      </c>
      <c r="AA49" t="e">
        <f t="shared" ca="1" si="11"/>
        <v>#N/A</v>
      </c>
      <c r="AB49" t="e">
        <f t="shared" ca="1" si="11"/>
        <v>#N/A</v>
      </c>
      <c r="AC49" t="e">
        <f t="shared" ca="1" si="11"/>
        <v>#N/A</v>
      </c>
      <c r="AD49" t="e">
        <f t="shared" ca="1" si="11"/>
        <v>#N/A</v>
      </c>
      <c r="AE49" t="e">
        <f t="shared" ca="1" si="11"/>
        <v>#N/A</v>
      </c>
      <c r="AF49" t="e">
        <f t="shared" ca="1" si="11"/>
        <v>#N/A</v>
      </c>
      <c r="AG49" t="e">
        <f t="shared" ca="1" si="11"/>
        <v>#N/A</v>
      </c>
      <c r="AH49" t="e">
        <f t="shared" ca="1" si="11"/>
        <v>#N/A</v>
      </c>
    </row>
    <row r="50" spans="3:34" x14ac:dyDescent="0.2">
      <c r="C50" t="e">
        <f t="shared" ca="1" si="6"/>
        <v>#N/A</v>
      </c>
      <c r="D50" t="e">
        <f ca="1">UPPER(INDEX(Aktivitäten[Firm],MATCH($C50,Aktivitäten[Id],0)))</f>
        <v>#N/A</v>
      </c>
      <c r="E50" t="e">
        <f t="shared" ref="E50:AH50" ca="1" si="12">IF(ISERROR(F38),E38,NA())</f>
        <v>#N/A</v>
      </c>
      <c r="F50" t="e">
        <f t="shared" ca="1" si="12"/>
        <v>#N/A</v>
      </c>
      <c r="G50" t="e">
        <f t="shared" ca="1" si="12"/>
        <v>#N/A</v>
      </c>
      <c r="H50" t="e">
        <f t="shared" ca="1" si="12"/>
        <v>#N/A</v>
      </c>
      <c r="I50" t="e">
        <f t="shared" ca="1" si="12"/>
        <v>#N/A</v>
      </c>
      <c r="J50" t="e">
        <f t="shared" ca="1" si="12"/>
        <v>#N/A</v>
      </c>
      <c r="K50" t="e">
        <f t="shared" ca="1" si="12"/>
        <v>#N/A</v>
      </c>
      <c r="L50" t="e">
        <f t="shared" ca="1" si="12"/>
        <v>#N/A</v>
      </c>
      <c r="M50" t="e">
        <f t="shared" ca="1" si="12"/>
        <v>#N/A</v>
      </c>
      <c r="N50" t="e">
        <f t="shared" ca="1" si="12"/>
        <v>#N/A</v>
      </c>
      <c r="O50" t="e">
        <f t="shared" ca="1" si="12"/>
        <v>#N/A</v>
      </c>
      <c r="P50" t="e">
        <f t="shared" ca="1" si="12"/>
        <v>#N/A</v>
      </c>
      <c r="Q50" t="e">
        <f t="shared" ca="1" si="12"/>
        <v>#N/A</v>
      </c>
      <c r="R50" t="e">
        <f t="shared" ca="1" si="12"/>
        <v>#N/A</v>
      </c>
      <c r="S50" t="e">
        <f t="shared" ca="1" si="12"/>
        <v>#N/A</v>
      </c>
      <c r="T50" t="e">
        <f t="shared" ca="1" si="12"/>
        <v>#N/A</v>
      </c>
      <c r="U50" t="e">
        <f t="shared" ca="1" si="12"/>
        <v>#N/A</v>
      </c>
      <c r="V50" t="e">
        <f t="shared" ca="1" si="12"/>
        <v>#N/A</v>
      </c>
      <c r="W50" t="e">
        <f t="shared" ca="1" si="12"/>
        <v>#N/A</v>
      </c>
      <c r="X50" t="e">
        <f t="shared" ca="1" si="12"/>
        <v>#N/A</v>
      </c>
      <c r="Y50" t="e">
        <f t="shared" ca="1" si="12"/>
        <v>#N/A</v>
      </c>
      <c r="Z50" t="e">
        <f t="shared" ca="1" si="12"/>
        <v>#N/A</v>
      </c>
      <c r="AA50" t="e">
        <f t="shared" ca="1" si="12"/>
        <v>#N/A</v>
      </c>
      <c r="AB50" t="e">
        <f t="shared" ca="1" si="12"/>
        <v>#N/A</v>
      </c>
      <c r="AC50" t="e">
        <f t="shared" ca="1" si="12"/>
        <v>#N/A</v>
      </c>
      <c r="AD50" t="e">
        <f t="shared" ca="1" si="12"/>
        <v>#N/A</v>
      </c>
      <c r="AE50" t="e">
        <f t="shared" ca="1" si="12"/>
        <v>#N/A</v>
      </c>
      <c r="AF50" t="e">
        <f t="shared" ca="1" si="12"/>
        <v>#N/A</v>
      </c>
      <c r="AG50" t="e">
        <f t="shared" ca="1" si="12"/>
        <v>#N/A</v>
      </c>
      <c r="AH50" t="e">
        <f t="shared" ca="1" si="12"/>
        <v>#N/A</v>
      </c>
    </row>
    <row r="51" spans="3:34" x14ac:dyDescent="0.2">
      <c r="C51" t="e">
        <f t="shared" ca="1" si="6"/>
        <v>#N/A</v>
      </c>
      <c r="D51" t="e">
        <f ca="1">UPPER(INDEX(Aktivitäten[Firm],MATCH($C51,Aktivitäten[Id],0)))</f>
        <v>#N/A</v>
      </c>
      <c r="E51" t="e">
        <f t="shared" ref="E51:AH51" ca="1" si="13">IF(ISERROR(F39),E39,NA())</f>
        <v>#N/A</v>
      </c>
      <c r="F51" t="e">
        <f t="shared" ca="1" si="13"/>
        <v>#N/A</v>
      </c>
      <c r="G51" t="e">
        <f t="shared" ca="1" si="13"/>
        <v>#N/A</v>
      </c>
      <c r="H51" t="e">
        <f t="shared" ca="1" si="13"/>
        <v>#N/A</v>
      </c>
      <c r="I51" t="e">
        <f t="shared" ca="1" si="13"/>
        <v>#N/A</v>
      </c>
      <c r="J51" t="e">
        <f t="shared" ca="1" si="13"/>
        <v>#N/A</v>
      </c>
      <c r="K51" t="e">
        <f t="shared" ca="1" si="13"/>
        <v>#N/A</v>
      </c>
      <c r="L51" t="e">
        <f t="shared" ca="1" si="13"/>
        <v>#N/A</v>
      </c>
      <c r="M51" t="e">
        <f t="shared" ca="1" si="13"/>
        <v>#N/A</v>
      </c>
      <c r="N51" t="e">
        <f t="shared" ca="1" si="13"/>
        <v>#N/A</v>
      </c>
      <c r="O51" t="e">
        <f t="shared" ca="1" si="13"/>
        <v>#N/A</v>
      </c>
      <c r="P51" t="e">
        <f t="shared" ca="1" si="13"/>
        <v>#N/A</v>
      </c>
      <c r="Q51" t="e">
        <f t="shared" ca="1" si="13"/>
        <v>#N/A</v>
      </c>
      <c r="R51" t="e">
        <f t="shared" ca="1" si="13"/>
        <v>#N/A</v>
      </c>
      <c r="S51" t="e">
        <f t="shared" ca="1" si="13"/>
        <v>#N/A</v>
      </c>
      <c r="T51" t="e">
        <f t="shared" ca="1" si="13"/>
        <v>#N/A</v>
      </c>
      <c r="U51" t="e">
        <f t="shared" ca="1" si="13"/>
        <v>#N/A</v>
      </c>
      <c r="V51" t="e">
        <f t="shared" ca="1" si="13"/>
        <v>#N/A</v>
      </c>
      <c r="W51" t="e">
        <f t="shared" ca="1" si="13"/>
        <v>#N/A</v>
      </c>
      <c r="X51" t="e">
        <f t="shared" ca="1" si="13"/>
        <v>#N/A</v>
      </c>
      <c r="Y51" t="e">
        <f t="shared" ca="1" si="13"/>
        <v>#N/A</v>
      </c>
      <c r="Z51" t="e">
        <f t="shared" ca="1" si="13"/>
        <v>#N/A</v>
      </c>
      <c r="AA51" t="e">
        <f t="shared" ca="1" si="13"/>
        <v>#N/A</v>
      </c>
      <c r="AB51" t="e">
        <f t="shared" ca="1" si="13"/>
        <v>#N/A</v>
      </c>
      <c r="AC51" t="e">
        <f t="shared" ca="1" si="13"/>
        <v>#N/A</v>
      </c>
      <c r="AD51" t="e">
        <f t="shared" ca="1" si="13"/>
        <v>#N/A</v>
      </c>
      <c r="AE51" t="e">
        <f t="shared" ca="1" si="13"/>
        <v>#N/A</v>
      </c>
      <c r="AF51" t="e">
        <f t="shared" ca="1" si="13"/>
        <v>#N/A</v>
      </c>
      <c r="AG51" t="e">
        <f t="shared" ca="1" si="13"/>
        <v>#N/A</v>
      </c>
      <c r="AH51" t="e">
        <f t="shared" ca="1" si="13"/>
        <v>#N/A</v>
      </c>
    </row>
    <row r="52" spans="3:34" x14ac:dyDescent="0.2">
      <c r="C52">
        <f t="shared" ca="1" si="6"/>
        <v>1</v>
      </c>
      <c r="D52" t="str">
        <f ca="1">UPPER(INDEX(Aktivitäten[Firm],MATCH($C52,Aktivitäten[Id],0)))</f>
        <v>MERCK KGAA O.N.</v>
      </c>
      <c r="E52" t="e">
        <f t="shared" ref="E52:AH52" ca="1" si="14">IF(ISERROR(F40),E40,NA())</f>
        <v>#N/A</v>
      </c>
      <c r="F52" t="e">
        <f t="shared" ca="1" si="14"/>
        <v>#N/A</v>
      </c>
      <c r="G52" t="e">
        <f t="shared" ca="1" si="14"/>
        <v>#N/A</v>
      </c>
      <c r="H52" t="e">
        <f t="shared" ca="1" si="14"/>
        <v>#N/A</v>
      </c>
      <c r="I52" t="e">
        <f t="shared" ca="1" si="14"/>
        <v>#N/A</v>
      </c>
      <c r="J52" t="e">
        <f t="shared" ca="1" si="14"/>
        <v>#N/A</v>
      </c>
      <c r="K52" t="e">
        <f t="shared" ca="1" si="14"/>
        <v>#N/A</v>
      </c>
      <c r="L52" t="e">
        <f t="shared" ca="1" si="14"/>
        <v>#N/A</v>
      </c>
      <c r="M52" t="e">
        <f t="shared" ca="1" si="14"/>
        <v>#N/A</v>
      </c>
      <c r="N52" t="e">
        <f t="shared" ca="1" si="14"/>
        <v>#N/A</v>
      </c>
      <c r="O52" t="e">
        <f t="shared" ca="1" si="14"/>
        <v>#N/A</v>
      </c>
      <c r="P52" t="e">
        <f t="shared" ca="1" si="14"/>
        <v>#N/A</v>
      </c>
      <c r="Q52" t="e">
        <f t="shared" ca="1" si="14"/>
        <v>#N/A</v>
      </c>
      <c r="R52" t="e">
        <f t="shared" ca="1" si="14"/>
        <v>#N/A</v>
      </c>
      <c r="S52" t="e">
        <f t="shared" ca="1" si="14"/>
        <v>#N/A</v>
      </c>
      <c r="T52" t="e">
        <f t="shared" ca="1" si="14"/>
        <v>#N/A</v>
      </c>
      <c r="U52" t="e">
        <f t="shared" ca="1" si="14"/>
        <v>#N/A</v>
      </c>
      <c r="V52" t="e">
        <f t="shared" ca="1" si="14"/>
        <v>#N/A</v>
      </c>
      <c r="W52" t="e">
        <f t="shared" ca="1" si="14"/>
        <v>#N/A</v>
      </c>
      <c r="X52" t="e">
        <f t="shared" ca="1" si="14"/>
        <v>#N/A</v>
      </c>
      <c r="Y52" t="e">
        <f t="shared" ca="1" si="14"/>
        <v>#N/A</v>
      </c>
      <c r="Z52" t="e">
        <f t="shared" ca="1" si="14"/>
        <v>#N/A</v>
      </c>
      <c r="AA52" t="e">
        <f t="shared" ca="1" si="14"/>
        <v>#N/A</v>
      </c>
      <c r="AB52" t="e">
        <f t="shared" ca="1" si="14"/>
        <v>#N/A</v>
      </c>
      <c r="AC52" t="e">
        <f t="shared" ca="1" si="14"/>
        <v>#N/A</v>
      </c>
      <c r="AD52" t="e">
        <f t="shared" ca="1" si="14"/>
        <v>#N/A</v>
      </c>
      <c r="AE52" t="e">
        <f t="shared" ca="1" si="14"/>
        <v>#N/A</v>
      </c>
      <c r="AF52" t="e">
        <f t="shared" ca="1" si="14"/>
        <v>#N/A</v>
      </c>
      <c r="AG52" t="e">
        <f t="shared" ca="1" si="14"/>
        <v>#N/A</v>
      </c>
      <c r="AH52" t="e">
        <f t="shared" ca="1" si="14"/>
        <v>#N/A</v>
      </c>
    </row>
    <row r="55" spans="3:34" x14ac:dyDescent="0.2">
      <c r="E55" s="1">
        <f>E31</f>
        <v>35043</v>
      </c>
      <c r="F55" s="1">
        <f t="shared" ref="F55:AH55" si="15">F31</f>
        <v>35044</v>
      </c>
      <c r="G55" s="1">
        <f t="shared" si="15"/>
        <v>35045</v>
      </c>
      <c r="H55" s="1">
        <f t="shared" si="15"/>
        <v>35046</v>
      </c>
      <c r="I55" s="1">
        <f t="shared" si="15"/>
        <v>35047</v>
      </c>
      <c r="J55" s="1">
        <f t="shared" si="15"/>
        <v>35048</v>
      </c>
      <c r="K55" s="1">
        <f t="shared" si="15"/>
        <v>35049</v>
      </c>
      <c r="L55" s="1">
        <f t="shared" si="15"/>
        <v>35050</v>
      </c>
      <c r="M55" s="1">
        <f t="shared" si="15"/>
        <v>35051</v>
      </c>
      <c r="N55" s="1">
        <f t="shared" si="15"/>
        <v>35052</v>
      </c>
      <c r="O55" s="1">
        <f t="shared" si="15"/>
        <v>35053</v>
      </c>
      <c r="P55" s="1">
        <f t="shared" si="15"/>
        <v>35054</v>
      </c>
      <c r="Q55" s="1">
        <f t="shared" si="15"/>
        <v>35055</v>
      </c>
      <c r="R55" s="1">
        <f t="shared" si="15"/>
        <v>35056</v>
      </c>
      <c r="S55" s="1">
        <f t="shared" si="15"/>
        <v>35057</v>
      </c>
      <c r="T55" s="1">
        <f t="shared" si="15"/>
        <v>35058</v>
      </c>
      <c r="U55" s="1">
        <f t="shared" si="15"/>
        <v>35059</v>
      </c>
      <c r="V55" s="1">
        <f t="shared" si="15"/>
        <v>35060</v>
      </c>
      <c r="W55" s="1">
        <f t="shared" si="15"/>
        <v>35061</v>
      </c>
      <c r="X55" s="1">
        <f t="shared" si="15"/>
        <v>35062</v>
      </c>
      <c r="Y55" s="1">
        <f t="shared" si="15"/>
        <v>35063</v>
      </c>
      <c r="Z55" s="1">
        <f t="shared" si="15"/>
        <v>35064</v>
      </c>
      <c r="AA55" s="1">
        <f t="shared" si="15"/>
        <v>35065</v>
      </c>
      <c r="AB55" s="1">
        <f t="shared" si="15"/>
        <v>35066</v>
      </c>
      <c r="AC55" s="1">
        <f t="shared" si="15"/>
        <v>35067</v>
      </c>
      <c r="AD55" s="1">
        <f t="shared" si="15"/>
        <v>35068</v>
      </c>
      <c r="AE55" s="1">
        <f t="shared" si="15"/>
        <v>35069</v>
      </c>
      <c r="AF55" s="1">
        <f t="shared" si="15"/>
        <v>35070</v>
      </c>
      <c r="AG55" s="1">
        <f t="shared" si="15"/>
        <v>35071</v>
      </c>
      <c r="AH55" s="1">
        <f t="shared" si="15"/>
        <v>35072</v>
      </c>
    </row>
    <row r="56" spans="3:34" x14ac:dyDescent="0.2">
      <c r="D56" t="s">
        <v>14</v>
      </c>
      <c r="E56" t="e">
        <f t="shared" ref="E56:AH56" ca="1" si="16">IF(E55=$D$3,5,NA())</f>
        <v>#N/A</v>
      </c>
      <c r="F56" t="e">
        <f t="shared" ca="1" si="16"/>
        <v>#N/A</v>
      </c>
      <c r="G56" t="e">
        <f t="shared" ca="1" si="16"/>
        <v>#N/A</v>
      </c>
      <c r="H56" t="e">
        <f t="shared" ca="1" si="16"/>
        <v>#N/A</v>
      </c>
      <c r="I56" t="e">
        <f t="shared" ca="1" si="16"/>
        <v>#N/A</v>
      </c>
      <c r="J56" t="e">
        <f t="shared" ca="1" si="16"/>
        <v>#N/A</v>
      </c>
      <c r="K56" t="e">
        <f t="shared" ca="1" si="16"/>
        <v>#N/A</v>
      </c>
      <c r="L56" t="e">
        <f t="shared" ca="1" si="16"/>
        <v>#N/A</v>
      </c>
      <c r="M56" t="e">
        <f t="shared" ca="1" si="16"/>
        <v>#N/A</v>
      </c>
      <c r="N56" t="e">
        <f t="shared" ca="1" si="16"/>
        <v>#N/A</v>
      </c>
      <c r="O56" t="e">
        <f t="shared" ca="1" si="16"/>
        <v>#N/A</v>
      </c>
      <c r="P56" t="e">
        <f t="shared" ca="1" si="16"/>
        <v>#N/A</v>
      </c>
      <c r="Q56" t="e">
        <f t="shared" ca="1" si="16"/>
        <v>#N/A</v>
      </c>
      <c r="R56" t="e">
        <f t="shared" ca="1" si="16"/>
        <v>#N/A</v>
      </c>
      <c r="S56" t="e">
        <f t="shared" ca="1" si="16"/>
        <v>#N/A</v>
      </c>
      <c r="T56" t="e">
        <f t="shared" ca="1" si="16"/>
        <v>#N/A</v>
      </c>
      <c r="U56" t="e">
        <f t="shared" ca="1" si="16"/>
        <v>#N/A</v>
      </c>
      <c r="V56" t="e">
        <f t="shared" ca="1" si="16"/>
        <v>#N/A</v>
      </c>
      <c r="W56" t="e">
        <f t="shared" ca="1" si="16"/>
        <v>#N/A</v>
      </c>
      <c r="X56" t="e">
        <f t="shared" ca="1" si="16"/>
        <v>#N/A</v>
      </c>
      <c r="Y56" t="e">
        <f t="shared" ca="1" si="16"/>
        <v>#N/A</v>
      </c>
      <c r="Z56" t="e">
        <f t="shared" ca="1" si="16"/>
        <v>#N/A</v>
      </c>
      <c r="AA56" t="e">
        <f t="shared" ca="1" si="16"/>
        <v>#N/A</v>
      </c>
      <c r="AB56" t="e">
        <f t="shared" ca="1" si="16"/>
        <v>#N/A</v>
      </c>
      <c r="AC56" t="e">
        <f t="shared" ca="1" si="16"/>
        <v>#N/A</v>
      </c>
      <c r="AD56" t="e">
        <f t="shared" ca="1" si="16"/>
        <v>#N/A</v>
      </c>
      <c r="AE56" t="e">
        <f t="shared" ca="1" si="16"/>
        <v>#N/A</v>
      </c>
      <c r="AF56" t="e">
        <f t="shared" ca="1" si="16"/>
        <v>#N/A</v>
      </c>
      <c r="AG56" t="e">
        <f t="shared" ca="1" si="16"/>
        <v>#N/A</v>
      </c>
      <c r="AH56" t="e">
        <f t="shared" ca="1" si="16"/>
        <v>#N/A</v>
      </c>
    </row>
    <row r="58" spans="3:34" x14ac:dyDescent="0.2">
      <c r="D58" s="3">
        <f>DATE(YEAR(MIN(E55:AH55)),MONTH(MIN(E55:AH55)),1)</f>
        <v>35034</v>
      </c>
      <c r="E58">
        <f>IF(MEDIAN($D58,E$55,EOMONTH($D58,0))=E$55,0.5,NA())</f>
        <v>0.5</v>
      </c>
      <c r="F58">
        <f t="shared" ref="F58:AH58" si="17">IF(MEDIAN($D58,F$55,EOMONTH($D58,0))=F$55,0.5,NA())</f>
        <v>0.5</v>
      </c>
      <c r="G58">
        <f t="shared" si="17"/>
        <v>0.5</v>
      </c>
      <c r="H58">
        <f t="shared" si="17"/>
        <v>0.5</v>
      </c>
      <c r="I58">
        <f t="shared" si="17"/>
        <v>0.5</v>
      </c>
      <c r="J58">
        <f t="shared" si="17"/>
        <v>0.5</v>
      </c>
      <c r="K58">
        <f t="shared" si="17"/>
        <v>0.5</v>
      </c>
      <c r="L58">
        <f t="shared" si="17"/>
        <v>0.5</v>
      </c>
      <c r="M58">
        <f t="shared" si="17"/>
        <v>0.5</v>
      </c>
      <c r="N58">
        <f t="shared" si="17"/>
        <v>0.5</v>
      </c>
      <c r="O58">
        <f t="shared" si="17"/>
        <v>0.5</v>
      </c>
      <c r="P58">
        <f t="shared" si="17"/>
        <v>0.5</v>
      </c>
      <c r="Q58">
        <f t="shared" si="17"/>
        <v>0.5</v>
      </c>
      <c r="R58">
        <f t="shared" si="17"/>
        <v>0.5</v>
      </c>
      <c r="S58">
        <f t="shared" si="17"/>
        <v>0.5</v>
      </c>
      <c r="T58">
        <f t="shared" si="17"/>
        <v>0.5</v>
      </c>
      <c r="U58">
        <f t="shared" si="17"/>
        <v>0.5</v>
      </c>
      <c r="V58">
        <f t="shared" si="17"/>
        <v>0.5</v>
      </c>
      <c r="W58">
        <f t="shared" si="17"/>
        <v>0.5</v>
      </c>
      <c r="X58">
        <f t="shared" si="17"/>
        <v>0.5</v>
      </c>
      <c r="Y58">
        <f t="shared" si="17"/>
        <v>0.5</v>
      </c>
      <c r="Z58">
        <f t="shared" si="17"/>
        <v>0.5</v>
      </c>
      <c r="AA58" t="e">
        <f t="shared" si="17"/>
        <v>#N/A</v>
      </c>
      <c r="AB58" t="e">
        <f t="shared" si="17"/>
        <v>#N/A</v>
      </c>
      <c r="AC58" t="e">
        <f t="shared" si="17"/>
        <v>#N/A</v>
      </c>
      <c r="AD58" t="e">
        <f t="shared" si="17"/>
        <v>#N/A</v>
      </c>
      <c r="AE58" t="e">
        <f t="shared" si="17"/>
        <v>#N/A</v>
      </c>
      <c r="AF58" t="e">
        <f t="shared" si="17"/>
        <v>#N/A</v>
      </c>
      <c r="AG58" t="e">
        <f t="shared" si="17"/>
        <v>#N/A</v>
      </c>
      <c r="AH58" t="e">
        <f t="shared" si="17"/>
        <v>#N/A</v>
      </c>
    </row>
    <row r="59" spans="3:34" x14ac:dyDescent="0.2">
      <c r="D59" s="3" t="str">
        <f>TEXT(D58,"MMM JJJJ") &amp; " - Top Band"</f>
        <v>Dez 1995 - Top Band</v>
      </c>
      <c r="E59">
        <f>E58+12.5</f>
        <v>13</v>
      </c>
      <c r="F59">
        <f t="shared" ref="F59:AH59" si="18">F58+12.5</f>
        <v>13</v>
      </c>
      <c r="G59">
        <f t="shared" si="18"/>
        <v>13</v>
      </c>
      <c r="H59">
        <f t="shared" si="18"/>
        <v>13</v>
      </c>
      <c r="I59">
        <f t="shared" si="18"/>
        <v>13</v>
      </c>
      <c r="J59">
        <f t="shared" si="18"/>
        <v>13</v>
      </c>
      <c r="K59">
        <f t="shared" si="18"/>
        <v>13</v>
      </c>
      <c r="L59">
        <f t="shared" si="18"/>
        <v>13</v>
      </c>
      <c r="M59">
        <f t="shared" si="18"/>
        <v>13</v>
      </c>
      <c r="N59">
        <f t="shared" si="18"/>
        <v>13</v>
      </c>
      <c r="O59">
        <f t="shared" si="18"/>
        <v>13</v>
      </c>
      <c r="P59">
        <f t="shared" si="18"/>
        <v>13</v>
      </c>
      <c r="Q59">
        <f t="shared" si="18"/>
        <v>13</v>
      </c>
      <c r="R59">
        <f t="shared" si="18"/>
        <v>13</v>
      </c>
      <c r="S59">
        <f t="shared" si="18"/>
        <v>13</v>
      </c>
      <c r="T59">
        <f t="shared" si="18"/>
        <v>13</v>
      </c>
      <c r="U59">
        <f t="shared" si="18"/>
        <v>13</v>
      </c>
      <c r="V59">
        <f t="shared" si="18"/>
        <v>13</v>
      </c>
      <c r="W59">
        <f t="shared" si="18"/>
        <v>13</v>
      </c>
      <c r="X59">
        <f t="shared" si="18"/>
        <v>13</v>
      </c>
      <c r="Y59">
        <f t="shared" si="18"/>
        <v>13</v>
      </c>
      <c r="Z59">
        <f t="shared" si="18"/>
        <v>13</v>
      </c>
      <c r="AA59" t="e">
        <f t="shared" si="18"/>
        <v>#N/A</v>
      </c>
      <c r="AB59" t="e">
        <f t="shared" si="18"/>
        <v>#N/A</v>
      </c>
      <c r="AC59" t="e">
        <f t="shared" si="18"/>
        <v>#N/A</v>
      </c>
      <c r="AD59" t="e">
        <f t="shared" si="18"/>
        <v>#N/A</v>
      </c>
      <c r="AE59" t="e">
        <f t="shared" si="18"/>
        <v>#N/A</v>
      </c>
      <c r="AF59" t="e">
        <f t="shared" si="18"/>
        <v>#N/A</v>
      </c>
      <c r="AG59" t="e">
        <f t="shared" si="18"/>
        <v>#N/A</v>
      </c>
      <c r="AH59" t="e">
        <f t="shared" si="18"/>
        <v>#N/A</v>
      </c>
    </row>
    <row r="60" spans="3:34" x14ac:dyDescent="0.2">
      <c r="D60" s="3"/>
    </row>
    <row r="61" spans="3:34" x14ac:dyDescent="0.2">
      <c r="D61" s="3">
        <f>EOMONTH(D58,0)+1</f>
        <v>35065</v>
      </c>
      <c r="E61" t="e">
        <f>IF(MEDIAN($D61,E$55,EOMONTH($D61,0))=E$55,0.5,NA())</f>
        <v>#N/A</v>
      </c>
      <c r="F61" t="e">
        <f t="shared" ref="F61:AH61" si="19">IF(MEDIAN($D61,F$55,EOMONTH($D61,0))=F$55,0.5,NA())</f>
        <v>#N/A</v>
      </c>
      <c r="G61" t="e">
        <f t="shared" si="19"/>
        <v>#N/A</v>
      </c>
      <c r="H61" t="e">
        <f t="shared" si="19"/>
        <v>#N/A</v>
      </c>
      <c r="I61" t="e">
        <f t="shared" si="19"/>
        <v>#N/A</v>
      </c>
      <c r="J61" t="e">
        <f t="shared" si="19"/>
        <v>#N/A</v>
      </c>
      <c r="K61" t="e">
        <f t="shared" si="19"/>
        <v>#N/A</v>
      </c>
      <c r="L61" t="e">
        <f t="shared" si="19"/>
        <v>#N/A</v>
      </c>
      <c r="M61" t="e">
        <f t="shared" si="19"/>
        <v>#N/A</v>
      </c>
      <c r="N61" t="e">
        <f t="shared" si="19"/>
        <v>#N/A</v>
      </c>
      <c r="O61" t="e">
        <f t="shared" si="19"/>
        <v>#N/A</v>
      </c>
      <c r="P61" t="e">
        <f t="shared" si="19"/>
        <v>#N/A</v>
      </c>
      <c r="Q61" t="e">
        <f t="shared" si="19"/>
        <v>#N/A</v>
      </c>
      <c r="R61" t="e">
        <f t="shared" si="19"/>
        <v>#N/A</v>
      </c>
      <c r="S61" t="e">
        <f t="shared" si="19"/>
        <v>#N/A</v>
      </c>
      <c r="T61" t="e">
        <f t="shared" si="19"/>
        <v>#N/A</v>
      </c>
      <c r="U61" t="e">
        <f t="shared" si="19"/>
        <v>#N/A</v>
      </c>
      <c r="V61" t="e">
        <f t="shared" si="19"/>
        <v>#N/A</v>
      </c>
      <c r="W61" t="e">
        <f t="shared" si="19"/>
        <v>#N/A</v>
      </c>
      <c r="X61" t="e">
        <f t="shared" si="19"/>
        <v>#N/A</v>
      </c>
      <c r="Y61" t="e">
        <f t="shared" si="19"/>
        <v>#N/A</v>
      </c>
      <c r="Z61" t="e">
        <f t="shared" si="19"/>
        <v>#N/A</v>
      </c>
      <c r="AA61">
        <f t="shared" si="19"/>
        <v>0.5</v>
      </c>
      <c r="AB61">
        <f t="shared" si="19"/>
        <v>0.5</v>
      </c>
      <c r="AC61">
        <f t="shared" si="19"/>
        <v>0.5</v>
      </c>
      <c r="AD61">
        <f t="shared" si="19"/>
        <v>0.5</v>
      </c>
      <c r="AE61">
        <f t="shared" si="19"/>
        <v>0.5</v>
      </c>
      <c r="AF61">
        <f t="shared" si="19"/>
        <v>0.5</v>
      </c>
      <c r="AG61">
        <f t="shared" si="19"/>
        <v>0.5</v>
      </c>
      <c r="AH61">
        <f t="shared" si="19"/>
        <v>0.5</v>
      </c>
    </row>
    <row r="62" spans="3:34" x14ac:dyDescent="0.2">
      <c r="D62" s="3" t="str">
        <f>TEXT(D61,"MMM JJJJ") &amp; " - Top Band"</f>
        <v>Jan 1996 - Top Band</v>
      </c>
      <c r="E62" t="e">
        <f>E61+12.5</f>
        <v>#N/A</v>
      </c>
      <c r="F62" t="e">
        <f t="shared" ref="F62:AH62" si="20">F61+12.5</f>
        <v>#N/A</v>
      </c>
      <c r="G62" t="e">
        <f t="shared" si="20"/>
        <v>#N/A</v>
      </c>
      <c r="H62" t="e">
        <f t="shared" si="20"/>
        <v>#N/A</v>
      </c>
      <c r="I62" t="e">
        <f t="shared" si="20"/>
        <v>#N/A</v>
      </c>
      <c r="J62" t="e">
        <f t="shared" si="20"/>
        <v>#N/A</v>
      </c>
      <c r="K62" t="e">
        <f t="shared" si="20"/>
        <v>#N/A</v>
      </c>
      <c r="L62" t="e">
        <f t="shared" si="20"/>
        <v>#N/A</v>
      </c>
      <c r="M62" t="e">
        <f t="shared" si="20"/>
        <v>#N/A</v>
      </c>
      <c r="N62" t="e">
        <f t="shared" si="20"/>
        <v>#N/A</v>
      </c>
      <c r="O62" t="e">
        <f t="shared" si="20"/>
        <v>#N/A</v>
      </c>
      <c r="P62" t="e">
        <f t="shared" si="20"/>
        <v>#N/A</v>
      </c>
      <c r="Q62" t="e">
        <f t="shared" si="20"/>
        <v>#N/A</v>
      </c>
      <c r="R62" t="e">
        <f t="shared" si="20"/>
        <v>#N/A</v>
      </c>
      <c r="S62" t="e">
        <f t="shared" si="20"/>
        <v>#N/A</v>
      </c>
      <c r="T62" t="e">
        <f t="shared" si="20"/>
        <v>#N/A</v>
      </c>
      <c r="U62" t="e">
        <f t="shared" si="20"/>
        <v>#N/A</v>
      </c>
      <c r="V62" t="e">
        <f t="shared" si="20"/>
        <v>#N/A</v>
      </c>
      <c r="W62" t="e">
        <f t="shared" si="20"/>
        <v>#N/A</v>
      </c>
      <c r="X62" t="e">
        <f t="shared" si="20"/>
        <v>#N/A</v>
      </c>
      <c r="Y62" t="e">
        <f t="shared" si="20"/>
        <v>#N/A</v>
      </c>
      <c r="Z62" t="e">
        <f t="shared" si="20"/>
        <v>#N/A</v>
      </c>
      <c r="AA62">
        <f t="shared" si="20"/>
        <v>13</v>
      </c>
      <c r="AB62">
        <f t="shared" si="20"/>
        <v>13</v>
      </c>
      <c r="AC62">
        <f t="shared" si="20"/>
        <v>13</v>
      </c>
      <c r="AD62">
        <f t="shared" si="20"/>
        <v>13</v>
      </c>
      <c r="AE62">
        <f t="shared" si="20"/>
        <v>13</v>
      </c>
      <c r="AF62">
        <f t="shared" si="20"/>
        <v>13</v>
      </c>
      <c r="AG62">
        <f t="shared" si="20"/>
        <v>13</v>
      </c>
      <c r="AH62">
        <f t="shared" si="20"/>
        <v>13</v>
      </c>
    </row>
    <row r="63" spans="3:34" x14ac:dyDescent="0.2">
      <c r="D63" s="3"/>
    </row>
    <row r="65" spans="4:34" x14ac:dyDescent="0.2">
      <c r="D65" s="3">
        <f>D58+1</f>
        <v>35035</v>
      </c>
      <c r="E65" t="e">
        <f>IF(MEDIAN($D65,E$55)=E$55,0.5,NA())</f>
        <v>#N/A</v>
      </c>
      <c r="F65" t="e">
        <f t="shared" ref="F65:AH66" si="21">IF(MEDIAN($D65,F$55)=F$55,0.5,NA())</f>
        <v>#N/A</v>
      </c>
      <c r="G65" t="e">
        <f t="shared" si="21"/>
        <v>#N/A</v>
      </c>
      <c r="H65" t="e">
        <f t="shared" si="21"/>
        <v>#N/A</v>
      </c>
      <c r="I65" t="e">
        <f t="shared" si="21"/>
        <v>#N/A</v>
      </c>
      <c r="J65" t="e">
        <f t="shared" si="21"/>
        <v>#N/A</v>
      </c>
      <c r="K65" t="e">
        <f t="shared" si="21"/>
        <v>#N/A</v>
      </c>
      <c r="L65" t="e">
        <f t="shared" si="21"/>
        <v>#N/A</v>
      </c>
      <c r="M65" t="e">
        <f t="shared" si="21"/>
        <v>#N/A</v>
      </c>
      <c r="N65" t="e">
        <f t="shared" si="21"/>
        <v>#N/A</v>
      </c>
      <c r="O65" t="e">
        <f t="shared" si="21"/>
        <v>#N/A</v>
      </c>
      <c r="P65" t="e">
        <f t="shared" si="21"/>
        <v>#N/A</v>
      </c>
      <c r="Q65" t="e">
        <f t="shared" si="21"/>
        <v>#N/A</v>
      </c>
      <c r="R65" t="e">
        <f t="shared" si="21"/>
        <v>#N/A</v>
      </c>
      <c r="S65" t="e">
        <f t="shared" si="21"/>
        <v>#N/A</v>
      </c>
      <c r="T65" t="e">
        <f t="shared" si="21"/>
        <v>#N/A</v>
      </c>
      <c r="U65" t="e">
        <f t="shared" si="21"/>
        <v>#N/A</v>
      </c>
      <c r="V65" t="e">
        <f t="shared" si="21"/>
        <v>#N/A</v>
      </c>
      <c r="W65" t="e">
        <f t="shared" si="21"/>
        <v>#N/A</v>
      </c>
      <c r="X65" t="e">
        <f t="shared" si="21"/>
        <v>#N/A</v>
      </c>
      <c r="Y65" t="e">
        <f t="shared" si="21"/>
        <v>#N/A</v>
      </c>
      <c r="Z65" t="e">
        <f t="shared" si="21"/>
        <v>#N/A</v>
      </c>
      <c r="AA65" t="e">
        <f t="shared" si="21"/>
        <v>#N/A</v>
      </c>
      <c r="AB65" t="e">
        <f t="shared" si="21"/>
        <v>#N/A</v>
      </c>
      <c r="AC65" t="e">
        <f t="shared" si="21"/>
        <v>#N/A</v>
      </c>
      <c r="AD65" t="e">
        <f t="shared" si="21"/>
        <v>#N/A</v>
      </c>
      <c r="AE65" t="e">
        <f t="shared" si="21"/>
        <v>#N/A</v>
      </c>
      <c r="AF65" t="e">
        <f t="shared" si="21"/>
        <v>#N/A</v>
      </c>
      <c r="AG65" t="e">
        <f t="shared" si="21"/>
        <v>#N/A</v>
      </c>
      <c r="AH65" t="e">
        <f t="shared" si="21"/>
        <v>#N/A</v>
      </c>
    </row>
    <row r="66" spans="4:34" x14ac:dyDescent="0.2">
      <c r="D66" s="3">
        <f>D61+1</f>
        <v>35066</v>
      </c>
      <c r="E66" t="e">
        <f>IF(MEDIAN($D66,E$55)=E$55,0.5,NA())</f>
        <v>#N/A</v>
      </c>
      <c r="F66" t="e">
        <f t="shared" si="21"/>
        <v>#N/A</v>
      </c>
      <c r="G66" t="e">
        <f t="shared" si="21"/>
        <v>#N/A</v>
      </c>
      <c r="H66" t="e">
        <f t="shared" si="21"/>
        <v>#N/A</v>
      </c>
      <c r="I66" t="e">
        <f t="shared" si="21"/>
        <v>#N/A</v>
      </c>
      <c r="J66" t="e">
        <f t="shared" si="21"/>
        <v>#N/A</v>
      </c>
      <c r="K66" t="e">
        <f t="shared" si="21"/>
        <v>#N/A</v>
      </c>
      <c r="L66" t="e">
        <f t="shared" si="21"/>
        <v>#N/A</v>
      </c>
      <c r="M66" t="e">
        <f t="shared" si="21"/>
        <v>#N/A</v>
      </c>
      <c r="N66" t="e">
        <f t="shared" si="21"/>
        <v>#N/A</v>
      </c>
      <c r="O66" t="e">
        <f t="shared" si="21"/>
        <v>#N/A</v>
      </c>
      <c r="P66" t="e">
        <f t="shared" si="21"/>
        <v>#N/A</v>
      </c>
      <c r="Q66" t="e">
        <f t="shared" si="21"/>
        <v>#N/A</v>
      </c>
      <c r="R66" t="e">
        <f t="shared" si="21"/>
        <v>#N/A</v>
      </c>
      <c r="S66" t="e">
        <f t="shared" si="21"/>
        <v>#N/A</v>
      </c>
      <c r="T66" t="e">
        <f t="shared" si="21"/>
        <v>#N/A</v>
      </c>
      <c r="U66" t="e">
        <f t="shared" si="21"/>
        <v>#N/A</v>
      </c>
      <c r="V66" t="e">
        <f t="shared" si="21"/>
        <v>#N/A</v>
      </c>
      <c r="W66" t="e">
        <f t="shared" si="21"/>
        <v>#N/A</v>
      </c>
      <c r="X66" t="e">
        <f t="shared" si="21"/>
        <v>#N/A</v>
      </c>
      <c r="Y66" t="e">
        <f t="shared" si="21"/>
        <v>#N/A</v>
      </c>
      <c r="Z66" t="e">
        <f t="shared" si="21"/>
        <v>#N/A</v>
      </c>
      <c r="AA66" t="e">
        <f t="shared" si="21"/>
        <v>#N/A</v>
      </c>
      <c r="AB66">
        <f t="shared" si="21"/>
        <v>0.5</v>
      </c>
      <c r="AC66" t="e">
        <f t="shared" si="21"/>
        <v>#N/A</v>
      </c>
      <c r="AD66" t="e">
        <f t="shared" si="21"/>
        <v>#N/A</v>
      </c>
      <c r="AE66" t="e">
        <f t="shared" si="21"/>
        <v>#N/A</v>
      </c>
      <c r="AF66" t="e">
        <f t="shared" si="21"/>
        <v>#N/A</v>
      </c>
      <c r="AG66" t="e">
        <f t="shared" si="21"/>
        <v>#N/A</v>
      </c>
      <c r="AH66" t="e">
        <f t="shared" si="21"/>
        <v>#N/A</v>
      </c>
    </row>
    <row r="69" spans="4:34" x14ac:dyDescent="0.2">
      <c r="E69">
        <v>2.2999999999999998</v>
      </c>
      <c r="F69">
        <f>E69</f>
        <v>2.2999999999999998</v>
      </c>
      <c r="G69">
        <f t="shared" ref="G69:AH71" si="22">F69</f>
        <v>2.2999999999999998</v>
      </c>
      <c r="H69">
        <f t="shared" si="22"/>
        <v>2.2999999999999998</v>
      </c>
      <c r="I69">
        <f t="shared" si="22"/>
        <v>2.2999999999999998</v>
      </c>
      <c r="J69">
        <f t="shared" si="22"/>
        <v>2.2999999999999998</v>
      </c>
      <c r="K69">
        <f t="shared" si="22"/>
        <v>2.2999999999999998</v>
      </c>
      <c r="L69">
        <f t="shared" si="22"/>
        <v>2.2999999999999998</v>
      </c>
      <c r="M69">
        <f t="shared" si="22"/>
        <v>2.2999999999999998</v>
      </c>
      <c r="N69">
        <f t="shared" si="22"/>
        <v>2.2999999999999998</v>
      </c>
      <c r="O69">
        <f t="shared" si="22"/>
        <v>2.2999999999999998</v>
      </c>
      <c r="P69">
        <f t="shared" si="22"/>
        <v>2.2999999999999998</v>
      </c>
      <c r="Q69">
        <f t="shared" si="22"/>
        <v>2.2999999999999998</v>
      </c>
      <c r="R69">
        <f t="shared" si="22"/>
        <v>2.2999999999999998</v>
      </c>
      <c r="S69">
        <f t="shared" si="22"/>
        <v>2.2999999999999998</v>
      </c>
      <c r="T69">
        <f t="shared" si="22"/>
        <v>2.2999999999999998</v>
      </c>
      <c r="U69">
        <f t="shared" si="22"/>
        <v>2.2999999999999998</v>
      </c>
      <c r="V69">
        <f t="shared" si="22"/>
        <v>2.2999999999999998</v>
      </c>
      <c r="W69">
        <f t="shared" si="22"/>
        <v>2.2999999999999998</v>
      </c>
      <c r="X69">
        <f t="shared" si="22"/>
        <v>2.2999999999999998</v>
      </c>
      <c r="Y69">
        <f t="shared" si="22"/>
        <v>2.2999999999999998</v>
      </c>
      <c r="Z69">
        <f t="shared" si="22"/>
        <v>2.2999999999999998</v>
      </c>
      <c r="AA69">
        <f t="shared" si="22"/>
        <v>2.2999999999999998</v>
      </c>
      <c r="AB69">
        <f t="shared" si="22"/>
        <v>2.2999999999999998</v>
      </c>
      <c r="AC69">
        <f t="shared" si="22"/>
        <v>2.2999999999999998</v>
      </c>
      <c r="AD69">
        <f t="shared" si="22"/>
        <v>2.2999999999999998</v>
      </c>
      <c r="AE69">
        <f t="shared" si="22"/>
        <v>2.2999999999999998</v>
      </c>
      <c r="AF69">
        <f t="shared" si="22"/>
        <v>2.2999999999999998</v>
      </c>
      <c r="AG69">
        <f t="shared" si="22"/>
        <v>2.2999999999999998</v>
      </c>
      <c r="AH69">
        <f t="shared" si="22"/>
        <v>2.2999999999999998</v>
      </c>
    </row>
    <row r="70" spans="4:34" x14ac:dyDescent="0.2">
      <c r="D70">
        <v>3</v>
      </c>
      <c r="E70" t="str">
        <f t="shared" ref="E70:AH70" si="23">LEFT(UPPER(TEXT(E55,"TTT")),$D70)</f>
        <v>SO</v>
      </c>
      <c r="F70" t="str">
        <f t="shared" si="23"/>
        <v>MO</v>
      </c>
      <c r="G70" t="str">
        <f t="shared" si="23"/>
        <v>DI</v>
      </c>
      <c r="H70" t="str">
        <f t="shared" si="23"/>
        <v>MI</v>
      </c>
      <c r="I70" t="str">
        <f t="shared" si="23"/>
        <v>DO</v>
      </c>
      <c r="J70" t="str">
        <f t="shared" si="23"/>
        <v>FR</v>
      </c>
      <c r="K70" t="str">
        <f t="shared" si="23"/>
        <v>SA</v>
      </c>
      <c r="L70" t="str">
        <f t="shared" si="23"/>
        <v>SO</v>
      </c>
      <c r="M70" t="str">
        <f t="shared" si="23"/>
        <v>MO</v>
      </c>
      <c r="N70" t="str">
        <f t="shared" si="23"/>
        <v>DI</v>
      </c>
      <c r="O70" t="str">
        <f t="shared" si="23"/>
        <v>MI</v>
      </c>
      <c r="P70" t="str">
        <f t="shared" si="23"/>
        <v>DO</v>
      </c>
      <c r="Q70" t="str">
        <f t="shared" si="23"/>
        <v>FR</v>
      </c>
      <c r="R70" t="str">
        <f t="shared" si="23"/>
        <v>SA</v>
      </c>
      <c r="S70" t="str">
        <f t="shared" si="23"/>
        <v>SO</v>
      </c>
      <c r="T70" t="str">
        <f t="shared" si="23"/>
        <v>MO</v>
      </c>
      <c r="U70" t="str">
        <f t="shared" si="23"/>
        <v>DI</v>
      </c>
      <c r="V70" t="str">
        <f t="shared" si="23"/>
        <v>MI</v>
      </c>
      <c r="W70" t="str">
        <f t="shared" si="23"/>
        <v>DO</v>
      </c>
      <c r="X70" t="str">
        <f t="shared" si="23"/>
        <v>FR</v>
      </c>
      <c r="Y70" t="str">
        <f t="shared" si="23"/>
        <v>SA</v>
      </c>
      <c r="Z70" t="str">
        <f t="shared" si="23"/>
        <v>SO</v>
      </c>
      <c r="AA70" t="str">
        <f t="shared" si="23"/>
        <v>MO</v>
      </c>
      <c r="AB70" t="str">
        <f t="shared" si="23"/>
        <v>DI</v>
      </c>
      <c r="AC70" t="str">
        <f t="shared" si="23"/>
        <v>MI</v>
      </c>
      <c r="AD70" t="str">
        <f t="shared" si="23"/>
        <v>DO</v>
      </c>
      <c r="AE70" t="str">
        <f t="shared" si="23"/>
        <v>FR</v>
      </c>
      <c r="AF70" t="str">
        <f t="shared" si="23"/>
        <v>SA</v>
      </c>
      <c r="AG70" t="str">
        <f t="shared" si="23"/>
        <v>SO</v>
      </c>
      <c r="AH70" t="str">
        <f t="shared" si="23"/>
        <v>MO</v>
      </c>
    </row>
    <row r="71" spans="4:34" x14ac:dyDescent="0.2">
      <c r="E71">
        <v>1.3</v>
      </c>
      <c r="F71">
        <f>E71</f>
        <v>1.3</v>
      </c>
      <c r="G71">
        <f t="shared" si="22"/>
        <v>1.3</v>
      </c>
      <c r="H71">
        <f t="shared" si="22"/>
        <v>1.3</v>
      </c>
      <c r="I71">
        <f t="shared" si="22"/>
        <v>1.3</v>
      </c>
      <c r="J71">
        <f t="shared" si="22"/>
        <v>1.3</v>
      </c>
      <c r="K71">
        <f t="shared" si="22"/>
        <v>1.3</v>
      </c>
      <c r="L71">
        <f t="shared" si="22"/>
        <v>1.3</v>
      </c>
      <c r="M71">
        <f t="shared" si="22"/>
        <v>1.3</v>
      </c>
      <c r="N71">
        <f t="shared" si="22"/>
        <v>1.3</v>
      </c>
      <c r="O71">
        <f t="shared" si="22"/>
        <v>1.3</v>
      </c>
      <c r="P71">
        <f t="shared" si="22"/>
        <v>1.3</v>
      </c>
      <c r="Q71">
        <f t="shared" si="22"/>
        <v>1.3</v>
      </c>
      <c r="R71">
        <f t="shared" si="22"/>
        <v>1.3</v>
      </c>
      <c r="S71">
        <f t="shared" si="22"/>
        <v>1.3</v>
      </c>
      <c r="T71">
        <f t="shared" si="22"/>
        <v>1.3</v>
      </c>
      <c r="U71">
        <f t="shared" si="22"/>
        <v>1.3</v>
      </c>
      <c r="V71">
        <f t="shared" si="22"/>
        <v>1.3</v>
      </c>
      <c r="W71">
        <f t="shared" si="22"/>
        <v>1.3</v>
      </c>
      <c r="X71">
        <f t="shared" si="22"/>
        <v>1.3</v>
      </c>
      <c r="Y71">
        <f t="shared" si="22"/>
        <v>1.3</v>
      </c>
      <c r="Z71">
        <f t="shared" si="22"/>
        <v>1.3</v>
      </c>
      <c r="AA71">
        <f t="shared" si="22"/>
        <v>1.3</v>
      </c>
      <c r="AB71">
        <f t="shared" si="22"/>
        <v>1.3</v>
      </c>
      <c r="AC71">
        <f t="shared" si="22"/>
        <v>1.3</v>
      </c>
      <c r="AD71">
        <f t="shared" si="22"/>
        <v>1.3</v>
      </c>
      <c r="AE71">
        <f t="shared" si="22"/>
        <v>1.3</v>
      </c>
      <c r="AF71">
        <f t="shared" si="22"/>
        <v>1.3</v>
      </c>
      <c r="AG71">
        <f t="shared" si="22"/>
        <v>1.3</v>
      </c>
      <c r="AH71">
        <f t="shared" si="22"/>
        <v>1.3</v>
      </c>
    </row>
    <row r="72" spans="4:34" x14ac:dyDescent="0.2">
      <c r="E72" t="str">
        <f>TEXT(E55,"TT")</f>
        <v>10</v>
      </c>
      <c r="F72" t="str">
        <f>TEXT(F55,"TT")</f>
        <v>11</v>
      </c>
      <c r="G72" t="str">
        <f>TEXT(G55,"TT")</f>
        <v>12</v>
      </c>
      <c r="H72" t="str">
        <f>TEXT(H55,"TT")</f>
        <v>13</v>
      </c>
      <c r="I72" t="str">
        <f t="shared" ref="I72:AH72" si="24">TEXT(I55,"TT")</f>
        <v>14</v>
      </c>
      <c r="J72" t="str">
        <f t="shared" si="24"/>
        <v>15</v>
      </c>
      <c r="K72" t="str">
        <f t="shared" si="24"/>
        <v>16</v>
      </c>
      <c r="L72" t="str">
        <f t="shared" si="24"/>
        <v>17</v>
      </c>
      <c r="M72" t="str">
        <f t="shared" si="24"/>
        <v>18</v>
      </c>
      <c r="N72" t="str">
        <f t="shared" si="24"/>
        <v>19</v>
      </c>
      <c r="O72" t="str">
        <f t="shared" si="24"/>
        <v>20</v>
      </c>
      <c r="P72" t="str">
        <f t="shared" si="24"/>
        <v>21</v>
      </c>
      <c r="Q72" t="str">
        <f t="shared" si="24"/>
        <v>22</v>
      </c>
      <c r="R72" t="str">
        <f t="shared" si="24"/>
        <v>23</v>
      </c>
      <c r="S72" t="str">
        <f t="shared" si="24"/>
        <v>24</v>
      </c>
      <c r="T72" t="str">
        <f t="shared" si="24"/>
        <v>25</v>
      </c>
      <c r="U72" t="str">
        <f t="shared" si="24"/>
        <v>26</v>
      </c>
      <c r="V72" t="str">
        <f t="shared" si="24"/>
        <v>27</v>
      </c>
      <c r="W72" t="str">
        <f t="shared" si="24"/>
        <v>28</v>
      </c>
      <c r="X72" t="str">
        <f t="shared" si="24"/>
        <v>29</v>
      </c>
      <c r="Y72" t="str">
        <f t="shared" si="24"/>
        <v>30</v>
      </c>
      <c r="Z72" t="str">
        <f t="shared" si="24"/>
        <v>31</v>
      </c>
      <c r="AA72" t="str">
        <f t="shared" si="24"/>
        <v>01</v>
      </c>
      <c r="AB72" t="str">
        <f t="shared" si="24"/>
        <v>02</v>
      </c>
      <c r="AC72" t="str">
        <f t="shared" si="24"/>
        <v>03</v>
      </c>
      <c r="AD72" t="str">
        <f t="shared" si="24"/>
        <v>04</v>
      </c>
      <c r="AE72" t="str">
        <f t="shared" si="24"/>
        <v>05</v>
      </c>
      <c r="AF72" t="str">
        <f t="shared" si="24"/>
        <v>06</v>
      </c>
      <c r="AG72" t="str">
        <f t="shared" si="24"/>
        <v>07</v>
      </c>
      <c r="AH72" t="str">
        <f t="shared" si="24"/>
        <v>08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2CD552CE-B979-4BDB-9FB1-264C1B806D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3</vt:i4>
      </vt:variant>
      <vt:variant>
        <vt:lpstr>Diagramme</vt:lpstr>
      </vt:variant>
      <vt:variant>
        <vt:i4>1</vt:i4>
      </vt:variant>
      <vt:variant>
        <vt:lpstr>Benannte Bereiche</vt:lpstr>
      </vt:variant>
      <vt:variant>
        <vt:i4>4</vt:i4>
      </vt:variant>
    </vt:vector>
  </HeadingPairs>
  <TitlesOfParts>
    <vt:vector size="8" baseType="lpstr">
      <vt:lpstr>Zeitstrahl Vorlage</vt:lpstr>
      <vt:lpstr>Zeitstrahl Manuell</vt:lpstr>
      <vt:lpstr>calcs</vt:lpstr>
      <vt:lpstr>Zeitstrahldiagramm</vt:lpstr>
      <vt:lpstr>FensterOffset</vt:lpstr>
      <vt:lpstr>FensterTage</vt:lpstr>
      <vt:lpstr>Startdatum</vt:lpstr>
      <vt:lpstr>StartDatumFenster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Salah Hassanin</dc:creator>
  <cp:keywords/>
  <cp:lastModifiedBy>Salah</cp:lastModifiedBy>
  <dcterms:created xsi:type="dcterms:W3CDTF">2017-04-12T07:58:37Z</dcterms:created>
  <dcterms:modified xsi:type="dcterms:W3CDTF">2017-04-12T18:45:56Z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TC029300439991</vt:lpwstr>
  </property>
</Properties>
</file>