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8222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d.docs.live.net/d34c78cae6d59cac/Dokumente/"/>
    </mc:Choice>
  </mc:AlternateContent>
  <xr:revisionPtr revIDLastSave="10" documentId="DBC7F4B45226B0C471C9E5E29D48BBABD75491AE" xr6:coauthVersionLast="19" xr6:coauthVersionMax="19" xr10:uidLastSave="{F3E951EF-0F7E-4C56-B908-2CF57FBECC46}"/>
  <bookViews>
    <workbookView xWindow="0" yWindow="0" windowWidth="25200" windowHeight="11535" firstSheet="2" activeTab="2" xr2:uid="{00000000-000D-0000-FFFF-FFFF00000000}"/>
  </bookViews>
  <sheets>
    <sheet name="Tracking" sheetId="1" r:id="rId1"/>
    <sheet name="Ingredients" sheetId="2" r:id="rId2"/>
    <sheet name="Prepared" sheetId="3" r:id="rId3"/>
  </sheet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3" l="1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30" i="3"/>
  <c r="G31" i="3"/>
  <c r="G32" i="3"/>
  <c r="G33" i="3"/>
  <c r="G34" i="3"/>
  <c r="G35" i="3"/>
  <c r="G36" i="3"/>
  <c r="G29" i="3"/>
  <c r="C87" i="1"/>
  <c r="F87" i="1"/>
  <c r="I87" i="1"/>
  <c r="L87" i="1"/>
  <c r="O87" i="1"/>
  <c r="R87" i="1"/>
  <c r="U87" i="1"/>
  <c r="C88" i="1"/>
  <c r="F88" i="1"/>
  <c r="I88" i="1"/>
  <c r="L88" i="1"/>
  <c r="O88" i="1"/>
  <c r="R88" i="1"/>
  <c r="U88" i="1"/>
  <c r="C89" i="1"/>
  <c r="F89" i="1"/>
  <c r="I89" i="1"/>
  <c r="G16" i="3"/>
  <c r="G17" i="3"/>
  <c r="G18" i="3"/>
  <c r="G19" i="3"/>
  <c r="G15" i="3"/>
  <c r="L89" i="1"/>
  <c r="O89" i="1"/>
  <c r="R89" i="1"/>
  <c r="U89" i="1"/>
  <c r="F90" i="1"/>
  <c r="I90" i="1"/>
  <c r="L90" i="1"/>
  <c r="O90" i="1"/>
  <c r="R90" i="1"/>
  <c r="U90" i="1"/>
  <c r="C91" i="1"/>
  <c r="F91" i="1"/>
  <c r="I91" i="1"/>
  <c r="L91" i="1"/>
  <c r="O91" i="1"/>
  <c r="R91" i="1"/>
  <c r="U91" i="1"/>
  <c r="C92" i="1"/>
  <c r="F92" i="1"/>
  <c r="I92" i="1"/>
  <c r="L92" i="1"/>
  <c r="O92" i="1"/>
  <c r="R92" i="1"/>
  <c r="U92" i="1"/>
  <c r="C93" i="1"/>
  <c r="F93" i="1"/>
  <c r="I93" i="1"/>
  <c r="L93" i="1"/>
  <c r="O93" i="1"/>
  <c r="R93" i="1"/>
  <c r="U93" i="1"/>
  <c r="C94" i="1"/>
  <c r="F94" i="1"/>
  <c r="I94" i="1"/>
  <c r="O94" i="1"/>
  <c r="R94" i="1"/>
  <c r="U94" i="1"/>
  <c r="C95" i="1"/>
  <c r="F95" i="1"/>
  <c r="I95" i="1"/>
  <c r="L95" i="1"/>
  <c r="O95" i="1"/>
  <c r="R95" i="1"/>
  <c r="U95" i="1"/>
  <c r="F96" i="1"/>
  <c r="I96" i="1"/>
  <c r="L96" i="1"/>
  <c r="O96" i="1"/>
  <c r="R96" i="1"/>
  <c r="U96" i="1"/>
  <c r="C97" i="1"/>
  <c r="F97" i="1"/>
  <c r="I97" i="1"/>
  <c r="L97" i="1"/>
  <c r="O97" i="1"/>
  <c r="R97" i="1"/>
  <c r="U97" i="1"/>
  <c r="F98" i="1"/>
  <c r="I98" i="1"/>
  <c r="L98" i="1"/>
  <c r="O98" i="1"/>
  <c r="R98" i="1"/>
  <c r="U98" i="1"/>
  <c r="C99" i="1"/>
  <c r="F99" i="1"/>
  <c r="I99" i="1"/>
  <c r="L99" i="1"/>
  <c r="O99" i="1"/>
  <c r="R99" i="1"/>
  <c r="U99" i="1"/>
  <c r="C100" i="1"/>
  <c r="F100" i="1"/>
  <c r="I100" i="1"/>
  <c r="L100" i="1"/>
  <c r="O100" i="1"/>
  <c r="R100" i="1"/>
  <c r="U100" i="1"/>
  <c r="C101" i="1"/>
  <c r="F101" i="1"/>
  <c r="I101" i="1"/>
  <c r="L101" i="1"/>
  <c r="O101" i="1"/>
  <c r="R101" i="1"/>
  <c r="U101" i="1"/>
  <c r="C102" i="1"/>
  <c r="F102" i="1"/>
  <c r="I102" i="1"/>
  <c r="L102" i="1"/>
  <c r="O102" i="1"/>
  <c r="R102" i="1"/>
  <c r="U102" i="1"/>
  <c r="C103" i="1"/>
  <c r="F103" i="1"/>
  <c r="I103" i="1"/>
  <c r="L103" i="1"/>
  <c r="O103" i="1"/>
  <c r="R103" i="1"/>
  <c r="U103" i="1"/>
  <c r="C104" i="1"/>
  <c r="F104" i="1"/>
  <c r="I104" i="1"/>
  <c r="L104" i="1"/>
  <c r="O104" i="1"/>
  <c r="R104" i="1"/>
  <c r="U104" i="1"/>
  <c r="U86" i="1"/>
  <c r="R86" i="1"/>
  <c r="O86" i="1"/>
  <c r="L86" i="1"/>
  <c r="I86" i="1"/>
  <c r="F86" i="1"/>
  <c r="L85" i="1"/>
  <c r="I85" i="1"/>
  <c r="U85" i="1"/>
  <c r="F85" i="1"/>
  <c r="R85" i="1"/>
  <c r="O85" i="1"/>
  <c r="U70" i="1"/>
  <c r="U72" i="1"/>
  <c r="U74" i="1"/>
  <c r="U75" i="1"/>
  <c r="U76" i="1"/>
  <c r="U77" i="1"/>
  <c r="U78" i="1"/>
  <c r="U79" i="1"/>
  <c r="U80" i="1"/>
  <c r="U81" i="1"/>
  <c r="L27" i="1"/>
  <c r="B28" i="1"/>
  <c r="L64" i="1"/>
  <c r="L67" i="1"/>
  <c r="L68" i="1"/>
  <c r="L69" i="1"/>
  <c r="L70" i="1"/>
  <c r="L71" i="1"/>
  <c r="L72" i="1"/>
  <c r="L74" i="1"/>
  <c r="L75" i="1"/>
  <c r="L76" i="1"/>
  <c r="L77" i="1"/>
  <c r="L78" i="1"/>
  <c r="L79" i="1"/>
  <c r="L80" i="1"/>
  <c r="L81" i="1"/>
  <c r="U64" i="1"/>
  <c r="U65" i="1"/>
  <c r="U66" i="1"/>
  <c r="U67" i="1"/>
  <c r="U68" i="1"/>
  <c r="U69" i="1"/>
  <c r="R64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R63" i="1"/>
  <c r="I81" i="1"/>
  <c r="F81" i="1"/>
  <c r="C81" i="1"/>
  <c r="I80" i="1"/>
  <c r="F80" i="1"/>
  <c r="C80" i="1"/>
  <c r="I79" i="1"/>
  <c r="F79" i="1"/>
  <c r="C79" i="1"/>
  <c r="I78" i="1"/>
  <c r="F78" i="1"/>
  <c r="C78" i="1"/>
  <c r="I77" i="1"/>
  <c r="F77" i="1"/>
  <c r="C77" i="1"/>
  <c r="I76" i="1"/>
  <c r="F76" i="1"/>
  <c r="C76" i="1"/>
  <c r="I75" i="1"/>
  <c r="F75" i="1"/>
  <c r="C75" i="1"/>
  <c r="I74" i="1"/>
  <c r="F74" i="1"/>
  <c r="I73" i="1"/>
  <c r="C73" i="1"/>
  <c r="I72" i="1"/>
  <c r="F71" i="1"/>
  <c r="C71" i="1"/>
  <c r="F70" i="1"/>
  <c r="I69" i="1"/>
  <c r="I68" i="1"/>
  <c r="F68" i="1"/>
  <c r="C68" i="1"/>
  <c r="F67" i="1"/>
  <c r="F66" i="1"/>
  <c r="I65" i="1"/>
  <c r="F65" i="1"/>
  <c r="F64" i="1"/>
  <c r="C64" i="1"/>
  <c r="C63" i="1"/>
  <c r="G26" i="3"/>
  <c r="G27" i="3"/>
  <c r="G28" i="3"/>
  <c r="G25" i="3"/>
  <c r="R44" i="1"/>
  <c r="U58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40" i="1"/>
  <c r="I67" i="1"/>
  <c r="L73" i="1"/>
  <c r="R42" i="1"/>
  <c r="R45" i="1"/>
  <c r="R46" i="1"/>
  <c r="R47" i="1"/>
  <c r="R49" i="1"/>
  <c r="R50" i="1"/>
  <c r="R51" i="1"/>
  <c r="R52" i="1"/>
  <c r="R53" i="1"/>
  <c r="R54" i="1"/>
  <c r="R55" i="1"/>
  <c r="R56" i="1"/>
  <c r="R57" i="1"/>
  <c r="R58" i="1"/>
  <c r="O41" i="1"/>
  <c r="O42" i="1"/>
  <c r="O43" i="1"/>
  <c r="O44" i="1"/>
  <c r="O45" i="1"/>
  <c r="O47" i="1"/>
  <c r="O48" i="1"/>
  <c r="O49" i="1"/>
  <c r="O51" i="1"/>
  <c r="O52" i="1"/>
  <c r="O53" i="1"/>
  <c r="O54" i="1"/>
  <c r="O55" i="1"/>
  <c r="O56" i="1"/>
  <c r="O57" i="1"/>
  <c r="L48" i="1"/>
  <c r="L41" i="1"/>
  <c r="L45" i="1"/>
  <c r="L50" i="1"/>
  <c r="L52" i="1"/>
  <c r="L53" i="1"/>
  <c r="L54" i="1"/>
  <c r="L55" i="1"/>
  <c r="L56" i="1"/>
  <c r="L57" i="1"/>
  <c r="L58" i="1"/>
  <c r="L40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G21" i="3"/>
  <c r="G22" i="3"/>
  <c r="G23" i="3"/>
  <c r="G24" i="3"/>
  <c r="G20" i="3"/>
  <c r="R65" i="1"/>
  <c r="R62" i="1"/>
  <c r="C47" i="1"/>
  <c r="C49" i="1"/>
  <c r="C50" i="1"/>
  <c r="C51" i="1"/>
  <c r="C52" i="1"/>
  <c r="C53" i="1"/>
  <c r="C54" i="1"/>
  <c r="C55" i="1"/>
  <c r="C56" i="1"/>
  <c r="C57" i="1"/>
  <c r="C58" i="1"/>
  <c r="C40" i="1"/>
  <c r="I47" i="1"/>
  <c r="I48" i="1"/>
  <c r="I49" i="1"/>
  <c r="I50" i="1"/>
  <c r="I51" i="1"/>
  <c r="I52" i="1"/>
  <c r="I53" i="1"/>
  <c r="I54" i="1"/>
  <c r="G14" i="3"/>
  <c r="G13" i="3"/>
  <c r="G12" i="3"/>
  <c r="G11" i="3"/>
  <c r="G10" i="3"/>
  <c r="G9" i="3"/>
  <c r="G8" i="3"/>
  <c r="F44" i="1"/>
  <c r="O63" i="1"/>
  <c r="O62" i="1"/>
  <c r="C86" i="1"/>
  <c r="C85" i="1"/>
  <c r="G7" i="3"/>
  <c r="B1" i="1"/>
  <c r="D1" i="1"/>
  <c r="F1" i="1"/>
  <c r="H1" i="1"/>
  <c r="J1" i="1"/>
  <c r="L1" i="1"/>
  <c r="N1" i="1"/>
  <c r="O1" i="1"/>
  <c r="O58" i="1"/>
  <c r="I58" i="1"/>
  <c r="I57" i="1"/>
  <c r="I56" i="1"/>
  <c r="I55" i="1"/>
  <c r="I46" i="1"/>
  <c r="I45" i="1"/>
  <c r="I44" i="1"/>
  <c r="I43" i="1"/>
  <c r="I42" i="1"/>
  <c r="F41" i="1"/>
  <c r="F42" i="1"/>
  <c r="F40" i="1"/>
  <c r="C41" i="1"/>
  <c r="C42" i="1"/>
  <c r="C43" i="1"/>
  <c r="C44" i="1"/>
  <c r="C45" i="1"/>
  <c r="C46" i="1"/>
  <c r="L63" i="1"/>
  <c r="L62" i="1"/>
  <c r="U63" i="1"/>
  <c r="U62" i="1"/>
  <c r="C65" i="1"/>
  <c r="C62" i="1"/>
  <c r="F63" i="1"/>
  <c r="F62" i="1"/>
  <c r="I63" i="1"/>
  <c r="I62" i="1"/>
  <c r="R40" i="1"/>
  <c r="O40" i="1"/>
  <c r="L42" i="1"/>
  <c r="L21" i="1"/>
  <c r="B20" i="1"/>
  <c r="L28" i="1"/>
  <c r="H20" i="1"/>
  <c r="D20" i="1"/>
  <c r="J20" i="1"/>
  <c r="N20" i="1"/>
  <c r="F20" i="1"/>
  <c r="A61" i="1"/>
  <c r="L20" i="1"/>
  <c r="O20" i="1"/>
  <c r="O39" i="1"/>
  <c r="U39" i="1"/>
  <c r="I39" i="1"/>
  <c r="R39" i="1"/>
  <c r="L39" i="1"/>
  <c r="F39" i="1"/>
  <c r="C39" i="1"/>
  <c r="A38" i="1"/>
</calcChain>
</file>

<file path=xl/sharedStrings.xml><?xml version="1.0" encoding="utf-8"?>
<sst xmlns="http://schemas.openxmlformats.org/spreadsheetml/2006/main" count="511" uniqueCount="111">
  <si>
    <t>Saturday</t>
  </si>
  <si>
    <t>Sunday</t>
  </si>
  <si>
    <t>Monday</t>
  </si>
  <si>
    <t>Tuesday</t>
  </si>
  <si>
    <t>Wednesday</t>
  </si>
  <si>
    <t>Thursday</t>
  </si>
  <si>
    <t>Friday</t>
  </si>
  <si>
    <t>Cereal</t>
  </si>
  <si>
    <t>Bread Roll</t>
  </si>
  <si>
    <t>Breakfast</t>
  </si>
  <si>
    <t>Mango</t>
  </si>
  <si>
    <t>Apple</t>
  </si>
  <si>
    <t>Cheese</t>
  </si>
  <si>
    <t>Banana</t>
  </si>
  <si>
    <t>NomZ</t>
  </si>
  <si>
    <t>Nuts</t>
  </si>
  <si>
    <t xml:space="preserve">Apple </t>
  </si>
  <si>
    <t>Frosta</t>
  </si>
  <si>
    <t>Gyros</t>
  </si>
  <si>
    <t>Juice</t>
  </si>
  <si>
    <t>Klöße</t>
  </si>
  <si>
    <t>Apples</t>
  </si>
  <si>
    <t>Toast</t>
  </si>
  <si>
    <t>Rice</t>
  </si>
  <si>
    <t>nomZ</t>
  </si>
  <si>
    <t>Rotkohl</t>
  </si>
  <si>
    <t>Hot Chocolate</t>
  </si>
  <si>
    <t>cuts</t>
  </si>
  <si>
    <t>Avocado</t>
  </si>
  <si>
    <t>Slaw</t>
  </si>
  <si>
    <t>Sauerbraten</t>
  </si>
  <si>
    <t>Cookies</t>
  </si>
  <si>
    <t>Lunch</t>
  </si>
  <si>
    <t>Stroopwafel</t>
  </si>
  <si>
    <t>Strawberries</t>
  </si>
  <si>
    <t>Sjuice</t>
  </si>
  <si>
    <t>Ice cream</t>
  </si>
  <si>
    <t>Corn</t>
  </si>
  <si>
    <t>Salad</t>
  </si>
  <si>
    <t>slaw</t>
  </si>
  <si>
    <t>Salmon</t>
  </si>
  <si>
    <t>corn</t>
  </si>
  <si>
    <t>Spieß</t>
  </si>
  <si>
    <t>Yogurt</t>
  </si>
  <si>
    <t>Milk</t>
  </si>
  <si>
    <t>Kroketten</t>
  </si>
  <si>
    <t>Syrup</t>
  </si>
  <si>
    <t>Milk+juice</t>
  </si>
  <si>
    <t>Cuts</t>
  </si>
  <si>
    <t>Bread</t>
  </si>
  <si>
    <t>Brot</t>
  </si>
  <si>
    <t>Topping</t>
  </si>
  <si>
    <t>Noodles</t>
  </si>
  <si>
    <t>Nesquick</t>
  </si>
  <si>
    <t>Cookie</t>
  </si>
  <si>
    <t>Onion</t>
  </si>
  <si>
    <t>Soup</t>
  </si>
  <si>
    <t>Pizza</t>
  </si>
  <si>
    <t>Potato</t>
  </si>
  <si>
    <t>Butter</t>
  </si>
  <si>
    <t>Bread roll</t>
  </si>
  <si>
    <t>Meatballs</t>
  </si>
  <si>
    <t>Raspberries</t>
  </si>
  <si>
    <t>Applesauce</t>
  </si>
  <si>
    <t>Muisjes</t>
  </si>
  <si>
    <t>Tomato Soup</t>
  </si>
  <si>
    <t>Tuna</t>
  </si>
  <si>
    <t>Potato frittens</t>
  </si>
  <si>
    <t>Maple syrup</t>
  </si>
  <si>
    <t>Waffle</t>
  </si>
  <si>
    <t>Cocoa</t>
  </si>
  <si>
    <t>Weekly avg</t>
  </si>
  <si>
    <t>Amount</t>
  </si>
  <si>
    <t>Seed Roll</t>
  </si>
  <si>
    <t>Crepes</t>
  </si>
  <si>
    <t>Veg Spread</t>
  </si>
  <si>
    <t>Tomato</t>
  </si>
  <si>
    <t>Nomz</t>
  </si>
  <si>
    <t>Onions</t>
  </si>
  <si>
    <t>Maple Syrup</t>
  </si>
  <si>
    <t>Cucumber</t>
  </si>
  <si>
    <t>Lasagne</t>
  </si>
  <si>
    <t>Dinner</t>
  </si>
  <si>
    <t>Popcorn</t>
  </si>
  <si>
    <t>Blueberries</t>
  </si>
  <si>
    <t>Sugar</t>
  </si>
  <si>
    <t>Grapes</t>
  </si>
  <si>
    <t>Paprica</t>
  </si>
  <si>
    <t>Meat</t>
  </si>
  <si>
    <t>Fish</t>
  </si>
  <si>
    <t>Food</t>
  </si>
  <si>
    <t>Standard amount</t>
  </si>
  <si>
    <t>Unit</t>
  </si>
  <si>
    <t>Calories</t>
  </si>
  <si>
    <t>Fat</t>
  </si>
  <si>
    <t>Fiber</t>
  </si>
  <si>
    <t>Salt</t>
  </si>
  <si>
    <t>g</t>
  </si>
  <si>
    <t>pcs</t>
  </si>
  <si>
    <t>dried Tomato</t>
  </si>
  <si>
    <t>Garlic</t>
  </si>
  <si>
    <t>ml</t>
  </si>
  <si>
    <t>Olive Oil</t>
  </si>
  <si>
    <t>Canned tomato</t>
  </si>
  <si>
    <t>Flour</t>
  </si>
  <si>
    <t>Egg</t>
  </si>
  <si>
    <t>Canned Tomato</t>
  </si>
  <si>
    <t>Pancakes</t>
  </si>
  <si>
    <t>Chicken</t>
  </si>
  <si>
    <t>Bell pepper</t>
  </si>
  <si>
    <t>Sausage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</si>
</sst>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1" fillId="0" borderId="6" xfId="0" applyFont="1" applyBorder="1"/>
    <xf numFmtId="0" fontId="2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" xfId="0" applyFill="1" applyBorder="1"/>
    <xf numFmtId="0" fontId="0" fillId="0" borderId="2" xfId="0" applyFill="1" applyBorder="1"/>
    <xf numFmtId="0" fontId="0" fillId="0" borderId="10" xfId="0" applyBorder="1"/>
    <xf numFmtId="0" fontId="1" fillId="0" borderId="1" xfId="0" applyFont="1" applyBorder="1"/>
    <xf numFmtId="0" fontId="0" fillId="0" borderId="11" xfId="0" applyBorder="1"/>
    <xf numFmtId="0" fontId="1" fillId="0" borderId="12" xfId="0" applyFont="1" applyBorder="1"/>
    <xf numFmtId="0" fontId="0" fillId="0" borderId="13" xfId="0" applyBorder="1"/>
    <xf numFmtId="0" fontId="1" fillId="0" borderId="7" xfId="0" applyFont="1" applyBorder="1"/>
    <xf numFmtId="0" fontId="1" fillId="0" borderId="10" xfId="0" applyFont="1" applyBorder="1"/>
    <xf numFmtId="0" fontId="0" fillId="0" borderId="0" xfId="0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8" xfId="0" applyFont="1" applyFill="1" applyBorder="1"/>
    <xf numFmtId="0" fontId="0" fillId="2" borderId="10" xfId="0" applyFont="1" applyFill="1" applyBorder="1"/>
    <xf numFmtId="0" fontId="1" fillId="2" borderId="9" xfId="0" applyFont="1" applyFill="1" applyBorder="1"/>
    <xf numFmtId="0" fontId="0" fillId="2" borderId="12" xfId="0" applyFont="1" applyFill="1" applyBorder="1"/>
    <xf numFmtId="0" fontId="1" fillId="0" borderId="0" xfId="0" applyFont="1" applyBorder="1"/>
    <xf numFmtId="0" fontId="1" fillId="0" borderId="3" xfId="0" applyFont="1" applyBorder="1"/>
    <xf numFmtId="0" fontId="1" fillId="0" borderId="11" xfId="0" applyFont="1" applyBorder="1"/>
    <xf numFmtId="0" fontId="0" fillId="0" borderId="7" xfId="0" applyBorder="1"/>
    <xf numFmtId="0" fontId="0" fillId="0" borderId="1" xfId="0" applyFont="1" applyBorder="1"/>
    <xf numFmtId="0" fontId="0" fillId="0" borderId="8" xfId="0" applyFill="1" applyBorder="1"/>
    <xf numFmtId="0" fontId="0" fillId="0" borderId="10" xfId="0" applyFill="1" applyBorder="1"/>
    <xf numFmtId="0" fontId="0" fillId="0" borderId="3" xfId="0" applyFill="1" applyBorder="1"/>
    <xf numFmtId="0" fontId="1" fillId="0" borderId="8" xfId="0" applyFont="1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2" xfId="0" applyBorder="1"/>
    <xf numFmtId="0" fontId="0" fillId="0" borderId="6" xfId="0" applyBorder="1"/>
    <xf numFmtId="0" fontId="1" fillId="0" borderId="5" xfId="0" applyFont="1" applyFill="1" applyBorder="1"/>
    <xf numFmtId="0" fontId="0" fillId="0" borderId="0" xfId="0" applyFont="1" applyBorder="1"/>
    <xf numFmtId="0" fontId="0" fillId="0" borderId="2" xfId="0" applyFont="1" applyBorder="1"/>
    <xf numFmtId="0" fontId="0" fillId="0" borderId="0" xfId="0" applyFont="1" applyFill="1" applyBorder="1"/>
    <xf numFmtId="0" fontId="0" fillId="0" borderId="0" xfId="0" applyFont="1"/>
    <xf numFmtId="1" fontId="1" fillId="2" borderId="6" xfId="0" applyNumberFormat="1" applyFont="1" applyFill="1" applyBorder="1"/>
    <xf numFmtId="1" fontId="0" fillId="0" borderId="2" xfId="0" applyNumberFormat="1" applyBorder="1"/>
    <xf numFmtId="1" fontId="0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U143"/>
  <sheetViews>
    <sheetView topLeftCell="A81" workbookViewId="0" xr3:uid="{AEA406A1-0E4B-5B11-9CD5-51D6E497D94C}">
      <selection activeCell="G91" sqref="G91"/>
    </sheetView>
  </sheetViews>
  <sheetFormatPr defaultColWidth="11.42578125" defaultRowHeight="15"/>
  <cols>
    <col min="1" max="1" width="12" bestFit="1" customWidth="1"/>
    <col min="2" max="2" width="11.140625" bestFit="1" customWidth="1"/>
    <col min="3" max="3" width="8.5703125" bestFit="1" customWidth="1"/>
    <col min="4" max="4" width="12" bestFit="1" customWidth="1"/>
    <col min="5" max="5" width="11.85546875" bestFit="1" customWidth="1"/>
    <col min="6" max="6" width="8.7109375" bestFit="1" customWidth="1"/>
    <col min="7" max="7" width="13.85546875" bestFit="1" customWidth="1"/>
    <col min="8" max="8" width="8.140625" bestFit="1" customWidth="1"/>
    <col min="9" max="9" width="12.28515625" bestFit="1" customWidth="1"/>
    <col min="10" max="10" width="9.28515625" bestFit="1" customWidth="1"/>
    <col min="11" max="11" width="13.42578125" bestFit="1" customWidth="1"/>
    <col min="12" max="12" width="12" bestFit="1" customWidth="1"/>
    <col min="13" max="13" width="12.28515625" bestFit="1" customWidth="1"/>
    <col min="14" max="14" width="8.140625" bestFit="1" customWidth="1"/>
    <col min="16" max="16" width="14.28515625" bestFit="1" customWidth="1"/>
  </cols>
  <sheetData>
    <row r="1" spans="1:15" s="1" customFormat="1" ht="15.75" thickBot="1">
      <c r="A1" s="24" t="s">
        <v>0</v>
      </c>
      <c r="B1" s="25">
        <f>IF(SUM(B2:B16)&gt;0,SUM(B2:B16),"")</f>
        <v>1535</v>
      </c>
      <c r="C1" s="24" t="s">
        <v>1</v>
      </c>
      <c r="D1" s="25">
        <f>IF(SUM(D2:D16)&gt;0,SUM(D2:D16),"")</f>
        <v>1485</v>
      </c>
      <c r="E1" s="24" t="s">
        <v>2</v>
      </c>
      <c r="F1" s="25">
        <f>IF(SUM(F2:F16)&gt;0,SUM(F2:F16),"")</f>
        <v>1550</v>
      </c>
      <c r="G1" s="24" t="s">
        <v>3</v>
      </c>
      <c r="H1" s="25">
        <f>IF(SUM(H2:H16)&gt;0,SUM(H2:H16),"")</f>
        <v>1650</v>
      </c>
      <c r="I1" s="24" t="s">
        <v>4</v>
      </c>
      <c r="J1" s="25">
        <f>IF(SUM(J2:J16)&gt;0,SUM(J2:J16),"")</f>
        <v>1580</v>
      </c>
      <c r="K1" s="24" t="s">
        <v>5</v>
      </c>
      <c r="L1" s="25">
        <f>IF(SUM(L2:L16)&gt;0,SUM(L2:L16),"")</f>
        <v>1600</v>
      </c>
      <c r="M1" s="24" t="s">
        <v>6</v>
      </c>
      <c r="N1" s="25">
        <f>IF(SUM(N2:N16)&gt;0,SUM(N2:N16),"")</f>
        <v>1900</v>
      </c>
      <c r="O1" s="8">
        <f>ROUND(SUM(A1:N1)/7,-1)</f>
        <v>1610</v>
      </c>
    </row>
    <row r="2" spans="1:15">
      <c r="A2" s="2" t="s">
        <v>7</v>
      </c>
      <c r="B2" s="3">
        <v>250</v>
      </c>
      <c r="C2" s="2" t="s">
        <v>7</v>
      </c>
      <c r="D2" s="3">
        <v>260</v>
      </c>
      <c r="E2" s="2" t="s">
        <v>8</v>
      </c>
      <c r="F2" s="3">
        <v>90</v>
      </c>
      <c r="G2" s="2" t="s">
        <v>8</v>
      </c>
      <c r="H2" s="3">
        <v>80</v>
      </c>
      <c r="I2" s="2" t="s">
        <v>9</v>
      </c>
      <c r="J2" s="3">
        <v>240</v>
      </c>
      <c r="K2" s="2" t="s">
        <v>7</v>
      </c>
      <c r="L2" s="3">
        <v>190</v>
      </c>
      <c r="M2" s="2" t="s">
        <v>9</v>
      </c>
      <c r="N2" s="3">
        <v>260</v>
      </c>
    </row>
    <row r="3" spans="1:15">
      <c r="A3" s="2" t="s">
        <v>10</v>
      </c>
      <c r="B3" s="3">
        <v>0</v>
      </c>
      <c r="C3" s="2" t="s">
        <v>11</v>
      </c>
      <c r="D3" s="3">
        <v>90</v>
      </c>
      <c r="E3" s="2" t="s">
        <v>12</v>
      </c>
      <c r="F3" s="3">
        <v>90</v>
      </c>
      <c r="G3" s="2" t="s">
        <v>12</v>
      </c>
      <c r="H3" s="3">
        <v>80</v>
      </c>
      <c r="I3" s="2" t="s">
        <v>13</v>
      </c>
      <c r="J3" s="3">
        <v>100</v>
      </c>
      <c r="K3" s="2" t="s">
        <v>14</v>
      </c>
      <c r="L3" s="3">
        <v>100</v>
      </c>
      <c r="M3" s="2" t="s">
        <v>15</v>
      </c>
      <c r="N3" s="3">
        <v>250</v>
      </c>
    </row>
    <row r="4" spans="1:15">
      <c r="A4" s="2" t="s">
        <v>16</v>
      </c>
      <c r="B4" s="3">
        <v>90</v>
      </c>
      <c r="C4" s="2" t="s">
        <v>17</v>
      </c>
      <c r="D4" s="3">
        <v>650</v>
      </c>
      <c r="E4" s="2" t="s">
        <v>18</v>
      </c>
      <c r="F4" s="3">
        <v>300</v>
      </c>
      <c r="G4" s="2" t="s">
        <v>19</v>
      </c>
      <c r="H4" s="3">
        <v>60</v>
      </c>
      <c r="I4" s="2" t="s">
        <v>20</v>
      </c>
      <c r="J4" s="3">
        <v>150</v>
      </c>
      <c r="K4" s="2" t="s">
        <v>17</v>
      </c>
      <c r="L4" s="3">
        <v>440</v>
      </c>
      <c r="M4" s="2" t="s">
        <v>21</v>
      </c>
      <c r="N4" s="3">
        <v>90</v>
      </c>
    </row>
    <row r="5" spans="1:15">
      <c r="A5" s="2" t="s">
        <v>22</v>
      </c>
      <c r="B5" s="3">
        <v>300</v>
      </c>
      <c r="C5" s="2" t="s">
        <v>22</v>
      </c>
      <c r="D5" s="3">
        <v>200</v>
      </c>
      <c r="E5" s="2" t="s">
        <v>23</v>
      </c>
      <c r="F5" s="3">
        <v>200</v>
      </c>
      <c r="G5" s="2" t="s">
        <v>24</v>
      </c>
      <c r="H5" s="3">
        <v>100</v>
      </c>
      <c r="I5" s="2" t="s">
        <v>25</v>
      </c>
      <c r="J5" s="3">
        <v>50</v>
      </c>
      <c r="K5" s="2" t="s">
        <v>26</v>
      </c>
      <c r="L5" s="3">
        <v>120</v>
      </c>
      <c r="M5" s="2" t="s">
        <v>24</v>
      </c>
      <c r="N5" s="3">
        <v>100</v>
      </c>
    </row>
    <row r="6" spans="1:15">
      <c r="A6" s="2" t="s">
        <v>27</v>
      </c>
      <c r="B6" s="3">
        <v>120</v>
      </c>
      <c r="C6" s="2" t="s">
        <v>28</v>
      </c>
      <c r="D6" s="3">
        <v>75</v>
      </c>
      <c r="E6" s="2" t="s">
        <v>29</v>
      </c>
      <c r="F6" s="3">
        <v>150</v>
      </c>
      <c r="G6" s="2" t="s">
        <v>19</v>
      </c>
      <c r="H6" s="3">
        <v>40</v>
      </c>
      <c r="I6" s="2" t="s">
        <v>30</v>
      </c>
      <c r="J6" s="3">
        <v>200</v>
      </c>
      <c r="K6" s="2" t="s">
        <v>31</v>
      </c>
      <c r="L6" s="3">
        <v>30</v>
      </c>
      <c r="M6" s="2" t="s">
        <v>32</v>
      </c>
      <c r="N6" s="3">
        <v>700</v>
      </c>
    </row>
    <row r="7" spans="1:15">
      <c r="A7" s="2" t="s">
        <v>28</v>
      </c>
      <c r="B7" s="3">
        <v>75</v>
      </c>
      <c r="C7" s="2" t="s">
        <v>24</v>
      </c>
      <c r="D7" s="3">
        <v>100</v>
      </c>
      <c r="E7" s="2" t="s">
        <v>22</v>
      </c>
      <c r="F7" s="3">
        <v>200</v>
      </c>
      <c r="G7" s="2" t="s">
        <v>33</v>
      </c>
      <c r="H7" s="3">
        <v>150</v>
      </c>
      <c r="I7" s="2" t="s">
        <v>34</v>
      </c>
      <c r="J7" s="3">
        <v>40</v>
      </c>
      <c r="K7" s="2" t="s">
        <v>35</v>
      </c>
      <c r="L7" s="3">
        <v>60</v>
      </c>
      <c r="M7" s="2" t="s">
        <v>36</v>
      </c>
      <c r="N7" s="3">
        <v>200</v>
      </c>
    </row>
    <row r="8" spans="1:15">
      <c r="A8" s="2" t="s">
        <v>12</v>
      </c>
      <c r="B8" s="3">
        <v>100</v>
      </c>
      <c r="C8" s="2" t="s">
        <v>37</v>
      </c>
      <c r="D8" s="3">
        <v>50</v>
      </c>
      <c r="E8" s="2" t="s">
        <v>28</v>
      </c>
      <c r="F8" s="3">
        <v>150</v>
      </c>
      <c r="G8" s="2" t="s">
        <v>38</v>
      </c>
      <c r="H8" s="3">
        <v>30</v>
      </c>
      <c r="I8" s="2" t="s">
        <v>22</v>
      </c>
      <c r="J8" s="3">
        <v>300</v>
      </c>
      <c r="K8" s="2" t="s">
        <v>22</v>
      </c>
      <c r="L8" s="3">
        <v>200</v>
      </c>
      <c r="M8" s="2" t="s">
        <v>22</v>
      </c>
      <c r="N8" s="3">
        <v>300</v>
      </c>
    </row>
    <row r="9" spans="1:15">
      <c r="A9" s="2" t="s">
        <v>39</v>
      </c>
      <c r="B9" s="3">
        <v>50</v>
      </c>
      <c r="C9" s="2" t="s">
        <v>29</v>
      </c>
      <c r="D9" s="3">
        <v>60</v>
      </c>
      <c r="E9" s="2" t="s">
        <v>37</v>
      </c>
      <c r="F9" s="3">
        <v>50</v>
      </c>
      <c r="G9" s="2" t="s">
        <v>29</v>
      </c>
      <c r="H9" s="3">
        <v>70</v>
      </c>
      <c r="I9" s="2" t="s">
        <v>40</v>
      </c>
      <c r="J9" s="3">
        <v>100</v>
      </c>
      <c r="K9" s="2" t="s">
        <v>40</v>
      </c>
      <c r="L9" s="3">
        <v>200</v>
      </c>
      <c r="M9" s="2"/>
      <c r="N9" s="3"/>
    </row>
    <row r="10" spans="1:15">
      <c r="A10" s="2" t="s">
        <v>41</v>
      </c>
      <c r="B10" s="3">
        <v>50</v>
      </c>
      <c r="C10" s="2"/>
      <c r="D10" s="3"/>
      <c r="E10" s="2" t="s">
        <v>14</v>
      </c>
      <c r="F10" s="3">
        <v>100</v>
      </c>
      <c r="G10" s="2" t="s">
        <v>11</v>
      </c>
      <c r="H10" s="3">
        <v>90</v>
      </c>
      <c r="I10" s="2" t="s">
        <v>12</v>
      </c>
      <c r="J10" s="3">
        <v>100</v>
      </c>
      <c r="K10" s="2" t="s">
        <v>34</v>
      </c>
      <c r="L10" s="3">
        <v>60</v>
      </c>
      <c r="M10" s="2"/>
      <c r="N10" s="3"/>
    </row>
    <row r="11" spans="1:15">
      <c r="A11" s="2" t="s">
        <v>22</v>
      </c>
      <c r="B11" s="3">
        <v>200</v>
      </c>
      <c r="C11" s="2"/>
      <c r="D11" s="3"/>
      <c r="E11" s="2" t="s">
        <v>19</v>
      </c>
      <c r="F11" s="3">
        <v>120</v>
      </c>
      <c r="G11" s="2" t="s">
        <v>42</v>
      </c>
      <c r="H11" s="3">
        <v>150</v>
      </c>
      <c r="I11" s="2" t="s">
        <v>15</v>
      </c>
      <c r="J11" s="3">
        <v>200</v>
      </c>
      <c r="K11" s="2" t="s">
        <v>43</v>
      </c>
      <c r="L11" s="3">
        <v>90</v>
      </c>
      <c r="M11" s="2"/>
      <c r="N11" s="3"/>
    </row>
    <row r="12" spans="1:15">
      <c r="A12" s="2" t="s">
        <v>27</v>
      </c>
      <c r="B12" s="3">
        <v>100</v>
      </c>
      <c r="C12" s="2"/>
      <c r="D12" s="3"/>
      <c r="E12" s="2" t="s">
        <v>44</v>
      </c>
      <c r="F12" s="3">
        <v>100</v>
      </c>
      <c r="G12" s="2" t="s">
        <v>45</v>
      </c>
      <c r="H12" s="3">
        <v>150</v>
      </c>
      <c r="I12" s="2" t="s">
        <v>24</v>
      </c>
      <c r="J12" s="3">
        <v>100</v>
      </c>
      <c r="K12" s="2" t="s">
        <v>46</v>
      </c>
      <c r="L12" s="3">
        <v>10</v>
      </c>
      <c r="M12" s="2"/>
      <c r="N12" s="3"/>
    </row>
    <row r="13" spans="1:15">
      <c r="A13" s="2" t="s">
        <v>47</v>
      </c>
      <c r="B13" s="3">
        <v>100</v>
      </c>
      <c r="C13" s="2"/>
      <c r="D13" s="3"/>
      <c r="E13" s="2"/>
      <c r="F13" s="3"/>
      <c r="G13" s="2" t="s">
        <v>22</v>
      </c>
      <c r="H13" s="3">
        <v>300</v>
      </c>
      <c r="I13" s="2"/>
      <c r="J13" s="3"/>
      <c r="K13" s="2" t="s">
        <v>15</v>
      </c>
      <c r="L13" s="3">
        <v>100</v>
      </c>
      <c r="M13" s="2"/>
      <c r="N13" s="3"/>
    </row>
    <row r="14" spans="1:15">
      <c r="A14" s="2" t="s">
        <v>24</v>
      </c>
      <c r="B14" s="3">
        <v>100</v>
      </c>
      <c r="C14" s="2"/>
      <c r="D14" s="3"/>
      <c r="E14" s="2"/>
      <c r="F14" s="3"/>
      <c r="G14" s="2" t="s">
        <v>48</v>
      </c>
      <c r="H14" s="3">
        <v>160</v>
      </c>
      <c r="I14" s="2"/>
      <c r="J14" s="3"/>
      <c r="K14" s="2"/>
      <c r="L14" s="3"/>
      <c r="M14" s="2"/>
      <c r="N14" s="3"/>
    </row>
    <row r="15" spans="1:15">
      <c r="A15" s="2"/>
      <c r="B15" s="3"/>
      <c r="C15" s="2"/>
      <c r="D15" s="3"/>
      <c r="E15" s="2"/>
      <c r="F15" s="3"/>
      <c r="G15" s="2" t="s">
        <v>40</v>
      </c>
      <c r="H15" s="3">
        <v>100</v>
      </c>
      <c r="I15" s="2"/>
      <c r="J15" s="3"/>
      <c r="K15" s="2"/>
      <c r="L15" s="3"/>
      <c r="M15" s="2"/>
      <c r="N15" s="3"/>
    </row>
    <row r="16" spans="1:15" ht="15.75" thickBot="1">
      <c r="A16" s="4"/>
      <c r="B16" s="5"/>
      <c r="C16" s="4"/>
      <c r="D16" s="5"/>
      <c r="E16" s="4"/>
      <c r="F16" s="5"/>
      <c r="G16" s="4" t="s">
        <v>44</v>
      </c>
      <c r="H16" s="5">
        <v>90</v>
      </c>
      <c r="I16" s="4"/>
      <c r="J16" s="5"/>
      <c r="K16" s="4"/>
      <c r="L16" s="5"/>
      <c r="M16" s="4"/>
      <c r="N16" s="5"/>
    </row>
    <row r="19" spans="1:15" ht="15.75" thickBot="1"/>
    <row r="20" spans="1:15" ht="15.75" thickBot="1">
      <c r="A20" s="24" t="s">
        <v>0</v>
      </c>
      <c r="B20" s="25" t="e">
        <f>IF(SUM(B21:B35)&gt;0,SUM(B21:B35),"")</f>
        <v>#REF!</v>
      </c>
      <c r="C20" s="24" t="s">
        <v>1</v>
      </c>
      <c r="D20" s="25">
        <f>IF(SUM(D21:D35)&gt;0,SUM(D21:D35),"")</f>
        <v>1595</v>
      </c>
      <c r="E20" s="24" t="s">
        <v>2</v>
      </c>
      <c r="F20" s="25">
        <f>IF(SUM(F21:F35)&gt;0,SUM(F21:F35),"")</f>
        <v>1570</v>
      </c>
      <c r="G20" s="24" t="s">
        <v>3</v>
      </c>
      <c r="H20" s="25">
        <f>IF(SUM(H21:H35)&gt;0,SUM(H21:H35),"")</f>
        <v>1700</v>
      </c>
      <c r="I20" s="24" t="s">
        <v>4</v>
      </c>
      <c r="J20" s="25">
        <f>IF(SUM(J21:J35)&gt;0,SUM(J21:J35),"")</f>
        <v>1400</v>
      </c>
      <c r="K20" s="24" t="s">
        <v>5</v>
      </c>
      <c r="L20" s="25" t="e">
        <f>IF(SUM(L21:L35)&gt;0,SUM(L21:L35),"")</f>
        <v>#N/A</v>
      </c>
      <c r="M20" s="24" t="s">
        <v>6</v>
      </c>
      <c r="N20" s="25">
        <f>IF(SUM(N21:N35)&gt;0,SUM(N21:N35),"")</f>
        <v>1788</v>
      </c>
      <c r="O20" s="1" t="e">
        <f>ROUND(SUM(A20:N20)/COUNT(A20:N20),-1)</f>
        <v>#REF!</v>
      </c>
    </row>
    <row r="21" spans="1:15">
      <c r="A21" s="12" t="s">
        <v>49</v>
      </c>
      <c r="B21" s="13">
        <v>200</v>
      </c>
      <c r="C21" s="2" t="s">
        <v>10</v>
      </c>
      <c r="D21" s="3">
        <v>50</v>
      </c>
      <c r="E21" s="2" t="s">
        <v>9</v>
      </c>
      <c r="F21" s="3">
        <v>260</v>
      </c>
      <c r="G21" s="2" t="s">
        <v>50</v>
      </c>
      <c r="H21" s="3">
        <v>200</v>
      </c>
      <c r="I21" s="2" t="s">
        <v>9</v>
      </c>
      <c r="J21" s="3">
        <v>230</v>
      </c>
      <c r="K21" s="2" t="s">
        <v>9</v>
      </c>
      <c r="L21" s="3">
        <f>IF(AND(K21&lt;&gt;"",K21&lt;&gt;""),IF(NOT(ISNA(VLOOKUP(K21,Ingredients!$D:$K,4,FALSE)/(VLOOKUP(K21,Ingredients!$D:$K,2,FALSE))*K21)),VLOOKUP(K21,Ingredients!$D:$K,4,FALSE)/(VLOOKUP(K21,Ingredients!$D:$K,2,FALSE))*K21,VLOOKUP(K21,Prepared!$D:$G,4,FALSE)/(VLOOKUP(K21,Prepared!$D:$G,3,FALSE))*1),"")</f>
        <v>245</v>
      </c>
      <c r="M21" s="2" t="s">
        <v>9</v>
      </c>
      <c r="N21" s="3">
        <v>200</v>
      </c>
    </row>
    <row r="22" spans="1:15">
      <c r="A22" s="2" t="s">
        <v>51</v>
      </c>
      <c r="B22" s="3">
        <v>120</v>
      </c>
      <c r="C22" s="2" t="s">
        <v>13</v>
      </c>
      <c r="D22" s="3">
        <v>100</v>
      </c>
      <c r="E22" s="2" t="s">
        <v>10</v>
      </c>
      <c r="F22" s="3">
        <v>50</v>
      </c>
      <c r="G22" s="2" t="s">
        <v>28</v>
      </c>
      <c r="H22" s="3">
        <v>300</v>
      </c>
      <c r="I22" s="2" t="s">
        <v>52</v>
      </c>
      <c r="J22" s="3">
        <v>400</v>
      </c>
      <c r="K22" s="2" t="s">
        <v>53</v>
      </c>
      <c r="L22" s="3">
        <v>150</v>
      </c>
      <c r="M22" s="2" t="s">
        <v>11</v>
      </c>
      <c r="N22" s="3">
        <v>100</v>
      </c>
    </row>
    <row r="23" spans="1:15">
      <c r="A23" s="2" t="s">
        <v>15</v>
      </c>
      <c r="B23" s="3">
        <v>200</v>
      </c>
      <c r="C23" s="2" t="s">
        <v>19</v>
      </c>
      <c r="D23" s="3">
        <v>50</v>
      </c>
      <c r="E23" s="2" t="s">
        <v>54</v>
      </c>
      <c r="F23" s="3">
        <v>50</v>
      </c>
      <c r="G23" s="2" t="s">
        <v>55</v>
      </c>
      <c r="H23" s="3">
        <v>80</v>
      </c>
      <c r="I23" s="2" t="s">
        <v>56</v>
      </c>
      <c r="J23" s="3">
        <v>200</v>
      </c>
      <c r="K23" s="2" t="s">
        <v>54</v>
      </c>
      <c r="L23" s="3">
        <v>150</v>
      </c>
      <c r="M23" s="2" t="s">
        <v>54</v>
      </c>
      <c r="N23" s="3">
        <v>150</v>
      </c>
    </row>
    <row r="24" spans="1:15">
      <c r="A24" s="2" t="s">
        <v>19</v>
      </c>
      <c r="B24" s="3">
        <v>50</v>
      </c>
      <c r="C24" s="2" t="s">
        <v>57</v>
      </c>
      <c r="D24" s="3">
        <v>780</v>
      </c>
      <c r="E24" s="2" t="s">
        <v>32</v>
      </c>
      <c r="F24" s="3">
        <v>310</v>
      </c>
      <c r="G24" s="2" t="s">
        <v>19</v>
      </c>
      <c r="H24" s="3">
        <v>50</v>
      </c>
      <c r="I24" s="2" t="s">
        <v>31</v>
      </c>
      <c r="J24" s="3">
        <v>150</v>
      </c>
      <c r="K24" s="2" t="s">
        <v>37</v>
      </c>
      <c r="L24" s="3">
        <v>120</v>
      </c>
      <c r="M24" s="2" t="s">
        <v>58</v>
      </c>
      <c r="N24" s="3">
        <v>150</v>
      </c>
    </row>
    <row r="25" spans="1:15">
      <c r="A25" s="2" t="s">
        <v>7</v>
      </c>
      <c r="B25" s="3">
        <v>160</v>
      </c>
      <c r="C25" s="2" t="s">
        <v>15</v>
      </c>
      <c r="D25" s="3">
        <v>70</v>
      </c>
      <c r="E25" s="2" t="s">
        <v>49</v>
      </c>
      <c r="F25" s="3">
        <v>200</v>
      </c>
      <c r="G25" s="2" t="s">
        <v>31</v>
      </c>
      <c r="H25" s="3">
        <v>100</v>
      </c>
      <c r="I25" s="2" t="s">
        <v>49</v>
      </c>
      <c r="J25" s="3">
        <v>200</v>
      </c>
      <c r="K25" s="2" t="s">
        <v>29</v>
      </c>
      <c r="L25" s="3">
        <v>100</v>
      </c>
      <c r="M25" s="2" t="s">
        <v>38</v>
      </c>
      <c r="N25" s="3">
        <v>80</v>
      </c>
    </row>
    <row r="26" spans="1:15" ht="15.75" thickBot="1">
      <c r="A26" s="2" t="s">
        <v>10</v>
      </c>
      <c r="B26" s="3">
        <v>40</v>
      </c>
      <c r="C26" s="2" t="s">
        <v>49</v>
      </c>
      <c r="D26" s="3">
        <v>200</v>
      </c>
      <c r="E26" s="2" t="s">
        <v>59</v>
      </c>
      <c r="F26" s="3">
        <v>60</v>
      </c>
      <c r="G26" s="2" t="s">
        <v>59</v>
      </c>
      <c r="H26" s="3">
        <v>70</v>
      </c>
      <c r="I26" s="2" t="s">
        <v>60</v>
      </c>
      <c r="J26" s="3">
        <v>100</v>
      </c>
      <c r="K26" s="2" t="s">
        <v>11</v>
      </c>
      <c r="L26" s="3">
        <v>100</v>
      </c>
      <c r="M26" s="2" t="s">
        <v>61</v>
      </c>
      <c r="N26" s="3">
        <v>150</v>
      </c>
    </row>
    <row r="27" spans="1:15" ht="15.75" thickBot="1">
      <c r="A27" s="2" t="s">
        <v>62</v>
      </c>
      <c r="B27" s="3">
        <v>65</v>
      </c>
      <c r="C27" s="2" t="s">
        <v>48</v>
      </c>
      <c r="D27" s="3">
        <v>20</v>
      </c>
      <c r="E27" s="2" t="s">
        <v>48</v>
      </c>
      <c r="F27" s="3">
        <v>20</v>
      </c>
      <c r="G27" s="2" t="s">
        <v>63</v>
      </c>
      <c r="H27" s="3">
        <v>100</v>
      </c>
      <c r="I27" s="2" t="s">
        <v>64</v>
      </c>
      <c r="J27" s="3">
        <v>70</v>
      </c>
      <c r="K27" s="9" t="s">
        <v>65</v>
      </c>
      <c r="L27" s="3" t="e">
        <f>IF(AND(J27&lt;&gt;"",K27&lt;&gt;""),IF(NOT(ISNA(VLOOKUP(J27,Ingredients!$D:$K,4,FALSE)/(VLOOKUP(J27,Ingredients!$D:$K,2,FALSE))*K27)),VLOOKUP(J27,Ingredients!$D:$K,4,FALSE)/(VLOOKUP(J27,Ingredients!$D:$K,2,FALSE))*K27,VLOOKUP(J27,Prepared!$D:$G,4,FALSE)/(VLOOKUP(J27,Prepared!$D:$G,3,FALSE))*K27),"")</f>
        <v>#N/A</v>
      </c>
      <c r="M27" s="2" t="s">
        <v>13</v>
      </c>
      <c r="N27" s="3">
        <v>150</v>
      </c>
    </row>
    <row r="28" spans="1:15">
      <c r="A28" s="9" t="s">
        <v>65</v>
      </c>
      <c r="B28" s="3" t="e">
        <f>IF(AND(#REF!&lt;&gt;"",A28&lt;&gt;""),IF(NOT(ISNA(VLOOKUP(#REF!,Ingredients!$D:$K,4,FALSE)/(VLOOKUP(#REF!,Ingredients!$D:$K,2,FALSE))*A28)),VLOOKUP(#REF!,Ingredients!$D:$K,4,FALSE)/(VLOOKUP(#REF!,Ingredients!$D:$K,2,FALSE))*A28,VLOOKUP(#REF!,Prepared!$D:$G,4,FALSE)/(VLOOKUP(#REF!,Prepared!$D:$G,3,FALSE))*A28),"")</f>
        <v>#REF!</v>
      </c>
      <c r="C28" s="2" t="s">
        <v>66</v>
      </c>
      <c r="D28" s="3">
        <v>75</v>
      </c>
      <c r="E28" s="2" t="s">
        <v>66</v>
      </c>
      <c r="F28" s="3">
        <v>75</v>
      </c>
      <c r="G28" s="2" t="s">
        <v>67</v>
      </c>
      <c r="H28" s="3">
        <v>500</v>
      </c>
      <c r="I28" s="2" t="s">
        <v>19</v>
      </c>
      <c r="J28" s="3">
        <v>50</v>
      </c>
      <c r="K28" s="2"/>
      <c r="L28" t="str">
        <f>IF(AND(K28&lt;&gt;"",M28&lt;&gt;""),VLOOKUP(K28,Ingredients!D5:K37,4,FALSE)/(VLOOKUP(K28,Ingredients!D5:K37,2,FALSE))*M28,"")</f>
        <v/>
      </c>
      <c r="M28" s="2" t="s">
        <v>66</v>
      </c>
      <c r="N28" s="3">
        <v>120</v>
      </c>
    </row>
    <row r="29" spans="1:15">
      <c r="A29" s="2"/>
      <c r="B29" s="3"/>
      <c r="C29" s="2" t="s">
        <v>44</v>
      </c>
      <c r="D29" s="3">
        <v>70</v>
      </c>
      <c r="E29" s="2" t="s">
        <v>43</v>
      </c>
      <c r="F29" s="3">
        <v>90</v>
      </c>
      <c r="G29" s="2" t="s">
        <v>56</v>
      </c>
      <c r="H29" s="3">
        <v>150</v>
      </c>
      <c r="I29" s="2"/>
      <c r="J29" s="3"/>
      <c r="M29" s="2" t="s">
        <v>37</v>
      </c>
      <c r="N29" s="3">
        <v>32</v>
      </c>
    </row>
    <row r="30" spans="1:15">
      <c r="A30" s="2"/>
      <c r="B30" s="3"/>
      <c r="C30" s="2" t="s">
        <v>43</v>
      </c>
      <c r="D30" s="3">
        <v>90</v>
      </c>
      <c r="E30" s="2" t="s">
        <v>13</v>
      </c>
      <c r="F30" s="3">
        <v>105</v>
      </c>
      <c r="G30" s="2" t="s">
        <v>48</v>
      </c>
      <c r="H30" s="3">
        <v>60</v>
      </c>
      <c r="I30" s="2"/>
      <c r="J30" s="3"/>
      <c r="K30" s="2"/>
      <c r="L30" s="3"/>
      <c r="M30" s="2" t="s">
        <v>29</v>
      </c>
      <c r="N30" s="3">
        <v>56</v>
      </c>
    </row>
    <row r="31" spans="1:15">
      <c r="A31" s="2"/>
      <c r="B31" s="3"/>
      <c r="C31" s="2" t="s">
        <v>11</v>
      </c>
      <c r="D31" s="3">
        <v>90</v>
      </c>
      <c r="E31" s="2" t="s">
        <v>68</v>
      </c>
      <c r="F31" s="3">
        <v>20</v>
      </c>
      <c r="G31" s="2" t="s">
        <v>43</v>
      </c>
      <c r="H31" s="3">
        <v>90</v>
      </c>
      <c r="I31" s="2"/>
      <c r="J31" s="3"/>
      <c r="K31" s="2"/>
      <c r="L31" s="3"/>
      <c r="M31" s="2" t="s">
        <v>69</v>
      </c>
      <c r="N31" s="3">
        <v>350</v>
      </c>
    </row>
    <row r="32" spans="1:15">
      <c r="A32" s="2"/>
      <c r="B32" s="3"/>
      <c r="C32" s="2"/>
      <c r="D32" s="3"/>
      <c r="E32" s="2" t="s">
        <v>19</v>
      </c>
      <c r="F32" s="3">
        <v>20</v>
      </c>
      <c r="G32" s="2"/>
      <c r="H32" s="3"/>
      <c r="I32" s="2"/>
      <c r="J32" s="3"/>
      <c r="K32" s="2"/>
      <c r="L32" s="3"/>
      <c r="M32" s="2" t="s">
        <v>62</v>
      </c>
      <c r="N32" s="3">
        <v>150</v>
      </c>
    </row>
    <row r="33" spans="1:21">
      <c r="A33" s="2"/>
      <c r="B33" s="3"/>
      <c r="C33" s="2"/>
      <c r="D33" s="3"/>
      <c r="E33" s="14" t="s">
        <v>44</v>
      </c>
      <c r="F33" s="15">
        <v>250</v>
      </c>
      <c r="G33" s="2"/>
      <c r="H33" s="3"/>
      <c r="I33" s="2"/>
      <c r="J33" s="3"/>
      <c r="K33" s="2"/>
      <c r="L33" s="3"/>
      <c r="M33" s="2" t="s">
        <v>14</v>
      </c>
      <c r="N33" s="3">
        <v>100</v>
      </c>
    </row>
    <row r="34" spans="1:21">
      <c r="A34" s="2"/>
      <c r="B34" s="3"/>
      <c r="C34" s="2"/>
      <c r="D34" s="3"/>
      <c r="E34" s="14" t="s">
        <v>70</v>
      </c>
      <c r="F34" s="15">
        <v>40</v>
      </c>
      <c r="G34" s="2"/>
      <c r="H34" s="3"/>
      <c r="I34" s="2"/>
      <c r="J34" s="3"/>
      <c r="K34" s="2"/>
      <c r="L34" s="3"/>
      <c r="M34" s="2"/>
      <c r="N34" s="3"/>
    </row>
    <row r="35" spans="1:21" ht="15.75" thickBot="1">
      <c r="A35" s="4"/>
      <c r="B35" s="5"/>
      <c r="C35" s="4"/>
      <c r="D35" s="5"/>
      <c r="E35" s="4" t="s">
        <v>46</v>
      </c>
      <c r="F35" s="5">
        <v>20</v>
      </c>
      <c r="G35" s="4"/>
      <c r="H35" s="5"/>
      <c r="I35" s="4"/>
      <c r="J35" s="5"/>
      <c r="K35" s="4"/>
      <c r="L35" s="5"/>
      <c r="M35" s="4"/>
      <c r="N35" s="5"/>
    </row>
    <row r="36" spans="1:21">
      <c r="A36" s="11"/>
    </row>
    <row r="37" spans="1:21">
      <c r="A37" s="11"/>
    </row>
    <row r="38" spans="1:21" ht="15.75" thickBot="1">
      <c r="A38" s="1">
        <f>ROUND(SUM(A39:U39)/COUNT(A39:U39),-1)</f>
        <v>1710</v>
      </c>
      <c r="B38" t="s">
        <v>71</v>
      </c>
    </row>
    <row r="39" spans="1:21" ht="15.75" thickBot="1">
      <c r="A39" s="26" t="s">
        <v>0</v>
      </c>
      <c r="B39" s="27" t="s">
        <v>72</v>
      </c>
      <c r="C39" s="28">
        <f>IF(SUM(C40:C58)&gt;0,SUM(C40:C58),"")</f>
        <v>1925.5762711864406</v>
      </c>
      <c r="D39" s="24" t="s">
        <v>1</v>
      </c>
      <c r="E39" s="29" t="s">
        <v>72</v>
      </c>
      <c r="F39" s="25">
        <f>IF(SUM(F40:F58)&gt;0,SUM(F40:F58),"")</f>
        <v>1010.55</v>
      </c>
      <c r="G39" s="24" t="s">
        <v>2</v>
      </c>
      <c r="H39" s="29" t="s">
        <v>72</v>
      </c>
      <c r="I39" s="25" t="str">
        <f>IF(SUM(I40:I58)&gt;0,SUM(I40:I58),"")</f>
        <v/>
      </c>
      <c r="J39" s="24" t="s">
        <v>3</v>
      </c>
      <c r="K39" s="29" t="s">
        <v>72</v>
      </c>
      <c r="L39" s="25">
        <f>IF(SUM(L40:L58)&gt;0,SUM(L40:L58),"")</f>
        <v>1526</v>
      </c>
      <c r="M39" s="24" t="s">
        <v>4</v>
      </c>
      <c r="N39" s="29" t="s">
        <v>72</v>
      </c>
      <c r="O39" s="25">
        <f>IF(SUM(O40:O58)&gt;0,SUM(O40:O58),"")</f>
        <v>1735.7208374875374</v>
      </c>
      <c r="P39" s="24" t="s">
        <v>5</v>
      </c>
      <c r="Q39" s="29" t="s">
        <v>72</v>
      </c>
      <c r="R39" s="25">
        <f>IF(SUM(R40:R58)&gt;0,SUM(R40:R58),"")</f>
        <v>2348.85</v>
      </c>
      <c r="S39" s="24" t="s">
        <v>6</v>
      </c>
      <c r="T39" s="29" t="s">
        <v>72</v>
      </c>
      <c r="U39" s="25" t="str">
        <f>IF(SUM(U40:U58)&gt;0,SUM(U40:U58),"")</f>
        <v/>
      </c>
    </row>
    <row r="40" spans="1:21">
      <c r="A40" s="12" t="s">
        <v>37</v>
      </c>
      <c r="B40" s="16">
        <v>55</v>
      </c>
      <c r="C40" s="13">
        <f>IF(AND(A40&lt;&gt;"",B40&lt;&gt;""),VLOOKUP(A40,Ingredients!$D:$K,4,FALSE)/(VLOOKUP(A40,Ingredients!$D:$K,2,FALSE))*B40,"")</f>
        <v>44</v>
      </c>
      <c r="D40" s="12" t="s">
        <v>73</v>
      </c>
      <c r="E40" s="16">
        <v>2</v>
      </c>
      <c r="F40" s="13">
        <f>IF(AND(D40&lt;&gt;"",E40&lt;&gt;""),VLOOKUP(D40,Ingredients!$D:$K,4,FALSE)/(VLOOKUP(D40,Ingredients!$D:$K,2,FALSE))*E40,"")</f>
        <v>440</v>
      </c>
      <c r="G40" s="12" t="s">
        <v>74</v>
      </c>
      <c r="H40" s="16">
        <v>4</v>
      </c>
      <c r="I40" s="13"/>
      <c r="J40" s="12" t="s">
        <v>29</v>
      </c>
      <c r="K40" s="16">
        <v>80</v>
      </c>
      <c r="L40" s="3">
        <f>IF(AND(J40&lt;&gt;"",K40&lt;&gt;""),IF(NOT(ISNA(VLOOKUP(J40,Ingredients!$D:$K,4,FALSE)/(VLOOKUP(J40,Ingredients!$D:$K,2,FALSE))*K40)),VLOOKUP(J40,Ingredients!$D:$K,4,FALSE)/(VLOOKUP(J40,Ingredients!$D:$K,2,FALSE))*K40,VLOOKUP(J40,Prepared!$D:$G,4,FALSE)/(VLOOKUP(J40,Prepared!$D:$G,3,FALSE))*K40),"")</f>
        <v>56</v>
      </c>
      <c r="M40" s="12" t="s">
        <v>9</v>
      </c>
      <c r="N40" s="16">
        <v>1</v>
      </c>
      <c r="O40" s="3">
        <f>IF(AND(M40&lt;&gt;"",N40&lt;&gt;""),IF(NOT(ISNA(VLOOKUP(M40,Ingredients!$D:$K,4,FALSE)/(VLOOKUP(M40,Ingredients!$D:$K,2,FALSE))*N40)),VLOOKUP(M40,Ingredients!$D:$K,4,FALSE)/(VLOOKUP(M40,Ingredients!$D:$K,2,FALSE))*N40,VLOOKUP(M40,Prepared!$D:$G,4,FALSE)/(VLOOKUP(M40,Prepared!$D:$G,3,FALSE))*N40),"")</f>
        <v>245</v>
      </c>
      <c r="P40" s="12" t="s">
        <v>9</v>
      </c>
      <c r="Q40" s="16">
        <v>1</v>
      </c>
      <c r="R40" s="3">
        <f>IF(AND(P40&lt;&gt;"",Q40&lt;&gt;""),IF(NOT(ISNA(VLOOKUP(P40,Ingredients!$D:$K,4,FALSE)/(VLOOKUP(P40,Ingredients!$D:$K,2,FALSE))*Q40)),VLOOKUP(P40,Ingredients!$D:$K,4,FALSE)/(VLOOKUP(P40,Ingredients!$D:$K,2,FALSE))*Q40,VLOOKUP(P40,Prepared!$D:$G,4,FALSE)/(VLOOKUP(P40,Prepared!$D:$G,3,FALSE))*Q40),"")</f>
        <v>245</v>
      </c>
      <c r="S40" s="12"/>
      <c r="T40" s="16"/>
      <c r="U40" s="3" t="str">
        <f>IF(AND(S40&lt;&gt;"",T40&lt;&gt;""),IF(NOT(ISNA(VLOOKUP(S40,Ingredients!$D:$K,4,FALSE)/(VLOOKUP(S40,Ingredients!$D:$K,2,FALSE))*T40)),VLOOKUP(S40,Ingredients!$D:$K,4,FALSE)/(VLOOKUP(S40,Ingredients!$D:$K,2,FALSE))*T40,VLOOKUP(S40,Prepared!$D:$G,4,FALSE)/(VLOOKUP(S40,Prepared!$D:$G,3,FALSE))*T40),"")</f>
        <v/>
      </c>
    </row>
    <row r="41" spans="1:21">
      <c r="A41" s="2" t="s">
        <v>29</v>
      </c>
      <c r="B41" s="11">
        <v>100</v>
      </c>
      <c r="C41" s="3">
        <f>IF(AND(A41&lt;&gt;"",B41&lt;&gt;""),VLOOKUP(A41,Ingredients!$D:$K,4,FALSE)/(VLOOKUP(A41,Ingredients!$D:$K,2,FALSE))*B41,"")</f>
        <v>70</v>
      </c>
      <c r="D41" s="2" t="s">
        <v>48</v>
      </c>
      <c r="E41" s="11">
        <v>40</v>
      </c>
      <c r="F41" s="3">
        <f>IF(AND(D41&lt;&gt;"",E41&lt;&gt;""),VLOOKUP(D41,Ingredients!$D:$K,4,FALSE)/(VLOOKUP(D41,Ingredients!$D:$K,2,FALSE))*E41,"")</f>
        <v>60</v>
      </c>
      <c r="G41" s="2"/>
      <c r="H41" s="11"/>
      <c r="I41" s="3"/>
      <c r="J41" s="2" t="s">
        <v>37</v>
      </c>
      <c r="K41" s="11">
        <v>100</v>
      </c>
      <c r="L41" s="3">
        <f>IF(AND(J41&lt;&gt;"",K41&lt;&gt;""),IF(NOT(ISNA(VLOOKUP(J41,Ingredients!$D:$K,4,FALSE)/(VLOOKUP(J41,Ingredients!$D:$K,2,FALSE))*K41)),VLOOKUP(J41,Ingredients!$D:$K,4,FALSE)/(VLOOKUP(J41,Ingredients!$D:$K,2,FALSE))*K41,VLOOKUP(J41,Prepared!$D:$G,4,FALSE)/(VLOOKUP(J41,Prepared!$D:$G,3,FALSE))*K41),"")</f>
        <v>80</v>
      </c>
      <c r="M41" s="2" t="s">
        <v>54</v>
      </c>
      <c r="N41" s="11">
        <v>1</v>
      </c>
      <c r="O41" s="3">
        <f>IF(AND(M41&lt;&gt;"",N41&lt;&gt;""),IF(NOT(ISNA(VLOOKUP(M41,Ingredients!$D:$K,4,FALSE)/(VLOOKUP(M41,Ingredients!$D:$K,2,FALSE))*N41)),VLOOKUP(M41,Ingredients!$D:$K,4,FALSE)/(VLOOKUP(M41,Ingredients!$D:$K,2,FALSE))*N41,VLOOKUP(M41,Prepared!$D:$G,4,FALSE)/(VLOOKUP(M41,Prepared!$D:$G,3,FALSE))*N41),"")</f>
        <v>50</v>
      </c>
      <c r="P41" s="2" t="s">
        <v>49</v>
      </c>
      <c r="Q41" s="11">
        <v>1</v>
      </c>
      <c r="R41" s="3">
        <v>100</v>
      </c>
      <c r="S41" s="2"/>
      <c r="T41" s="11"/>
      <c r="U41" s="3" t="str">
        <f>IF(AND(S41&lt;&gt;"",T41&lt;&gt;""),IF(NOT(ISNA(VLOOKUP(S41,Ingredients!$D:$K,4,FALSE)/(VLOOKUP(S41,Ingredients!$D:$K,2,FALSE))*T41)),VLOOKUP(S41,Ingredients!$D:$K,4,FALSE)/(VLOOKUP(S41,Ingredients!$D:$K,2,FALSE))*T41,VLOOKUP(S41,Prepared!$D:$G,4,FALSE)/(VLOOKUP(S41,Prepared!$D:$G,3,FALSE))*T41),"")</f>
        <v/>
      </c>
    </row>
    <row r="42" spans="1:21">
      <c r="A42" s="2" t="s">
        <v>13</v>
      </c>
      <c r="B42" s="11">
        <v>140</v>
      </c>
      <c r="C42" s="3">
        <f>IF(AND(A42&lt;&gt;"",B42&lt;&gt;""),VLOOKUP(A42,Ingredients!$D:$K,4,FALSE)/(VLOOKUP(A42,Ingredients!$D:$K,2,FALSE))*B42,"")</f>
        <v>124.57627118644068</v>
      </c>
      <c r="D42" s="2" t="s">
        <v>75</v>
      </c>
      <c r="E42" s="11">
        <v>15</v>
      </c>
      <c r="F42" s="3">
        <f>IF(AND(D42&lt;&gt;"",E42&lt;&gt;""),VLOOKUP(D42,Ingredients!$D:$K,4,FALSE)/(VLOOKUP(D42,Ingredients!$D:$K,2,FALSE))*E42,"")</f>
        <v>18</v>
      </c>
      <c r="G42" s="2"/>
      <c r="H42" s="11"/>
      <c r="I42" s="3" t="str">
        <f>IF(AND(G42&lt;&gt;"",H42&lt;&gt;""),VLOOKUP(G42,Ingredients!$D:$K,4,FALSE)/(VLOOKUP(G42,Ingredients!$D:$K,2,FALSE))*H42,"")</f>
        <v/>
      </c>
      <c r="J42" s="2" t="s">
        <v>9</v>
      </c>
      <c r="K42" s="11">
        <v>1</v>
      </c>
      <c r="L42" s="3">
        <f>IF(AND(J42&lt;&gt;"",K42&lt;&gt;""),IF(NOT(ISNA(VLOOKUP(J42,Ingredients!$D:$K,4,FALSE)/(VLOOKUP(J42,Ingredients!$D:$K,2,FALSE))*K42)),VLOOKUP(J42,Ingredients!$D:$K,4,FALSE)/(VLOOKUP(J42,Ingredients!$D:$K,2,FALSE))*K42,VLOOKUP(J42,Prepared!$D:$G,4,FALSE)/(VLOOKUP(J42,Prepared!$D:$G,3,FALSE))*K42),"")</f>
        <v>245</v>
      </c>
      <c r="M42" s="2" t="s">
        <v>76</v>
      </c>
      <c r="N42" s="11">
        <v>120</v>
      </c>
      <c r="O42" s="3">
        <f>IF(AND(M42&lt;&gt;"",N42&lt;&gt;""),IF(NOT(ISNA(VLOOKUP(M42,Ingredients!$D:$K,4,FALSE)/(VLOOKUP(M42,Ingredients!$D:$K,2,FALSE))*N42)),VLOOKUP(M42,Ingredients!$D:$K,4,FALSE)/(VLOOKUP(M42,Ingredients!$D:$K,2,FALSE))*N42,VLOOKUP(M42,Prepared!$D:$G,4,FALSE)/(VLOOKUP(M42,Prepared!$D:$G,3,FALSE))*N42),"")</f>
        <v>21.176470588235297</v>
      </c>
      <c r="P42" s="2" t="s">
        <v>54</v>
      </c>
      <c r="Q42" s="11">
        <v>1</v>
      </c>
      <c r="R42" s="3">
        <f>IF(AND(P42&lt;&gt;"",Q42&lt;&gt;""),IF(NOT(ISNA(VLOOKUP(P42,Ingredients!$D:$K,4,FALSE)/(VLOOKUP(P42,Ingredients!$D:$K,2,FALSE))*Q42)),VLOOKUP(P42,Ingredients!$D:$K,4,FALSE)/(VLOOKUP(P42,Ingredients!$D:$K,2,FALSE))*Q42,VLOOKUP(P42,Prepared!$D:$G,4,FALSE)/(VLOOKUP(P42,Prepared!$D:$G,3,FALSE))*Q42),"")</f>
        <v>50</v>
      </c>
      <c r="S42" s="2"/>
      <c r="T42" s="11"/>
      <c r="U42" s="3" t="str">
        <f>IF(AND(S42&lt;&gt;"",T42&lt;&gt;""),IF(NOT(ISNA(VLOOKUP(S42,Ingredients!$D:$K,4,FALSE)/(VLOOKUP(S42,Ingredients!$D:$K,2,FALSE))*T42)),VLOOKUP(S42,Ingredients!$D:$K,4,FALSE)/(VLOOKUP(S42,Ingredients!$D:$K,2,FALSE))*T42,VLOOKUP(S42,Prepared!$D:$G,4,FALSE)/(VLOOKUP(S42,Prepared!$D:$G,3,FALSE))*T42),"")</f>
        <v/>
      </c>
    </row>
    <row r="43" spans="1:21">
      <c r="A43" s="2" t="s">
        <v>66</v>
      </c>
      <c r="B43" s="11">
        <v>80</v>
      </c>
      <c r="C43" s="3">
        <f>IF(AND(A43&lt;&gt;"",B43&lt;&gt;""),VLOOKUP(A43,Ingredients!$D:$K,4,FALSE)/(VLOOKUP(A43,Ingredients!$D:$K,2,FALSE))*B43,"")</f>
        <v>92</v>
      </c>
      <c r="D43" s="2" t="s">
        <v>77</v>
      </c>
      <c r="E43" s="11"/>
      <c r="F43" s="3">
        <v>20</v>
      </c>
      <c r="G43" s="2"/>
      <c r="H43" s="11"/>
      <c r="I43" s="3" t="str">
        <f>IF(AND(G43&lt;&gt;"",H43&lt;&gt;""),VLOOKUP(G43,Ingredients!$D:$K,4,FALSE)/(VLOOKUP(G43,Ingredients!$D:$K,2,FALSE))*H43,"")</f>
        <v/>
      </c>
      <c r="J43" s="2" t="s">
        <v>11</v>
      </c>
      <c r="K43" s="23">
        <v>1</v>
      </c>
      <c r="L43" s="3">
        <v>90</v>
      </c>
      <c r="M43" s="2" t="s">
        <v>78</v>
      </c>
      <c r="N43" s="23">
        <v>1</v>
      </c>
      <c r="O43" s="3">
        <f>IF(AND(M43&lt;&gt;"",N43&lt;&gt;""),IF(NOT(ISNA(VLOOKUP(M43,Ingredients!$D:$K,4,FALSE)/(VLOOKUP(M43,Ingredients!$D:$K,2,FALSE))*N43)),VLOOKUP(M43,Ingredients!$D:$K,4,FALSE)/(VLOOKUP(M43,Ingredients!$D:$K,2,FALSE))*N43,VLOOKUP(M43,Prepared!$D:$G,4,FALSE)/(VLOOKUP(M43,Prepared!$D:$G,3,FALSE))*N43),"")</f>
        <v>40</v>
      </c>
      <c r="P43" s="2" t="s">
        <v>57</v>
      </c>
      <c r="Q43" s="23">
        <v>1</v>
      </c>
      <c r="R43" s="3">
        <v>1000</v>
      </c>
      <c r="S43" s="2"/>
      <c r="T43" s="11"/>
      <c r="U43" s="3" t="str">
        <f>IF(AND(S43&lt;&gt;"",T43&lt;&gt;""),IF(NOT(ISNA(VLOOKUP(S43,Ingredients!$D:$K,4,FALSE)/(VLOOKUP(S43,Ingredients!$D:$K,2,FALSE))*T43)),VLOOKUP(S43,Ingredients!$D:$K,4,FALSE)/(VLOOKUP(S43,Ingredients!$D:$K,2,FALSE))*T43,VLOOKUP(S43,Prepared!$D:$G,4,FALSE)/(VLOOKUP(S43,Prepared!$D:$G,3,FALSE))*T43),"")</f>
        <v/>
      </c>
    </row>
    <row r="44" spans="1:21">
      <c r="A44" s="2" t="s">
        <v>73</v>
      </c>
      <c r="B44" s="23">
        <v>1</v>
      </c>
      <c r="C44" s="3">
        <f>IF(AND(A44&lt;&gt;"",B44&lt;&gt;""),VLOOKUP(A44,Ingredients!$D:$K,4,FALSE)/(VLOOKUP(A44,Ingredients!$D:$K,2,FALSE))*B44,"")</f>
        <v>220</v>
      </c>
      <c r="D44" s="2" t="s">
        <v>74</v>
      </c>
      <c r="E44" s="23">
        <v>2</v>
      </c>
      <c r="F44" s="3">
        <f>IF(AND(D44&lt;&gt;"",E44&lt;&gt;""),IF(NOT(ISNA(VLOOKUP(D44,Ingredients!$D:$K,4,FALSE)/(VLOOKUP(D44,Ingredients!$D:$K,2,FALSE))*E44)),VLOOKUP(D44,Ingredients!$D:$K,4,FALSE)/(VLOOKUP(D44,Ingredients!$D:$K,2,FALSE))*E44,VLOOKUP(D44,Prepared!$D:$G,4,FALSE)/(VLOOKUP(D44,Prepared!$D:$G,3,FALSE))*E44),"")</f>
        <v>275.75</v>
      </c>
      <c r="G44" s="2"/>
      <c r="H44" s="11"/>
      <c r="I44" s="3" t="str">
        <f>IF(AND(G44&lt;&gt;"",H44&lt;&gt;""),VLOOKUP(G44,Ingredients!$D:$K,4,FALSE)/(VLOOKUP(G44,Ingredients!$D:$K,2,FALSE))*H44,"")</f>
        <v/>
      </c>
      <c r="J44" s="2" t="s">
        <v>32</v>
      </c>
      <c r="K44" s="11"/>
      <c r="L44" s="3">
        <v>500</v>
      </c>
      <c r="M44" s="2" t="s">
        <v>38</v>
      </c>
      <c r="N44" s="23">
        <v>60</v>
      </c>
      <c r="O44" s="3">
        <f>IF(AND(M44&lt;&gt;"",N44&lt;&gt;""),IF(NOT(ISNA(VLOOKUP(M44,Ingredients!$D:$K,4,FALSE)/(VLOOKUP(M44,Ingredients!$D:$K,2,FALSE))*N44)),VLOOKUP(M44,Ingredients!$D:$K,4,FALSE)/(VLOOKUP(M44,Ingredients!$D:$K,2,FALSE))*N44,VLOOKUP(M44,Prepared!$D:$G,4,FALSE)/(VLOOKUP(M44,Prepared!$D:$G,3,FALSE))*N44),"")</f>
        <v>0</v>
      </c>
      <c r="P44" s="2" t="s">
        <v>26</v>
      </c>
      <c r="Q44" s="23">
        <v>1</v>
      </c>
      <c r="R44" s="3">
        <f>IF(AND(P44&lt;&gt;"",Q44&lt;&gt;""),IF(NOT(ISNA(VLOOKUP(P44,Ingredients!$D:$K,4,FALSE)/(VLOOKUP(P44,Ingredients!$D:$K,2,FALSE))*Q44)),VLOOKUP(P44,Ingredients!$D:$K,4,FALSE)/(VLOOKUP(P44,Ingredients!$D:$K,2,FALSE))*Q44,VLOOKUP(P44,Prepared!$D:$G,4,FALSE)/(VLOOKUP(P44,Prepared!$D:$G,3,FALSE))*Q44),"")</f>
        <v>367.6</v>
      </c>
      <c r="S44" s="2"/>
      <c r="T44" s="11"/>
      <c r="U44" s="3" t="str">
        <f>IF(AND(S44&lt;&gt;"",T44&lt;&gt;""),IF(NOT(ISNA(VLOOKUP(S44,Ingredients!$D:$K,4,FALSE)/(VLOOKUP(S44,Ingredients!$D:$K,2,FALSE))*T44)),VLOOKUP(S44,Ingredients!$D:$K,4,FALSE)/(VLOOKUP(S44,Ingredients!$D:$K,2,FALSE))*T44,VLOOKUP(S44,Prepared!$D:$G,4,FALSE)/(VLOOKUP(S44,Prepared!$D:$G,3,FALSE))*T44),"")</f>
        <v/>
      </c>
    </row>
    <row r="45" spans="1:21">
      <c r="A45" s="2" t="s">
        <v>48</v>
      </c>
      <c r="B45" s="23">
        <v>20</v>
      </c>
      <c r="C45" s="3">
        <f>IF(AND(A45&lt;&gt;"",B45&lt;&gt;""),VLOOKUP(A45,Ingredients!$D:$K,4,FALSE)/(VLOOKUP(A45,Ingredients!$D:$K,2,FALSE))*B45,"")</f>
        <v>30</v>
      </c>
      <c r="D45" s="34" t="s">
        <v>79</v>
      </c>
      <c r="E45" s="23">
        <v>15</v>
      </c>
      <c r="F45" s="3">
        <f>IF(AND(D45&lt;&gt;"",E45&lt;&gt;""),IF(NOT(ISNA(VLOOKUP(D45,Ingredients!$D:$K,4,FALSE)/(VLOOKUP(D45,Ingredients!$D:$K,2,FALSE))*E45)),VLOOKUP(D45,Ingredients!$D:$K,4,FALSE)/(VLOOKUP(D45,Ingredients!$D:$K,2,FALSE))*E45,VLOOKUP(D45,Prepared!$D:$G,4,FALSE)/(VLOOKUP(D45,Prepared!$D:$G,3,FALSE))*E45),"")</f>
        <v>53.4</v>
      </c>
      <c r="G45" s="2"/>
      <c r="H45" s="11"/>
      <c r="I45" s="3" t="str">
        <f>IF(AND(G45&lt;&gt;"",H45&lt;&gt;""),VLOOKUP(G45,Ingredients!$D:$K,4,FALSE)/(VLOOKUP(G45,Ingredients!$D:$K,2,FALSE))*H45,"")</f>
        <v/>
      </c>
      <c r="J45" s="2" t="s">
        <v>19</v>
      </c>
      <c r="K45" s="23">
        <v>250</v>
      </c>
      <c r="L45" s="3">
        <f>IF(AND(J45&lt;&gt;"",K45&lt;&gt;""),IF(NOT(ISNA(VLOOKUP(J45,Ingredients!$D:$K,4,FALSE)/(VLOOKUP(J45,Ingredients!$D:$K,2,FALSE))*K45)),VLOOKUP(J45,Ingredients!$D:$K,4,FALSE)/(VLOOKUP(J45,Ingredients!$D:$K,2,FALSE))*K45,VLOOKUP(J45,Prepared!$D:$G,4,FALSE)/(VLOOKUP(J45,Prepared!$D:$G,3,FALSE))*K45),"")</f>
        <v>125</v>
      </c>
      <c r="M45" s="2" t="s">
        <v>80</v>
      </c>
      <c r="N45" s="23">
        <v>60</v>
      </c>
      <c r="O45" s="3">
        <f>IF(AND(M45&lt;&gt;"",N45&lt;&gt;""),IF(NOT(ISNA(VLOOKUP(M45,Ingredients!$D:$K,4,FALSE)/(VLOOKUP(M45,Ingredients!$D:$K,2,FALSE))*N45)),VLOOKUP(M45,Ingredients!$D:$K,4,FALSE)/(VLOOKUP(M45,Ingredients!$D:$K,2,FALSE))*N45,VLOOKUP(M45,Prepared!$D:$G,4,FALSE)/(VLOOKUP(M45,Prepared!$D:$G,3,FALSE))*N45),"")</f>
        <v>7.764705882352942</v>
      </c>
      <c r="P45" s="2" t="s">
        <v>49</v>
      </c>
      <c r="Q45" s="23">
        <v>2</v>
      </c>
      <c r="R45" s="3">
        <f>IF(AND(P45&lt;&gt;"",Q45&lt;&gt;""),IF(NOT(ISNA(VLOOKUP(P45,Ingredients!$D:$K,4,FALSE)/(VLOOKUP(P45,Ingredients!$D:$K,2,FALSE))*Q45)),VLOOKUP(P45,Ingredients!$D:$K,4,FALSE)/(VLOOKUP(P45,Ingredients!$D:$K,2,FALSE))*Q45,VLOOKUP(P45,Prepared!$D:$G,4,FALSE)/(VLOOKUP(P45,Prepared!$D:$G,3,FALSE))*Q45),"")</f>
        <v>200</v>
      </c>
      <c r="S45" s="2"/>
      <c r="T45" s="11"/>
      <c r="U45" s="3" t="str">
        <f>IF(AND(S45&lt;&gt;"",T45&lt;&gt;""),IF(NOT(ISNA(VLOOKUP(S45,Ingredients!$D:$K,4,FALSE)/(VLOOKUP(S45,Ingredients!$D:$K,2,FALSE))*T45)),VLOOKUP(S45,Ingredients!$D:$K,4,FALSE)/(VLOOKUP(S45,Ingredients!$D:$K,2,FALSE))*T45,VLOOKUP(S45,Prepared!$D:$G,4,FALSE)/(VLOOKUP(S45,Prepared!$D:$G,3,FALSE))*T45),"")</f>
        <v/>
      </c>
    </row>
    <row r="46" spans="1:21">
      <c r="A46" s="2" t="s">
        <v>59</v>
      </c>
      <c r="B46" s="23">
        <v>10</v>
      </c>
      <c r="C46" s="3">
        <f>IF(AND(A46&lt;&gt;"",B46&lt;&gt;""),VLOOKUP(A46,Ingredients!$D:$K,4,FALSE)/(VLOOKUP(A46,Ingredients!$D:$K,2,FALSE))*B46,"")</f>
        <v>80</v>
      </c>
      <c r="D46" s="2" t="s">
        <v>19</v>
      </c>
      <c r="E46" s="23">
        <v>180</v>
      </c>
      <c r="F46" s="3">
        <f>IF(AND(D46&lt;&gt;"",E46&lt;&gt;""),IF(NOT(ISNA(VLOOKUP(D46,Ingredients!$D:$K,4,FALSE)/(VLOOKUP(D46,Ingredients!$D:$K,2,FALSE))*E46)),VLOOKUP(D46,Ingredients!$D:$K,4,FALSE)/(VLOOKUP(D46,Ingredients!$D:$K,2,FALSE))*E46,VLOOKUP(D46,Prepared!$D:$G,4,FALSE)/(VLOOKUP(D46,Prepared!$D:$G,3,FALSE))*E46),"")</f>
        <v>90</v>
      </c>
      <c r="G46" s="2"/>
      <c r="H46" s="11"/>
      <c r="I46" s="3" t="str">
        <f>IF(AND(G46&lt;&gt;"",H46&lt;&gt;""),VLOOKUP(G46,Ingredients!$D:$K,4,FALSE)/(VLOOKUP(G46,Ingredients!$D:$K,2,FALSE))*H46,"")</f>
        <v/>
      </c>
      <c r="J46" s="2" t="s">
        <v>54</v>
      </c>
      <c r="K46" s="23">
        <v>1</v>
      </c>
      <c r="L46" s="3">
        <v>50</v>
      </c>
      <c r="M46" s="2" t="s">
        <v>81</v>
      </c>
      <c r="N46" s="11"/>
      <c r="O46" s="3">
        <v>450</v>
      </c>
      <c r="P46" s="2" t="s">
        <v>66</v>
      </c>
      <c r="Q46" s="23">
        <v>75</v>
      </c>
      <c r="R46" s="3">
        <f>IF(AND(P46&lt;&gt;"",Q46&lt;&gt;""),IF(NOT(ISNA(VLOOKUP(P46,Ingredients!$D:$K,4,FALSE)/(VLOOKUP(P46,Ingredients!$D:$K,2,FALSE))*Q46)),VLOOKUP(P46,Ingredients!$D:$K,4,FALSE)/(VLOOKUP(P46,Ingredients!$D:$K,2,FALSE))*Q46,VLOOKUP(P46,Prepared!$D:$G,4,FALSE)/(VLOOKUP(P46,Prepared!$D:$G,3,FALSE))*Q46),"")</f>
        <v>86.25</v>
      </c>
      <c r="S46" s="2"/>
      <c r="T46" s="11"/>
      <c r="U46" s="3" t="str">
        <f>IF(AND(S46&lt;&gt;"",T46&lt;&gt;""),IF(NOT(ISNA(VLOOKUP(S46,Ingredients!$D:$K,4,FALSE)/(VLOOKUP(S46,Ingredients!$D:$K,2,FALSE))*T46)),VLOOKUP(S46,Ingredients!$D:$K,4,FALSE)/(VLOOKUP(S46,Ingredients!$D:$K,2,FALSE))*T46,VLOOKUP(S46,Prepared!$D:$G,4,FALSE)/(VLOOKUP(S46,Prepared!$D:$G,3,FALSE))*T46),"")</f>
        <v/>
      </c>
    </row>
    <row r="47" spans="1:21">
      <c r="A47" s="34" t="s">
        <v>44</v>
      </c>
      <c r="B47" s="23">
        <v>100</v>
      </c>
      <c r="C47" s="3">
        <f>IF(AND(A47&lt;&gt;"",B47&lt;&gt;""),IF(NOT(ISNA(VLOOKUP(A47,Ingredients!$D:$K,4,FALSE)/(VLOOKUP(A47,Ingredients!$D:$K,2,FALSE))*B47)),VLOOKUP(A47,Ingredients!$D:$K,4,FALSE)/(VLOOKUP(A47,Ingredients!$D:$K,2,FALSE))*B47,VLOOKUP(A47,Prepared!$D:$G,4,FALSE)/(VLOOKUP(A47,Prepared!$D:$G,3,FALSE))*B47),"")</f>
        <v>65</v>
      </c>
      <c r="D47" s="2"/>
      <c r="E47" s="11"/>
      <c r="F47" s="3">
        <f>IF(AND(D45&lt;&gt;"",E45&lt;&gt;""),IF(NOT(ISNA(VLOOKUP(D45,Ingredients!$D:$K,4,FALSE)/(VLOOKUP(D45,Ingredients!$D:$K,2,FALSE))*E45)),VLOOKUP(D45,Ingredients!$D:$K,4,FALSE)/(VLOOKUP(D45,Ingredients!$D:$K,2,FALSE))*E45,VLOOKUP(D45,Prepared!$D:$G,4,FALSE)/(VLOOKUP(D45,Prepared!$D:$G,3,FALSE))*E45),"")</f>
        <v>53.4</v>
      </c>
      <c r="G47" s="17"/>
      <c r="H47" s="11"/>
      <c r="I47" s="3" t="str">
        <f>IF(AND(G47&lt;&gt;"",H47&lt;&gt;""),VLOOKUP(G47,Ingredients!$D:$K,4,FALSE)/(VLOOKUP(G47,Ingredients!$D:$K,2,FALSE))*H47,"")</f>
        <v/>
      </c>
      <c r="J47" s="17" t="s">
        <v>77</v>
      </c>
      <c r="K47" s="11"/>
      <c r="L47" s="3">
        <v>100</v>
      </c>
      <c r="M47" s="17" t="s">
        <v>49</v>
      </c>
      <c r="N47" s="23">
        <v>2</v>
      </c>
      <c r="O47" s="3">
        <f>IF(AND(M47&lt;&gt;"",N47&lt;&gt;""),IF(NOT(ISNA(VLOOKUP(M47,Ingredients!$D:$K,4,FALSE)/(VLOOKUP(M47,Ingredients!$D:$K,2,FALSE))*N47)),VLOOKUP(M47,Ingredients!$D:$K,4,FALSE)/(VLOOKUP(M47,Ingredients!$D:$K,2,FALSE))*N47,VLOOKUP(M47,Prepared!$D:$G,4,FALSE)/(VLOOKUP(M47,Prepared!$D:$G,3,FALSE))*N47),"")</f>
        <v>200</v>
      </c>
      <c r="P47" s="17" t="s">
        <v>12</v>
      </c>
      <c r="Q47" s="23">
        <v>2</v>
      </c>
      <c r="R47" s="3">
        <f>IF(AND(P47&lt;&gt;"",Q47&lt;&gt;""),IF(NOT(ISNA(VLOOKUP(P47,Ingredients!$D:$K,4,FALSE)/(VLOOKUP(P47,Ingredients!$D:$K,2,FALSE))*Q47)),VLOOKUP(P47,Ingredients!$D:$K,4,FALSE)/(VLOOKUP(P47,Ingredients!$D:$K,2,FALSE))*Q47,VLOOKUP(P47,Prepared!$D:$G,4,FALSE)/(VLOOKUP(P47,Prepared!$D:$G,3,FALSE))*Q47),"")</f>
        <v>200</v>
      </c>
      <c r="S47" s="17"/>
      <c r="T47" s="11"/>
      <c r="U47" s="3" t="str">
        <f>IF(AND(S47&lt;&gt;"",T47&lt;&gt;""),IF(NOT(ISNA(VLOOKUP(S47,Ingredients!$D:$K,4,FALSE)/(VLOOKUP(S47,Ingredients!$D:$K,2,FALSE))*T47)),VLOOKUP(S47,Ingredients!$D:$K,4,FALSE)/(VLOOKUP(S47,Ingredients!$D:$K,2,FALSE))*T47,VLOOKUP(S47,Prepared!$D:$G,4,FALSE)/(VLOOKUP(S47,Prepared!$D:$G,3,FALSE))*T47),"")</f>
        <v/>
      </c>
    </row>
    <row r="48" spans="1:21">
      <c r="A48" s="2" t="s">
        <v>82</v>
      </c>
      <c r="B48" s="23"/>
      <c r="C48" s="3">
        <v>1200</v>
      </c>
      <c r="D48" s="2"/>
      <c r="E48" s="11"/>
      <c r="F48" s="3" t="str">
        <f>IF(AND(D48&lt;&gt;"",E48&lt;&gt;""),IF(NOT(ISNA(VLOOKUP(D48,Ingredients!$D:$K,4,FALSE)/(VLOOKUP(D48,Ingredients!$D:$K,2,FALSE))*E48)),VLOOKUP(D48,Ingredients!$D:$K,4,FALSE)/(VLOOKUP(D48,Ingredients!$D:$K,2,FALSE))*E48,VLOOKUP(D48,Prepared!$D:$G,4,FALSE)/(VLOOKUP(D48,Prepared!$D:$G,3,FALSE))*E48),"")</f>
        <v/>
      </c>
      <c r="G48" s="2"/>
      <c r="H48" s="11"/>
      <c r="I48" s="3" t="str">
        <f>IF(AND(G48&lt;&gt;"",H48&lt;&gt;""),VLOOKUP(G48,Ingredients!$D:$K,4,FALSE)/(VLOOKUP(G48,Ingredients!$D:$K,2,FALSE))*H48,"")</f>
        <v/>
      </c>
      <c r="J48" s="2" t="s">
        <v>43</v>
      </c>
      <c r="K48" s="23">
        <v>150</v>
      </c>
      <c r="L48" s="3">
        <f>IF(AND(J48&lt;&gt;"",K48&lt;&gt;""),IF(NOT(ISNA(VLOOKUP(J48,Ingredients!$D:$K,4,FALSE)/(VLOOKUP(J48,Ingredients!$D:$K,2,FALSE))*K48)),VLOOKUP(J48,Ingredients!$D:$K,4,FALSE)/(VLOOKUP(J48,Ingredients!$D:$K,2,FALSE))*K48,VLOOKUP(J48,Prepared!$D:$G,4,FALSE)/(VLOOKUP(J48,Prepared!$D:$G,3,FALSE))*K48),"")</f>
        <v>90</v>
      </c>
      <c r="M48" s="2" t="s">
        <v>66</v>
      </c>
      <c r="N48" s="23">
        <v>100</v>
      </c>
      <c r="O48" s="3">
        <f>IF(AND(M48&lt;&gt;"",N48&lt;&gt;""),IF(NOT(ISNA(VLOOKUP(M48,Ingredients!$D:$K,4,FALSE)/(VLOOKUP(M48,Ingredients!$D:$K,2,FALSE))*N48)),VLOOKUP(M48,Ingredients!$D:$K,4,FALSE)/(VLOOKUP(M48,Ingredients!$D:$K,2,FALSE))*N48,VLOOKUP(M48,Prepared!$D:$G,4,FALSE)/(VLOOKUP(M48,Prepared!$D:$G,3,FALSE))*N48),"")</f>
        <v>114.99999999999999</v>
      </c>
      <c r="P48" s="2" t="s">
        <v>77</v>
      </c>
      <c r="Q48" s="11"/>
      <c r="R48" s="3">
        <v>100</v>
      </c>
      <c r="S48" s="2"/>
      <c r="T48" s="11"/>
      <c r="U48" s="3" t="str">
        <f>IF(AND(S48&lt;&gt;"",T48&lt;&gt;""),IF(NOT(ISNA(VLOOKUP(S48,Ingredients!$D:$K,4,FALSE)/(VLOOKUP(S48,Ingredients!$D:$K,2,FALSE))*T48)),VLOOKUP(S48,Ingredients!$D:$K,4,FALSE)/(VLOOKUP(S48,Ingredients!$D:$K,2,FALSE))*T48,VLOOKUP(S48,Prepared!$D:$G,4,FALSE)/(VLOOKUP(S48,Prepared!$D:$G,3,FALSE))*T48),"")</f>
        <v/>
      </c>
    </row>
    <row r="49" spans="1:21">
      <c r="A49" s="2"/>
      <c r="B49" s="11"/>
      <c r="C49" s="3" t="str">
        <f>IF(AND(A49&lt;&gt;"",B49&lt;&gt;""),IF(NOT(ISNA(VLOOKUP(A49,Ingredients!$D:$K,4,FALSE)/(VLOOKUP(A49,Ingredients!$D:$K,2,FALSE))*B49)),VLOOKUP(A49,Ingredients!$D:$K,4,FALSE)/(VLOOKUP(A49,Ingredients!$D:$K,2,FALSE))*B49,VLOOKUP(A49,Prepared!$D:$G,4,FALSE)/(VLOOKUP(A49,Prepared!$D:$G,3,FALSE))*B49),"")</f>
        <v/>
      </c>
      <c r="D49" s="2"/>
      <c r="E49" s="11"/>
      <c r="F49" s="3" t="str">
        <f>IF(AND(D49&lt;&gt;"",E49&lt;&gt;""),IF(NOT(ISNA(VLOOKUP(D49,Ingredients!$D:$K,4,FALSE)/(VLOOKUP(D49,Ingredients!$D:$K,2,FALSE))*E49)),VLOOKUP(D49,Ingredients!$D:$K,4,FALSE)/(VLOOKUP(D49,Ingredients!$D:$K,2,FALSE))*E49,VLOOKUP(D49,Prepared!$D:$G,4,FALSE)/(VLOOKUP(D49,Prepared!$D:$G,3,FALSE))*E49),"")</f>
        <v/>
      </c>
      <c r="G49" s="2"/>
      <c r="H49" s="11"/>
      <c r="I49" s="3" t="str">
        <f>IF(AND(G49&lt;&gt;"",H49&lt;&gt;""),VLOOKUP(G49,Ingredients!$D:$K,4,FALSE)/(VLOOKUP(G49,Ingredients!$D:$K,2,FALSE))*H49,"")</f>
        <v/>
      </c>
      <c r="J49" s="2" t="s">
        <v>46</v>
      </c>
      <c r="K49" s="11"/>
      <c r="L49" s="3">
        <v>50</v>
      </c>
      <c r="M49" s="2" t="s">
        <v>12</v>
      </c>
      <c r="N49" s="23">
        <v>2</v>
      </c>
      <c r="O49" s="3">
        <f>IF(AND(M49&lt;&gt;"",N49&lt;&gt;""),IF(NOT(ISNA(VLOOKUP(M49,Ingredients!$D:$K,4,FALSE)/(VLOOKUP(M49,Ingredients!$D:$K,2,FALSE))*N49)),VLOOKUP(M49,Ingredients!$D:$K,4,FALSE)/(VLOOKUP(M49,Ingredients!$D:$K,2,FALSE))*N49,VLOOKUP(M49,Prepared!$D:$G,4,FALSE)/(VLOOKUP(M49,Prepared!$D:$G,3,FALSE))*N49),"")</f>
        <v>200</v>
      </c>
      <c r="P49" s="2"/>
      <c r="Q49" s="11"/>
      <c r="R49" s="3" t="str">
        <f>IF(AND(P49&lt;&gt;"",Q49&lt;&gt;""),IF(NOT(ISNA(VLOOKUP(P49,Ingredients!$D:$K,4,FALSE)/(VLOOKUP(P49,Ingredients!$D:$K,2,FALSE))*Q49)),VLOOKUP(P49,Ingredients!$D:$K,4,FALSE)/(VLOOKUP(P49,Ingredients!$D:$K,2,FALSE))*Q49,VLOOKUP(P49,Prepared!$D:$G,4,FALSE)/(VLOOKUP(P49,Prepared!$D:$G,3,FALSE))*Q49),"")</f>
        <v/>
      </c>
      <c r="S49" s="2"/>
      <c r="T49" s="11"/>
      <c r="U49" s="3" t="str">
        <f>IF(AND(S49&lt;&gt;"",T49&lt;&gt;""),IF(NOT(ISNA(VLOOKUP(S49,Ingredients!$D:$K,4,FALSE)/(VLOOKUP(S49,Ingredients!$D:$K,2,FALSE))*T49)),VLOOKUP(S49,Ingredients!$D:$K,4,FALSE)/(VLOOKUP(S49,Ingredients!$D:$K,2,FALSE))*T49,VLOOKUP(S49,Prepared!$D:$G,4,FALSE)/(VLOOKUP(S49,Prepared!$D:$G,3,FALSE))*T49),"")</f>
        <v/>
      </c>
    </row>
    <row r="50" spans="1:21">
      <c r="A50" s="2"/>
      <c r="B50" s="11"/>
      <c r="C50" s="3" t="str">
        <f>IF(AND(A50&lt;&gt;"",B50&lt;&gt;""),IF(NOT(ISNA(VLOOKUP(A50,Ingredients!$D:$K,4,FALSE)/(VLOOKUP(A50,Ingredients!$D:$K,2,FALSE))*B50)),VLOOKUP(A50,Ingredients!$D:$K,4,FALSE)/(VLOOKUP(A50,Ingredients!$D:$K,2,FALSE))*B50,VLOOKUP(A50,Prepared!$D:$G,4,FALSE)/(VLOOKUP(A50,Prepared!$D:$G,3,FALSE))*B50),"")</f>
        <v/>
      </c>
      <c r="D50" s="2"/>
      <c r="E50" s="11"/>
      <c r="F50" s="3" t="str">
        <f>IF(AND(D50&lt;&gt;"",E50&lt;&gt;""),IF(NOT(ISNA(VLOOKUP(D50,Ingredients!$D:$K,4,FALSE)/(VLOOKUP(D50,Ingredients!$D:$K,2,FALSE))*E50)),VLOOKUP(D50,Ingredients!$D:$K,4,FALSE)/(VLOOKUP(D50,Ingredients!$D:$K,2,FALSE))*E50,VLOOKUP(D50,Prepared!$D:$G,4,FALSE)/(VLOOKUP(D50,Prepared!$D:$G,3,FALSE))*E50),"")</f>
        <v/>
      </c>
      <c r="G50" s="2"/>
      <c r="H50" s="11"/>
      <c r="I50" s="3" t="str">
        <f>IF(AND(G50&lt;&gt;"",H50&lt;&gt;""),VLOOKUP(G50,Ingredients!$D:$K,4,FALSE)/(VLOOKUP(G50,Ingredients!$D:$K,2,FALSE))*H50,"")</f>
        <v/>
      </c>
      <c r="J50" s="2" t="s">
        <v>49</v>
      </c>
      <c r="K50" s="23">
        <v>1</v>
      </c>
      <c r="L50" s="3">
        <f>IF(AND(J50&lt;&gt;"",K50&lt;&gt;""),IF(NOT(ISNA(VLOOKUP(J50,Ingredients!$D:$K,4,FALSE)/(VLOOKUP(J50,Ingredients!$D:$K,2,FALSE))*K50)),VLOOKUP(J50,Ingredients!$D:$K,4,FALSE)/(VLOOKUP(J50,Ingredients!$D:$K,2,FALSE))*K50,VLOOKUP(J50,Prepared!$D:$G,4,FALSE)/(VLOOKUP(J50,Prepared!$D:$G,3,FALSE))*K50),"")</f>
        <v>100</v>
      </c>
      <c r="M50" s="2" t="s">
        <v>77</v>
      </c>
      <c r="N50" s="11"/>
      <c r="O50" s="3">
        <v>100</v>
      </c>
      <c r="P50" s="2"/>
      <c r="Q50" s="11"/>
      <c r="R50" s="3" t="str">
        <f>IF(AND(P50&lt;&gt;"",Q50&lt;&gt;""),IF(NOT(ISNA(VLOOKUP(P50,Ingredients!$D:$K,4,FALSE)/(VLOOKUP(P50,Ingredients!$D:$K,2,FALSE))*Q50)),VLOOKUP(P50,Ingredients!$D:$K,4,FALSE)/(VLOOKUP(P50,Ingredients!$D:$K,2,FALSE))*Q50,VLOOKUP(P50,Prepared!$D:$G,4,FALSE)/(VLOOKUP(P50,Prepared!$D:$G,3,FALSE))*Q50),"")</f>
        <v/>
      </c>
      <c r="S50" s="2"/>
      <c r="T50" s="11"/>
      <c r="U50" s="3" t="str">
        <f>IF(AND(S50&lt;&gt;"",T50&lt;&gt;""),IF(NOT(ISNA(VLOOKUP(S50,Ingredients!$D:$K,4,FALSE)/(VLOOKUP(S50,Ingredients!$D:$K,2,FALSE))*T50)),VLOOKUP(S50,Ingredients!$D:$K,4,FALSE)/(VLOOKUP(S50,Ingredients!$D:$K,2,FALSE))*T50,VLOOKUP(S50,Prepared!$D:$G,4,FALSE)/(VLOOKUP(S50,Prepared!$D:$G,3,FALSE))*T50),"")</f>
        <v/>
      </c>
    </row>
    <row r="51" spans="1:21">
      <c r="A51" s="2"/>
      <c r="B51" s="11"/>
      <c r="C51" s="3" t="str">
        <f>IF(AND(A51&lt;&gt;"",B51&lt;&gt;""),IF(NOT(ISNA(VLOOKUP(A51,Ingredients!$D:$K,4,FALSE)/(VLOOKUP(A51,Ingredients!$D:$K,2,FALSE))*B51)),VLOOKUP(A51,Ingredients!$D:$K,4,FALSE)/(VLOOKUP(A51,Ingredients!$D:$K,2,FALSE))*B51,VLOOKUP(A51,Prepared!$D:$G,4,FALSE)/(VLOOKUP(A51,Prepared!$D:$G,3,FALSE))*B51),"")</f>
        <v/>
      </c>
      <c r="D51" s="2"/>
      <c r="E51" s="11"/>
      <c r="F51" s="3" t="str">
        <f>IF(AND(D51&lt;&gt;"",E51&lt;&gt;""),IF(NOT(ISNA(VLOOKUP(D51,Ingredients!$D:$K,4,FALSE)/(VLOOKUP(D51,Ingredients!$D:$K,2,FALSE))*E51)),VLOOKUP(D51,Ingredients!$D:$K,4,FALSE)/(VLOOKUP(D51,Ingredients!$D:$K,2,FALSE))*E51,VLOOKUP(D51,Prepared!$D:$G,4,FALSE)/(VLOOKUP(D51,Prepared!$D:$G,3,FALSE))*E51),"")</f>
        <v/>
      </c>
      <c r="G51" s="2"/>
      <c r="H51" s="11"/>
      <c r="I51" s="3" t="str">
        <f>IF(AND(G51&lt;&gt;"",H51&lt;&gt;""),VLOOKUP(G51,Ingredients!$D:$K,4,FALSE)/(VLOOKUP(G51,Ingredients!$D:$K,2,FALSE))*H51,"")</f>
        <v/>
      </c>
      <c r="J51" s="2" t="s">
        <v>59</v>
      </c>
      <c r="K51" s="11"/>
      <c r="L51" s="3">
        <v>40</v>
      </c>
      <c r="M51" s="2" t="s">
        <v>13</v>
      </c>
      <c r="N51" s="23">
        <v>120</v>
      </c>
      <c r="O51" s="3">
        <f>IF(AND(M51&lt;&gt;"",N51&lt;&gt;""),IF(NOT(ISNA(VLOOKUP(M51,Ingredients!$D:$K,4,FALSE)/(VLOOKUP(M51,Ingredients!$D:$K,2,FALSE))*N51)),VLOOKUP(M51,Ingredients!$D:$K,4,FALSE)/(VLOOKUP(M51,Ingredients!$D:$K,2,FALSE))*N51,VLOOKUP(M51,Prepared!$D:$G,4,FALSE)/(VLOOKUP(M51,Prepared!$D:$G,3,FALSE))*N51),"")</f>
        <v>106.77966101694915</v>
      </c>
      <c r="P51" s="2"/>
      <c r="Q51" s="11"/>
      <c r="R51" s="3" t="str">
        <f>IF(AND(P51&lt;&gt;"",Q51&lt;&gt;""),IF(NOT(ISNA(VLOOKUP(P51,Ingredients!$D:$K,4,FALSE)/(VLOOKUP(P51,Ingredients!$D:$K,2,FALSE))*Q51)),VLOOKUP(P51,Ingredients!$D:$K,4,FALSE)/(VLOOKUP(P51,Ingredients!$D:$K,2,FALSE))*Q51,VLOOKUP(P51,Prepared!$D:$G,4,FALSE)/(VLOOKUP(P51,Prepared!$D:$G,3,FALSE))*Q51),"")</f>
        <v/>
      </c>
      <c r="S51" s="2"/>
      <c r="T51" s="11"/>
      <c r="U51" s="3" t="str">
        <f>IF(AND(S51&lt;&gt;"",T51&lt;&gt;""),IF(NOT(ISNA(VLOOKUP(S51,Ingredients!$D:$K,4,FALSE)/(VLOOKUP(S51,Ingredients!$D:$K,2,FALSE))*T51)),VLOOKUP(S51,Ingredients!$D:$K,4,FALSE)/(VLOOKUP(S51,Ingredients!$D:$K,2,FALSE))*T51,VLOOKUP(S51,Prepared!$D:$G,4,FALSE)/(VLOOKUP(S51,Prepared!$D:$G,3,FALSE))*T51),"")</f>
        <v/>
      </c>
    </row>
    <row r="52" spans="1:21">
      <c r="A52" s="2"/>
      <c r="B52" s="11"/>
      <c r="C52" s="3" t="str">
        <f>IF(AND(A52&lt;&gt;"",B52&lt;&gt;""),IF(NOT(ISNA(VLOOKUP(A52,Ingredients!$D:$K,4,FALSE)/(VLOOKUP(A52,Ingredients!$D:$K,2,FALSE))*B52)),VLOOKUP(A52,Ingredients!$D:$K,4,FALSE)/(VLOOKUP(A52,Ingredients!$D:$K,2,FALSE))*B52,VLOOKUP(A52,Prepared!$D:$G,4,FALSE)/(VLOOKUP(A52,Prepared!$D:$G,3,FALSE))*B52),"")</f>
        <v/>
      </c>
      <c r="D52" s="2"/>
      <c r="E52" s="11"/>
      <c r="F52" s="3" t="str">
        <f>IF(AND(D52&lt;&gt;"",E52&lt;&gt;""),IF(NOT(ISNA(VLOOKUP(D52,Ingredients!$D:$K,4,FALSE)/(VLOOKUP(D52,Ingredients!$D:$K,2,FALSE))*E52)),VLOOKUP(D52,Ingredients!$D:$K,4,FALSE)/(VLOOKUP(D52,Ingredients!$D:$K,2,FALSE))*E52,VLOOKUP(D52,Prepared!$D:$G,4,FALSE)/(VLOOKUP(D52,Prepared!$D:$G,3,FALSE))*E52),"")</f>
        <v/>
      </c>
      <c r="G52" s="2"/>
      <c r="H52" s="11"/>
      <c r="I52" s="3" t="str">
        <f>IF(AND(G52&lt;&gt;"",H52&lt;&gt;""),VLOOKUP(G52,Ingredients!$D:$K,4,FALSE)/(VLOOKUP(G52,Ingredients!$D:$K,2,FALSE))*H52,"")</f>
        <v/>
      </c>
      <c r="J52" s="2"/>
      <c r="K52" s="11"/>
      <c r="L52" s="3" t="str">
        <f>IF(AND(J52&lt;&gt;"",K52&lt;&gt;""),IF(NOT(ISNA(VLOOKUP(J52,Ingredients!$D:$K,4,FALSE)/(VLOOKUP(J52,Ingredients!$D:$K,2,FALSE))*K52)),VLOOKUP(J52,Ingredients!$D:$K,4,FALSE)/(VLOOKUP(J52,Ingredients!$D:$K,2,FALSE))*K52,VLOOKUP(J52,Prepared!$D:$G,4,FALSE)/(VLOOKUP(J52,Prepared!$D:$G,3,FALSE))*K52),"")</f>
        <v/>
      </c>
      <c r="M52" s="2" t="s">
        <v>19</v>
      </c>
      <c r="N52" s="23">
        <v>400</v>
      </c>
      <c r="O52" s="3">
        <f>IF(AND(M52&lt;&gt;"",N52&lt;&gt;""),IF(NOT(ISNA(VLOOKUP(M52,Ingredients!$D:$K,4,FALSE)/(VLOOKUP(M52,Ingredients!$D:$K,2,FALSE))*N52)),VLOOKUP(M52,Ingredients!$D:$K,4,FALSE)/(VLOOKUP(M52,Ingredients!$D:$K,2,FALSE))*N52,VLOOKUP(M52,Prepared!$D:$G,4,FALSE)/(VLOOKUP(M52,Prepared!$D:$G,3,FALSE))*N52),"")</f>
        <v>200</v>
      </c>
      <c r="P52" s="2"/>
      <c r="Q52" s="11"/>
      <c r="R52" s="3" t="str">
        <f>IF(AND(P52&lt;&gt;"",Q52&lt;&gt;""),IF(NOT(ISNA(VLOOKUP(P52,Ingredients!$D:$K,4,FALSE)/(VLOOKUP(P52,Ingredients!$D:$K,2,FALSE))*Q52)),VLOOKUP(P52,Ingredients!$D:$K,4,FALSE)/(VLOOKUP(P52,Ingredients!$D:$K,2,FALSE))*Q52,VLOOKUP(P52,Prepared!$D:$G,4,FALSE)/(VLOOKUP(P52,Prepared!$D:$G,3,FALSE))*Q52),"")</f>
        <v/>
      </c>
      <c r="S52" s="2"/>
      <c r="T52" s="11"/>
      <c r="U52" s="3" t="str">
        <f>IF(AND(S52&lt;&gt;"",T52&lt;&gt;""),IF(NOT(ISNA(VLOOKUP(S52,Ingredients!$D:$K,4,FALSE)/(VLOOKUP(S52,Ingredients!$D:$K,2,FALSE))*T52)),VLOOKUP(S52,Ingredients!$D:$K,4,FALSE)/(VLOOKUP(S52,Ingredients!$D:$K,2,FALSE))*T52,VLOOKUP(S52,Prepared!$D:$G,4,FALSE)/(VLOOKUP(S52,Prepared!$D:$G,3,FALSE))*T52),"")</f>
        <v/>
      </c>
    </row>
    <row r="53" spans="1:21">
      <c r="A53" s="2"/>
      <c r="B53" s="11"/>
      <c r="C53" s="3" t="str">
        <f>IF(AND(A53&lt;&gt;"",B53&lt;&gt;""),IF(NOT(ISNA(VLOOKUP(A53,Ingredients!$D:$K,4,FALSE)/(VLOOKUP(A53,Ingredients!$D:$K,2,FALSE))*B53)),VLOOKUP(A53,Ingredients!$D:$K,4,FALSE)/(VLOOKUP(A53,Ingredients!$D:$K,2,FALSE))*B53,VLOOKUP(A53,Prepared!$D:$G,4,FALSE)/(VLOOKUP(A53,Prepared!$D:$G,3,FALSE))*B53),"")</f>
        <v/>
      </c>
      <c r="D53" s="2"/>
      <c r="E53" s="11"/>
      <c r="F53" s="3" t="str">
        <f>IF(AND(D53&lt;&gt;"",E53&lt;&gt;""),IF(NOT(ISNA(VLOOKUP(D53,Ingredients!$D:$K,4,FALSE)/(VLOOKUP(D53,Ingredients!$D:$K,2,FALSE))*E53)),VLOOKUP(D53,Ingredients!$D:$K,4,FALSE)/(VLOOKUP(D53,Ingredients!$D:$K,2,FALSE))*E53,VLOOKUP(D53,Prepared!$D:$G,4,FALSE)/(VLOOKUP(D53,Prepared!$D:$G,3,FALSE))*E53),"")</f>
        <v/>
      </c>
      <c r="G53" s="2"/>
      <c r="H53" s="11"/>
      <c r="I53" s="3" t="str">
        <f>IF(AND(G53&lt;&gt;"",H53&lt;&gt;""),VLOOKUP(G53,Ingredients!$D:$K,4,FALSE)/(VLOOKUP(G53,Ingredients!$D:$K,2,FALSE))*H53,"")</f>
        <v/>
      </c>
      <c r="J53" s="2"/>
      <c r="K53" s="11"/>
      <c r="L53" s="3" t="str">
        <f>IF(AND(J53&lt;&gt;"",K53&lt;&gt;""),IF(NOT(ISNA(VLOOKUP(J53,Ingredients!$D:$K,4,FALSE)/(VLOOKUP(J53,Ingredients!$D:$K,2,FALSE))*K53)),VLOOKUP(J53,Ingredients!$D:$K,4,FALSE)/(VLOOKUP(J53,Ingredients!$D:$K,2,FALSE))*K53,VLOOKUP(J53,Prepared!$D:$G,4,FALSE)/(VLOOKUP(J53,Prepared!$D:$G,3,FALSE))*K53),"")</f>
        <v/>
      </c>
      <c r="M53" s="2"/>
      <c r="N53" s="11"/>
      <c r="O53" s="3" t="str">
        <f>IF(AND(M53&lt;&gt;"",N53&lt;&gt;""),IF(NOT(ISNA(VLOOKUP(M53,Ingredients!$D:$K,4,FALSE)/(VLOOKUP(M53,Ingredients!$D:$K,2,FALSE))*N53)),VLOOKUP(M53,Ingredients!$D:$K,4,FALSE)/(VLOOKUP(M53,Ingredients!$D:$K,2,FALSE))*N53,VLOOKUP(M53,Prepared!$D:$G,4,FALSE)/(VLOOKUP(M53,Prepared!$D:$G,3,FALSE))*N53),"")</f>
        <v/>
      </c>
      <c r="P53" s="2"/>
      <c r="Q53" s="11"/>
      <c r="R53" s="3" t="str">
        <f>IF(AND(P53&lt;&gt;"",Q53&lt;&gt;""),IF(NOT(ISNA(VLOOKUP(P53,Ingredients!$D:$K,4,FALSE)/(VLOOKUP(P53,Ingredients!$D:$K,2,FALSE))*Q53)),VLOOKUP(P53,Ingredients!$D:$K,4,FALSE)/(VLOOKUP(P53,Ingredients!$D:$K,2,FALSE))*Q53,VLOOKUP(P53,Prepared!$D:$G,4,FALSE)/(VLOOKUP(P53,Prepared!$D:$G,3,FALSE))*Q53),"")</f>
        <v/>
      </c>
      <c r="S53" s="2"/>
      <c r="T53" s="11"/>
      <c r="U53" s="3" t="str">
        <f>IF(AND(S53&lt;&gt;"",T53&lt;&gt;""),IF(NOT(ISNA(VLOOKUP(S53,Ingredients!$D:$K,4,FALSE)/(VLOOKUP(S53,Ingredients!$D:$K,2,FALSE))*T53)),VLOOKUP(S53,Ingredients!$D:$K,4,FALSE)/(VLOOKUP(S53,Ingredients!$D:$K,2,FALSE))*T53,VLOOKUP(S53,Prepared!$D:$G,4,FALSE)/(VLOOKUP(S53,Prepared!$D:$G,3,FALSE))*T53),"")</f>
        <v/>
      </c>
    </row>
    <row r="54" spans="1:21">
      <c r="A54" s="2"/>
      <c r="B54" s="11"/>
      <c r="C54" s="3" t="str">
        <f>IF(AND(A54&lt;&gt;"",B54&lt;&gt;""),IF(NOT(ISNA(VLOOKUP(A54,Ingredients!$D:$K,4,FALSE)/(VLOOKUP(A54,Ingredients!$D:$K,2,FALSE))*B54)),VLOOKUP(A54,Ingredients!$D:$K,4,FALSE)/(VLOOKUP(A54,Ingredients!$D:$K,2,FALSE))*B54,VLOOKUP(A54,Prepared!$D:$G,4,FALSE)/(VLOOKUP(A54,Prepared!$D:$G,3,FALSE))*B54),"")</f>
        <v/>
      </c>
      <c r="D54" s="2"/>
      <c r="E54" s="11"/>
      <c r="F54" s="3" t="str">
        <f>IF(AND(D54&lt;&gt;"",E54&lt;&gt;""),IF(NOT(ISNA(VLOOKUP(D54,Ingredients!$D:$K,4,FALSE)/(VLOOKUP(D54,Ingredients!$D:$K,2,FALSE))*E54)),VLOOKUP(D54,Ingredients!$D:$K,4,FALSE)/(VLOOKUP(D54,Ingredients!$D:$K,2,FALSE))*E54,VLOOKUP(D54,Prepared!$D:$G,4,FALSE)/(VLOOKUP(D54,Prepared!$D:$G,3,FALSE))*E54),"")</f>
        <v/>
      </c>
      <c r="G54" s="2"/>
      <c r="H54" s="11"/>
      <c r="I54" s="3" t="str">
        <f>IF(AND(G54&lt;&gt;"",H54&lt;&gt;""),VLOOKUP(G54,Ingredients!$D:$K,4,FALSE)/(VLOOKUP(G54,Ingredients!$D:$K,2,FALSE))*H54,"")</f>
        <v/>
      </c>
      <c r="J54" s="2"/>
      <c r="K54" s="11"/>
      <c r="L54" s="3" t="str">
        <f>IF(AND(J54&lt;&gt;"",K54&lt;&gt;""),IF(NOT(ISNA(VLOOKUP(J54,Ingredients!$D:$K,4,FALSE)/(VLOOKUP(J54,Ingredients!$D:$K,2,FALSE))*K54)),VLOOKUP(J54,Ingredients!$D:$K,4,FALSE)/(VLOOKUP(J54,Ingredients!$D:$K,2,FALSE))*K54,VLOOKUP(J54,Prepared!$D:$G,4,FALSE)/(VLOOKUP(J54,Prepared!$D:$G,3,FALSE))*K54),"")</f>
        <v/>
      </c>
      <c r="M54" s="2"/>
      <c r="N54" s="11"/>
      <c r="O54" s="3" t="str">
        <f>IF(AND(M54&lt;&gt;"",N54&lt;&gt;""),IF(NOT(ISNA(VLOOKUP(M54,Ingredients!$D:$K,4,FALSE)/(VLOOKUP(M54,Ingredients!$D:$K,2,FALSE))*N54)),VLOOKUP(M54,Ingredients!$D:$K,4,FALSE)/(VLOOKUP(M54,Ingredients!$D:$K,2,FALSE))*N54,VLOOKUP(M54,Prepared!$D:$G,4,FALSE)/(VLOOKUP(M54,Prepared!$D:$G,3,FALSE))*N54),"")</f>
        <v/>
      </c>
      <c r="P54" s="2"/>
      <c r="Q54" s="11"/>
      <c r="R54" s="3" t="str">
        <f>IF(AND(P54&lt;&gt;"",Q54&lt;&gt;""),IF(NOT(ISNA(VLOOKUP(P54,Ingredients!$D:$K,4,FALSE)/(VLOOKUP(P54,Ingredients!$D:$K,2,FALSE))*Q54)),VLOOKUP(P54,Ingredients!$D:$K,4,FALSE)/(VLOOKUP(P54,Ingredients!$D:$K,2,FALSE))*Q54,VLOOKUP(P54,Prepared!$D:$G,4,FALSE)/(VLOOKUP(P54,Prepared!$D:$G,3,FALSE))*Q54),"")</f>
        <v/>
      </c>
      <c r="S54" s="2"/>
      <c r="T54" s="11"/>
      <c r="U54" s="3" t="str">
        <f>IF(AND(S54&lt;&gt;"",T54&lt;&gt;""),IF(NOT(ISNA(VLOOKUP(S54,Ingredients!$D:$K,4,FALSE)/(VLOOKUP(S54,Ingredients!$D:$K,2,FALSE))*T54)),VLOOKUP(S54,Ingredients!$D:$K,4,FALSE)/(VLOOKUP(S54,Ingredients!$D:$K,2,FALSE))*T54,VLOOKUP(S54,Prepared!$D:$G,4,FALSE)/(VLOOKUP(S54,Prepared!$D:$G,3,FALSE))*T54),"")</f>
        <v/>
      </c>
    </row>
    <row r="55" spans="1:21">
      <c r="A55" s="2"/>
      <c r="B55" s="11"/>
      <c r="C55" s="3" t="str">
        <f>IF(AND(A55&lt;&gt;"",B55&lt;&gt;""),IF(NOT(ISNA(VLOOKUP(A55,Ingredients!$D:$K,4,FALSE)/(VLOOKUP(A55,Ingredients!$D:$K,2,FALSE))*B55)),VLOOKUP(A55,Ingredients!$D:$K,4,FALSE)/(VLOOKUP(A55,Ingredients!$D:$K,2,FALSE))*B55,VLOOKUP(A55,Prepared!$D:$G,4,FALSE)/(VLOOKUP(A55,Prepared!$D:$G,3,FALSE))*B55),"")</f>
        <v/>
      </c>
      <c r="D55" s="2"/>
      <c r="E55" s="11"/>
      <c r="F55" s="3" t="str">
        <f>IF(AND(D55&lt;&gt;"",E55&lt;&gt;""),IF(NOT(ISNA(VLOOKUP(D55,Ingredients!$D:$K,4,FALSE)/(VLOOKUP(D55,Ingredients!$D:$K,2,FALSE))*E55)),VLOOKUP(D55,Ingredients!$D:$K,4,FALSE)/(VLOOKUP(D55,Ingredients!$D:$K,2,FALSE))*E55,VLOOKUP(D55,Prepared!$D:$G,4,FALSE)/(VLOOKUP(D55,Prepared!$D:$G,3,FALSE))*E55),"")</f>
        <v/>
      </c>
      <c r="G55" s="2"/>
      <c r="H55" s="11"/>
      <c r="I55" s="3" t="str">
        <f>IF(AND(G55&lt;&gt;"",H55&lt;&gt;""),VLOOKUP(G55,Ingredients!$D:$K,4,FALSE)/(VLOOKUP(G55,Ingredients!$D:$K,2,FALSE))*H55,"")</f>
        <v/>
      </c>
      <c r="J55" s="2"/>
      <c r="K55" s="11"/>
      <c r="L55" s="3" t="str">
        <f>IF(AND(J55&lt;&gt;"",K55&lt;&gt;""),IF(NOT(ISNA(VLOOKUP(J55,Ingredients!$D:$K,4,FALSE)/(VLOOKUP(J55,Ingredients!$D:$K,2,FALSE))*K55)),VLOOKUP(J55,Ingredients!$D:$K,4,FALSE)/(VLOOKUP(J55,Ingredients!$D:$K,2,FALSE))*K55,VLOOKUP(J55,Prepared!$D:$G,4,FALSE)/(VLOOKUP(J55,Prepared!$D:$G,3,FALSE))*K55),"")</f>
        <v/>
      </c>
      <c r="M55" s="2"/>
      <c r="N55" s="11"/>
      <c r="O55" s="3" t="str">
        <f>IF(AND(M55&lt;&gt;"",N55&lt;&gt;""),IF(NOT(ISNA(VLOOKUP(M55,Ingredients!$D:$K,4,FALSE)/(VLOOKUP(M55,Ingredients!$D:$K,2,FALSE))*N55)),VLOOKUP(M55,Ingredients!$D:$K,4,FALSE)/(VLOOKUP(M55,Ingredients!$D:$K,2,FALSE))*N55,VLOOKUP(M55,Prepared!$D:$G,4,FALSE)/(VLOOKUP(M55,Prepared!$D:$G,3,FALSE))*N55),"")</f>
        <v/>
      </c>
      <c r="P55" s="2"/>
      <c r="Q55" s="11"/>
      <c r="R55" s="3" t="str">
        <f>IF(AND(P55&lt;&gt;"",Q55&lt;&gt;""),IF(NOT(ISNA(VLOOKUP(P55,Ingredients!$D:$K,4,FALSE)/(VLOOKUP(P55,Ingredients!$D:$K,2,FALSE))*Q55)),VLOOKUP(P55,Ingredients!$D:$K,4,FALSE)/(VLOOKUP(P55,Ingredients!$D:$K,2,FALSE))*Q55,VLOOKUP(P55,Prepared!$D:$G,4,FALSE)/(VLOOKUP(P55,Prepared!$D:$G,3,FALSE))*Q55),"")</f>
        <v/>
      </c>
      <c r="S55" s="2"/>
      <c r="T55" s="11"/>
      <c r="U55" s="3" t="str">
        <f>IF(AND(S55&lt;&gt;"",T55&lt;&gt;""),IF(NOT(ISNA(VLOOKUP(S55,Ingredients!$D:$K,4,FALSE)/(VLOOKUP(S55,Ingredients!$D:$K,2,FALSE))*T55)),VLOOKUP(S55,Ingredients!$D:$K,4,FALSE)/(VLOOKUP(S55,Ingredients!$D:$K,2,FALSE))*T55,VLOOKUP(S55,Prepared!$D:$G,4,FALSE)/(VLOOKUP(S55,Prepared!$D:$G,3,FALSE))*T55),"")</f>
        <v/>
      </c>
    </row>
    <row r="56" spans="1:21">
      <c r="A56" s="2"/>
      <c r="B56" s="11"/>
      <c r="C56" s="3" t="str">
        <f>IF(AND(A56&lt;&gt;"",B56&lt;&gt;""),IF(NOT(ISNA(VLOOKUP(A56,Ingredients!$D:$K,4,FALSE)/(VLOOKUP(A56,Ingredients!$D:$K,2,FALSE))*B56)),VLOOKUP(A56,Ingredients!$D:$K,4,FALSE)/(VLOOKUP(A56,Ingredients!$D:$K,2,FALSE))*B56,VLOOKUP(A56,Prepared!$D:$G,4,FALSE)/(VLOOKUP(A56,Prepared!$D:$G,3,FALSE))*B56),"")</f>
        <v/>
      </c>
      <c r="D56" s="2"/>
      <c r="E56" s="11"/>
      <c r="F56" s="3" t="str">
        <f>IF(AND(D56&lt;&gt;"",E56&lt;&gt;""),IF(NOT(ISNA(VLOOKUP(D56,Ingredients!$D:$K,4,FALSE)/(VLOOKUP(D56,Ingredients!$D:$K,2,FALSE))*E56)),VLOOKUP(D56,Ingredients!$D:$K,4,FALSE)/(VLOOKUP(D56,Ingredients!$D:$K,2,FALSE))*E56,VLOOKUP(D56,Prepared!$D:$G,4,FALSE)/(VLOOKUP(D56,Prepared!$D:$G,3,FALSE))*E56),"")</f>
        <v/>
      </c>
      <c r="G56" s="2"/>
      <c r="H56" s="11"/>
      <c r="I56" s="3" t="str">
        <f>IF(AND(G56&lt;&gt;"",H56&lt;&gt;""),VLOOKUP(G56,Ingredients!$D:$K,4,FALSE)/(VLOOKUP(G56,Ingredients!$D:$K,2,FALSE))*H56,"")</f>
        <v/>
      </c>
      <c r="J56" s="2"/>
      <c r="K56" s="11"/>
      <c r="L56" s="3" t="str">
        <f>IF(AND(J56&lt;&gt;"",K56&lt;&gt;""),IF(NOT(ISNA(VLOOKUP(J56,Ingredients!$D:$K,4,FALSE)/(VLOOKUP(J56,Ingredients!$D:$K,2,FALSE))*K56)),VLOOKUP(J56,Ingredients!$D:$K,4,FALSE)/(VLOOKUP(J56,Ingredients!$D:$K,2,FALSE))*K56,VLOOKUP(J56,Prepared!$D:$G,4,FALSE)/(VLOOKUP(J56,Prepared!$D:$G,3,FALSE))*K56),"")</f>
        <v/>
      </c>
      <c r="M56" s="2"/>
      <c r="N56" s="11"/>
      <c r="O56" s="3" t="str">
        <f>IF(AND(M56&lt;&gt;"",N56&lt;&gt;""),IF(NOT(ISNA(VLOOKUP(M56,Ingredients!$D:$K,4,FALSE)/(VLOOKUP(M56,Ingredients!$D:$K,2,FALSE))*N56)),VLOOKUP(M56,Ingredients!$D:$K,4,FALSE)/(VLOOKUP(M56,Ingredients!$D:$K,2,FALSE))*N56,VLOOKUP(M56,Prepared!$D:$G,4,FALSE)/(VLOOKUP(M56,Prepared!$D:$G,3,FALSE))*N56),"")</f>
        <v/>
      </c>
      <c r="P56" s="2"/>
      <c r="Q56" s="11"/>
      <c r="R56" s="3" t="str">
        <f>IF(AND(P56&lt;&gt;"",Q56&lt;&gt;""),IF(NOT(ISNA(VLOOKUP(P56,Ingredients!$D:$K,4,FALSE)/(VLOOKUP(P56,Ingredients!$D:$K,2,FALSE))*Q56)),VLOOKUP(P56,Ingredients!$D:$K,4,FALSE)/(VLOOKUP(P56,Ingredients!$D:$K,2,FALSE))*Q56,VLOOKUP(P56,Prepared!$D:$G,4,FALSE)/(VLOOKUP(P56,Prepared!$D:$G,3,FALSE))*Q56),"")</f>
        <v/>
      </c>
      <c r="S56" s="2"/>
      <c r="T56" s="11"/>
      <c r="U56" s="3" t="str">
        <f>IF(AND(S56&lt;&gt;"",T56&lt;&gt;""),IF(NOT(ISNA(VLOOKUP(S56,Ingredients!$D:$K,4,FALSE)/(VLOOKUP(S56,Ingredients!$D:$K,2,FALSE))*T56)),VLOOKUP(S56,Ingredients!$D:$K,4,FALSE)/(VLOOKUP(S56,Ingredients!$D:$K,2,FALSE))*T56,VLOOKUP(S56,Prepared!$D:$G,4,FALSE)/(VLOOKUP(S56,Prepared!$D:$G,3,FALSE))*T56),"")</f>
        <v/>
      </c>
    </row>
    <row r="57" spans="1:21">
      <c r="A57" s="2"/>
      <c r="B57" s="11"/>
      <c r="C57" s="3" t="str">
        <f>IF(AND(A57&lt;&gt;"",B57&lt;&gt;""),IF(NOT(ISNA(VLOOKUP(A57,Ingredients!$D:$K,4,FALSE)/(VLOOKUP(A57,Ingredients!$D:$K,2,FALSE))*B57)),VLOOKUP(A57,Ingredients!$D:$K,4,FALSE)/(VLOOKUP(A57,Ingredients!$D:$K,2,FALSE))*B57,VLOOKUP(A57,Prepared!$D:$G,4,FALSE)/(VLOOKUP(A57,Prepared!$D:$G,3,FALSE))*B57),"")</f>
        <v/>
      </c>
      <c r="D57" s="2"/>
      <c r="E57" s="11"/>
      <c r="F57" s="3" t="str">
        <f>IF(AND(D57&lt;&gt;"",E57&lt;&gt;""),IF(NOT(ISNA(VLOOKUP(D57,Ingredients!$D:$K,4,FALSE)/(VLOOKUP(D57,Ingredients!$D:$K,2,FALSE))*E57)),VLOOKUP(D57,Ingredients!$D:$K,4,FALSE)/(VLOOKUP(D57,Ingredients!$D:$K,2,FALSE))*E57,VLOOKUP(D57,Prepared!$D:$G,4,FALSE)/(VLOOKUP(D57,Prepared!$D:$G,3,FALSE))*E57),"")</f>
        <v/>
      </c>
      <c r="G57" s="2"/>
      <c r="H57" s="11"/>
      <c r="I57" s="3" t="str">
        <f>IF(AND(G57&lt;&gt;"",H57&lt;&gt;""),VLOOKUP(G57,Ingredients!$D:$K,4,FALSE)/(VLOOKUP(G57,Ingredients!$D:$K,2,FALSE))*H57,"")</f>
        <v/>
      </c>
      <c r="J57" s="2"/>
      <c r="K57" s="11"/>
      <c r="L57" s="3" t="str">
        <f>IF(AND(J57&lt;&gt;"",K57&lt;&gt;""),IF(NOT(ISNA(VLOOKUP(J57,Ingredients!$D:$K,4,FALSE)/(VLOOKUP(J57,Ingredients!$D:$K,2,FALSE))*K57)),VLOOKUP(J57,Ingredients!$D:$K,4,FALSE)/(VLOOKUP(J57,Ingredients!$D:$K,2,FALSE))*K57,VLOOKUP(J57,Prepared!$D:$G,4,FALSE)/(VLOOKUP(J57,Prepared!$D:$G,3,FALSE))*K57),"")</f>
        <v/>
      </c>
      <c r="M57" s="2"/>
      <c r="N57" s="11"/>
      <c r="O57" s="3" t="str">
        <f>IF(AND(M57&lt;&gt;"",N57&lt;&gt;""),IF(NOT(ISNA(VLOOKUP(M57,Ingredients!$D:$K,4,FALSE)/(VLOOKUP(M57,Ingredients!$D:$K,2,FALSE))*N57)),VLOOKUP(M57,Ingredients!$D:$K,4,FALSE)/(VLOOKUP(M57,Ingredients!$D:$K,2,FALSE))*N57,VLOOKUP(M57,Prepared!$D:$G,4,FALSE)/(VLOOKUP(M57,Prepared!$D:$G,3,FALSE))*N57),"")</f>
        <v/>
      </c>
      <c r="P57" s="2"/>
      <c r="Q57" s="11"/>
      <c r="R57" s="3" t="str">
        <f>IF(AND(P57&lt;&gt;"",Q57&lt;&gt;""),IF(NOT(ISNA(VLOOKUP(P57,Ingredients!$D:$K,4,FALSE)/(VLOOKUP(P57,Ingredients!$D:$K,2,FALSE))*Q57)),VLOOKUP(P57,Ingredients!$D:$K,4,FALSE)/(VLOOKUP(P57,Ingredients!$D:$K,2,FALSE))*Q57,VLOOKUP(P57,Prepared!$D:$G,4,FALSE)/(VLOOKUP(P57,Prepared!$D:$G,3,FALSE))*Q57),"")</f>
        <v/>
      </c>
      <c r="S57" s="2"/>
      <c r="T57" s="11"/>
      <c r="U57" s="3" t="str">
        <f>IF(AND(S57&lt;&gt;"",T57&lt;&gt;""),IF(NOT(ISNA(VLOOKUP(S57,Ingredients!$D:$K,4,FALSE)/(VLOOKUP(S57,Ingredients!$D:$K,2,FALSE))*T57)),VLOOKUP(S57,Ingredients!$D:$K,4,FALSE)/(VLOOKUP(S57,Ingredients!$D:$K,2,FALSE))*T57,VLOOKUP(S57,Prepared!$D:$G,4,FALSE)/(VLOOKUP(S57,Prepared!$D:$G,3,FALSE))*T57),"")</f>
        <v/>
      </c>
    </row>
    <row r="58" spans="1:21">
      <c r="A58" s="40"/>
      <c r="B58" s="41"/>
      <c r="C58" s="42" t="str">
        <f>IF(AND(A58&lt;&gt;"",B58&lt;&gt;""),IF(NOT(ISNA(VLOOKUP(A58,Ingredients!$D:$K,4,FALSE)/(VLOOKUP(A58,Ingredients!$D:$K,2,FALSE))*B58)),VLOOKUP(A58,Ingredients!$D:$K,4,FALSE)/(VLOOKUP(A58,Ingredients!$D:$K,2,FALSE))*B58,VLOOKUP(A58,Prepared!$D:$G,4,FALSE)/(VLOOKUP(A58,Prepared!$D:$G,3,FALSE))*B58),"")</f>
        <v/>
      </c>
      <c r="D58" s="40"/>
      <c r="E58" s="41"/>
      <c r="F58" s="42" t="str">
        <f>IF(AND(D58&lt;&gt;"",E58&lt;&gt;""),IF(NOT(ISNA(VLOOKUP(D58,Ingredients!$D:$K,4,FALSE)/(VLOOKUP(D58,Ingredients!$D:$K,2,FALSE))*E58)),VLOOKUP(D58,Ingredients!$D:$K,4,FALSE)/(VLOOKUP(D58,Ingredients!$D:$K,2,FALSE))*E58,VLOOKUP(D58,Prepared!$D:$G,4,FALSE)/(VLOOKUP(D58,Prepared!$D:$G,3,FALSE))*E58),"")</f>
        <v/>
      </c>
      <c r="G58" s="40"/>
      <c r="H58" s="41"/>
      <c r="I58" s="42" t="str">
        <f>IF(AND(G58&lt;&gt;"",H58&lt;&gt;""),VLOOKUP(G58,Ingredients!$D:$K,4,FALSE)/(VLOOKUP(G58,Ingredients!$D:$K,2,FALSE))*H58,"")</f>
        <v/>
      </c>
      <c r="J58" s="40"/>
      <c r="K58" s="41"/>
      <c r="L58" s="42" t="str">
        <f>IF(AND(J58&lt;&gt;"",K58&lt;&gt;""),IF(NOT(ISNA(VLOOKUP(J58,Ingredients!$D:$K,4,FALSE)/(VLOOKUP(J58,Ingredients!$D:$K,2,FALSE))*K58)),VLOOKUP(J58,Ingredients!$D:$K,4,FALSE)/(VLOOKUP(J58,Ingredients!$D:$K,2,FALSE))*K58,VLOOKUP(J58,Prepared!$D:$G,4,FALSE)/(VLOOKUP(J58,Prepared!$D:$G,3,FALSE))*K58),"")</f>
        <v/>
      </c>
      <c r="M58" s="40"/>
      <c r="N58" s="41"/>
      <c r="O58" s="42" t="str">
        <f>IF(AND(M58&lt;&gt;"",N58&lt;&gt;""),VLOOKUP(M58,Ingredients!$D:$K,4,FALSE)/(VLOOKUP(M58,Ingredients!$D:$K,2,FALSE))*N58,"")</f>
        <v/>
      </c>
      <c r="P58" s="40"/>
      <c r="Q58" s="41"/>
      <c r="R58" s="42" t="str">
        <f>IF(AND(P58&lt;&gt;"",Q58&lt;&gt;""),IF(NOT(ISNA(VLOOKUP(P58,Ingredients!$D:$K,4,FALSE)/(VLOOKUP(P58,Ingredients!$D:$K,2,FALSE))*Q58)),VLOOKUP(P58,Ingredients!$D:$K,4,FALSE)/(VLOOKUP(P58,Ingredients!$D:$K,2,FALSE))*Q58,VLOOKUP(P58,Prepared!$D:$G,4,FALSE)/(VLOOKUP(P58,Prepared!$D:$G,3,FALSE))*Q58),"")</f>
        <v/>
      </c>
      <c r="S58" s="40"/>
      <c r="T58" s="41"/>
      <c r="U58" s="42" t="str">
        <f>IF(AND(S58&lt;&gt;"",T58&lt;&gt;""),IF(NOT(ISNA(VLOOKUP(S58,Ingredients!$D:$K,4,FALSE)/(VLOOKUP(S58,Ingredients!$D:$K,2,FALSE))*T58)),VLOOKUP(S58,Ingredients!$D:$K,4,FALSE)/(VLOOKUP(S58,Ingredients!$D:$K,2,FALSE))*T58,VLOOKUP(S58,Prepared!$D:$G,4,FALSE)/(VLOOKUP(S58,Prepared!$D:$G,3,FALSE))*T58),"")</f>
        <v/>
      </c>
    </row>
    <row r="59" spans="1:21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</row>
    <row r="60" spans="1:2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</row>
    <row r="61" spans="1:21" ht="15.75" thickBot="1">
      <c r="A61" s="1">
        <f>ROUND(SUM(A62:U62)/COUNT(A62:U62),-1)</f>
        <v>1900</v>
      </c>
      <c r="B61" t="s">
        <v>71</v>
      </c>
    </row>
    <row r="62" spans="1:21" ht="15.75" thickBot="1">
      <c r="A62" s="24" t="s">
        <v>3</v>
      </c>
      <c r="B62" s="29" t="s">
        <v>72</v>
      </c>
      <c r="C62" s="25">
        <f>IF(SUM(C63:C81)&gt;0,SUM(C63:C81),"")</f>
        <v>1526</v>
      </c>
      <c r="D62" s="24" t="s">
        <v>4</v>
      </c>
      <c r="E62" s="29" t="s">
        <v>72</v>
      </c>
      <c r="F62" s="50">
        <f>IF(SUM(F63:F81)&gt;0,SUM(F63:F81),"")</f>
        <v>1635.7208374875374</v>
      </c>
      <c r="G62" s="24" t="s">
        <v>5</v>
      </c>
      <c r="H62" s="29" t="s">
        <v>72</v>
      </c>
      <c r="I62" s="25">
        <f>IF(SUM(I63:I81)&gt;0,SUM(I63:I81),"")</f>
        <v>2248.85</v>
      </c>
      <c r="J62" s="24" t="s">
        <v>6</v>
      </c>
      <c r="K62" s="29" t="s">
        <v>72</v>
      </c>
      <c r="L62" s="50">
        <f>IF(SUM(L63:L81)&gt;0,SUM(L63:L81),"")</f>
        <v>1573.5444444444443</v>
      </c>
      <c r="M62" s="24" t="s">
        <v>0</v>
      </c>
      <c r="N62" s="29"/>
      <c r="O62" s="50">
        <f>SUM(O63:O81)</f>
        <v>2473.9818384318387</v>
      </c>
      <c r="P62" s="24" t="s">
        <v>1</v>
      </c>
      <c r="Q62" s="29"/>
      <c r="R62" s="50">
        <f>SUM(R63:R81)</f>
        <v>1908.5269161413228</v>
      </c>
      <c r="S62" s="24" t="s">
        <v>2</v>
      </c>
      <c r="T62" s="29"/>
      <c r="U62" s="50">
        <f>SUM(U63:U81)</f>
        <v>1904.9767720149498</v>
      </c>
    </row>
    <row r="63" spans="1:21">
      <c r="A63" s="12" t="s">
        <v>29</v>
      </c>
      <c r="B63" s="16">
        <v>80</v>
      </c>
      <c r="C63" s="3">
        <f>IF(AND(A63&lt;&gt;"",B63&lt;&gt;""),IF(NOT(ISNA(VLOOKUP(A63,Ingredients!$D:$K,4,FALSE)/(VLOOKUP(A63,Ingredients!$D:$K,2,FALSE))*B63)),VLOOKUP(A63,Ingredients!$D:$K,4,FALSE)/(VLOOKUP(A63,Ingredients!$D:$K,2,FALSE))*B63,VLOOKUP(A63,Prepared!$D:$G,4,FALSE)/(VLOOKUP(A63,Prepared!$D:$G,3,FALSE))*B63),"")</f>
        <v>56</v>
      </c>
      <c r="D63" s="12" t="s">
        <v>9</v>
      </c>
      <c r="E63" s="16">
        <v>1</v>
      </c>
      <c r="F63" s="3">
        <f>IF(AND(D63&lt;&gt;"",E63&lt;&gt;""),IF(NOT(ISNA(VLOOKUP(D63,Ingredients!$D:$K,4,FALSE)/(VLOOKUP(D63,Ingredients!$D:$K,2,FALSE))*E63)),VLOOKUP(D63,Ingredients!$D:$K,4,FALSE)/(VLOOKUP(D63,Ingredients!$D:$K,2,FALSE))*E63,VLOOKUP(D63,Prepared!$D:$G,4,FALSE)/(VLOOKUP(D63,Prepared!$D:$G,3,FALSE))*E63),"")</f>
        <v>245</v>
      </c>
      <c r="G63" s="12" t="s">
        <v>9</v>
      </c>
      <c r="H63" s="16">
        <v>1</v>
      </c>
      <c r="I63" s="3">
        <f>IF(AND(G63&lt;&gt;"",H63&lt;&gt;""),IF(NOT(ISNA(VLOOKUP(G63,Ingredients!$D:$K,4,FALSE)/(VLOOKUP(G63,Ingredients!$D:$K,2,FALSE))*H63)),VLOOKUP(G63,Ingredients!$D:$K,4,FALSE)/(VLOOKUP(G63,Ingredients!$D:$K,2,FALSE))*H63,VLOOKUP(G63,Prepared!$D:$G,4,FALSE)/(VLOOKUP(G63,Prepared!$D:$G,3,FALSE))*H63),"")</f>
        <v>245</v>
      </c>
      <c r="J63" s="12" t="s">
        <v>9</v>
      </c>
      <c r="K63" s="16">
        <v>1</v>
      </c>
      <c r="L63" s="3">
        <f>IF(AND(J63&lt;&gt;"",K63&lt;&gt;""),IF(NOT(ISNA(VLOOKUP(J63,Ingredients!$D:$K,4,FALSE)/(VLOOKUP(J63,Ingredients!$D:$K,2,FALSE))*K63)),VLOOKUP(J63,Ingredients!$D:$K,4,FALSE)/(VLOOKUP(J63,Ingredients!$D:$K,2,FALSE))*K63,VLOOKUP(J63,Prepared!$D:$G,4,FALSE)/(VLOOKUP(J63,Prepared!$D:$G,3,FALSE))*K63),"")</f>
        <v>245</v>
      </c>
      <c r="M63" s="12" t="s">
        <v>74</v>
      </c>
      <c r="N63" s="16">
        <v>4</v>
      </c>
      <c r="O63" s="51">
        <f>IF(AND(M63&lt;&gt;"",N63&lt;&gt;""),IF(NOT(ISNA(VLOOKUP(M63,Ingredients!$D:$K,4,FALSE)/(VLOOKUP(M63,Ingredients!$D:$K,2,FALSE))*N63)),VLOOKUP(M63,Ingredients!$D:$K,4,FALSE)/(VLOOKUP(M63,Ingredients!$D:$K,2,FALSE))*N63,VLOOKUP(M63,Prepared!$D:$G,4,FALSE)/(VLOOKUP(M63,Prepared!$D:$G,3,FALSE))*N63),"")</f>
        <v>551.5</v>
      </c>
      <c r="P63" s="12" t="s">
        <v>83</v>
      </c>
      <c r="Q63" s="16">
        <v>50</v>
      </c>
      <c r="R63" s="51">
        <f>IF(AND(P63&lt;&gt;"",Q63&lt;&gt;""),IF(NOT(ISNA(VLOOKUP(P63,Ingredients!$D:$K,4,FALSE)/(VLOOKUP(P63,Ingredients!$D:$K,2,FALSE))*Q63)),VLOOKUP(P63,Ingredients!$D:$K,4,FALSE)/(VLOOKUP(P63,Ingredients!$D:$K,2,FALSE))*Q63,VLOOKUP(P63,Prepared!$D:$G,4,FALSE)/(VLOOKUP(P63,Prepared!$D:$G,3,FALSE))*Q63),"")</f>
        <v>250</v>
      </c>
      <c r="S63" s="12" t="s">
        <v>9</v>
      </c>
      <c r="T63" s="16">
        <v>1</v>
      </c>
      <c r="U63" s="51">
        <f>IF(AND(S63&lt;&gt;"",T63&lt;&gt;""),IF(NOT(ISNA(VLOOKUP(S63,Ingredients!$D:$K,4,FALSE)/(VLOOKUP(S63,Ingredients!$D:$K,2,FALSE))*T63)),VLOOKUP(S63,Ingredients!$D:$K,4,FALSE)/(VLOOKUP(S63,Ingredients!$D:$K,2,FALSE))*T63,VLOOKUP(S63,Prepared!$D:$G,4,FALSE)/(VLOOKUP(S63,Prepared!$D:$G,3,FALSE))*T63),"")</f>
        <v>245</v>
      </c>
    </row>
    <row r="64" spans="1:21">
      <c r="A64" s="2" t="s">
        <v>37</v>
      </c>
      <c r="B64" s="11">
        <v>100</v>
      </c>
      <c r="C64" s="3">
        <f>IF(AND(A64&lt;&gt;"",B64&lt;&gt;""),IF(NOT(ISNA(VLOOKUP(A64,Ingredients!$D:$K,4,FALSE)/(VLOOKUP(A64,Ingredients!$D:$K,2,FALSE))*B64)),VLOOKUP(A64,Ingredients!$D:$K,4,FALSE)/(VLOOKUP(A64,Ingredients!$D:$K,2,FALSE))*B64,VLOOKUP(A64,Prepared!$D:$G,4,FALSE)/(VLOOKUP(A64,Prepared!$D:$G,3,FALSE))*B64),"")</f>
        <v>80</v>
      </c>
      <c r="D64" s="2" t="s">
        <v>54</v>
      </c>
      <c r="E64" s="11">
        <v>1</v>
      </c>
      <c r="F64" s="3">
        <f>IF(AND(D64&lt;&gt;"",E64&lt;&gt;""),IF(NOT(ISNA(VLOOKUP(D64,Ingredients!$D:$K,4,FALSE)/(VLOOKUP(D64,Ingredients!$D:$K,2,FALSE))*E64)),VLOOKUP(D64,Ingredients!$D:$K,4,FALSE)/(VLOOKUP(D64,Ingredients!$D:$K,2,FALSE))*E64,VLOOKUP(D64,Prepared!$D:$G,4,FALSE)/(VLOOKUP(D64,Prepared!$D:$G,3,FALSE))*E64),"")</f>
        <v>50</v>
      </c>
      <c r="G64" s="2" t="s">
        <v>49</v>
      </c>
      <c r="H64" s="11">
        <v>1</v>
      </c>
      <c r="I64" s="3">
        <v>100</v>
      </c>
      <c r="J64" s="2" t="s">
        <v>11</v>
      </c>
      <c r="K64" s="11">
        <v>170</v>
      </c>
      <c r="L64" s="51">
        <f>IF(AND(J64&lt;&gt;"",K64&lt;&gt;""),IF(NOT(ISNA(VLOOKUP(J64,Ingredients!$D:$K,4,FALSE)/(VLOOKUP(J64,Ingredients!$D:$K,2,FALSE))*K64)),VLOOKUP(J64,Ingredients!$D:$K,4,FALSE)/(VLOOKUP(J64,Ingredients!$D:$K,2,FALSE))*K64,VLOOKUP(J64,Prepared!$D:$G,4,FALSE)/(VLOOKUP(J64,Prepared!$D:$G,3,FALSE))*K64),"")</f>
        <v>85.944444444444443</v>
      </c>
      <c r="M64" s="2" t="s">
        <v>62</v>
      </c>
      <c r="N64" s="11">
        <v>125</v>
      </c>
      <c r="O64" s="51">
        <f>IF(AND(M64&lt;&gt;"",N64&lt;&gt;""),IF(NOT(ISNA(VLOOKUP(M64,Ingredients!$D:$K,4,FALSE)/(VLOOKUP(M64,Ingredients!$D:$K,2,FALSE))*N64)),VLOOKUP(M64,Ingredients!$D:$K,4,FALSE)/(VLOOKUP(M64,Ingredients!$D:$K,2,FALSE))*N64,VLOOKUP(M64,Prepared!$D:$G,4,FALSE)/(VLOOKUP(M64,Prepared!$D:$G,3,FALSE))*N64),"")</f>
        <v>64.90384615384616</v>
      </c>
      <c r="P64" s="2" t="s">
        <v>54</v>
      </c>
      <c r="Q64" s="11">
        <v>3</v>
      </c>
      <c r="R64" s="51">
        <f>IF(AND(P64&lt;&gt;"",Q64&lt;&gt;""),IF(NOT(ISNA(VLOOKUP(P64,Ingredients!$D:$K,4,FALSE)/(VLOOKUP(P64,Ingredients!$D:$K,2,FALSE))*Q64)),VLOOKUP(P64,Ingredients!$D:$K,4,FALSE)/(VLOOKUP(P64,Ingredients!$D:$K,2,FALSE))*Q64,VLOOKUP(P64,Prepared!$D:$G,4,FALSE)/(VLOOKUP(P64,Prepared!$D:$G,3,FALSE))*Q64),"")</f>
        <v>150</v>
      </c>
      <c r="S64" s="2" t="s">
        <v>19</v>
      </c>
      <c r="T64" s="11">
        <v>100</v>
      </c>
      <c r="U64" s="51">
        <f>IF(AND(S64&lt;&gt;"",T64&lt;&gt;""),IF(NOT(ISNA(VLOOKUP(S64,Ingredients!$D:$K,4,FALSE)/(VLOOKUP(S64,Ingredients!$D:$K,2,FALSE))*T64)),VLOOKUP(S64,Ingredients!$D:$K,4,FALSE)/(VLOOKUP(S64,Ingredients!$D:$K,2,FALSE))*T64,VLOOKUP(S64,Prepared!$D:$G,4,FALSE)/(VLOOKUP(S64,Prepared!$D:$G,3,FALSE))*T64),"")</f>
        <v>50</v>
      </c>
    </row>
    <row r="65" spans="1:21">
      <c r="A65" s="2" t="s">
        <v>9</v>
      </c>
      <c r="B65" s="11">
        <v>1</v>
      </c>
      <c r="C65" s="3">
        <f>IF(AND(A65&lt;&gt;"",B65&lt;&gt;""),IF(NOT(ISNA(VLOOKUP(A65,Ingredients!$D:$K,4,FALSE)/(VLOOKUP(A65,Ingredients!$D:$K,2,FALSE))*B65)),VLOOKUP(A65,Ingredients!$D:$K,4,FALSE)/(VLOOKUP(A65,Ingredients!$D:$K,2,FALSE))*B65,VLOOKUP(A65,Prepared!$D:$G,4,FALSE)/(VLOOKUP(A65,Prepared!$D:$G,3,FALSE))*B65),"")</f>
        <v>245</v>
      </c>
      <c r="D65" s="2" t="s">
        <v>76</v>
      </c>
      <c r="E65" s="11">
        <v>120</v>
      </c>
      <c r="F65" s="3">
        <f>IF(AND(D65&lt;&gt;"",E65&lt;&gt;""),IF(NOT(ISNA(VLOOKUP(D65,Ingredients!$D:$K,4,FALSE)/(VLOOKUP(D65,Ingredients!$D:$K,2,FALSE))*E65)),VLOOKUP(D65,Ingredients!$D:$K,4,FALSE)/(VLOOKUP(D65,Ingredients!$D:$K,2,FALSE))*E65,VLOOKUP(D65,Prepared!$D:$G,4,FALSE)/(VLOOKUP(D65,Prepared!$D:$G,3,FALSE))*E65),"")</f>
        <v>21.176470588235297</v>
      </c>
      <c r="G65" s="2" t="s">
        <v>54</v>
      </c>
      <c r="H65" s="11">
        <v>1</v>
      </c>
      <c r="I65" s="3">
        <f>IF(AND(G65&lt;&gt;"",H65&lt;&gt;""),IF(NOT(ISNA(VLOOKUP(G65,Ingredients!$D:$K,4,FALSE)/(VLOOKUP(G65,Ingredients!$D:$K,2,FALSE))*H65)),VLOOKUP(G65,Ingredients!$D:$K,4,FALSE)/(VLOOKUP(G65,Ingredients!$D:$K,2,FALSE))*H65,VLOOKUP(G65,Prepared!$D:$G,4,FALSE)/(VLOOKUP(G65,Prepared!$D:$G,3,FALSE))*H65),"")</f>
        <v>50</v>
      </c>
      <c r="J65" s="2" t="s">
        <v>31</v>
      </c>
      <c r="K65" s="11"/>
      <c r="L65" s="3">
        <v>200</v>
      </c>
      <c r="M65" s="2" t="s">
        <v>84</v>
      </c>
      <c r="N65" s="11">
        <v>125</v>
      </c>
      <c r="O65" s="51">
        <f>IF(AND(M65&lt;&gt;"",N65&lt;&gt;""),IF(NOT(ISNA(VLOOKUP(M65,Ingredients!$D:$K,4,FALSE)/(VLOOKUP(M65,Ingredients!$D:$K,2,FALSE))*N65)),VLOOKUP(M65,Ingredients!$D:$K,4,FALSE)/(VLOOKUP(M65,Ingredients!$D:$K,2,FALSE))*N65,VLOOKUP(M65,Prepared!$D:$G,4,FALSE)/(VLOOKUP(M65,Prepared!$D:$G,3,FALSE))*N65),"")</f>
        <v>72.63513513513513</v>
      </c>
      <c r="P65" s="2" t="s">
        <v>74</v>
      </c>
      <c r="Q65" s="11">
        <v>4</v>
      </c>
      <c r="R65" s="51">
        <f>IF(AND(P65&lt;&gt;"",Q65&lt;&gt;""),IF(NOT(ISNA(VLOOKUP(P65,Ingredients!$D:$K,4,FALSE)/(VLOOKUP(P65,Ingredients!$D:$K,2,FALSE))*Q65)),VLOOKUP(P65,Ingredients!$D:$K,4,FALSE)/(VLOOKUP(P65,Ingredients!$D:$K,2,FALSE))*Q65,VLOOKUP(P65,Prepared!$D:$G,4,FALSE)/(VLOOKUP(P65,Prepared!$D:$G,3,FALSE))*Q65),"")</f>
        <v>551.5</v>
      </c>
      <c r="S65" s="2" t="s">
        <v>54</v>
      </c>
      <c r="T65" s="11">
        <v>8</v>
      </c>
      <c r="U65" s="51">
        <f>IF(AND(S65&lt;&gt;"",T65&lt;&gt;""),IF(NOT(ISNA(VLOOKUP(S65,Ingredients!$D:$K,4,FALSE)/(VLOOKUP(S65,Ingredients!$D:$K,2,FALSE))*T65)),VLOOKUP(S65,Ingredients!$D:$K,4,FALSE)/(VLOOKUP(S65,Ingredients!$D:$K,2,FALSE))*T65,VLOOKUP(S65,Prepared!$D:$G,4,FALSE)/(VLOOKUP(S65,Prepared!$D:$G,3,FALSE))*T65),"")</f>
        <v>400</v>
      </c>
    </row>
    <row r="66" spans="1:21">
      <c r="A66" s="2" t="s">
        <v>11</v>
      </c>
      <c r="B66" s="23">
        <v>1</v>
      </c>
      <c r="C66" s="3">
        <v>90</v>
      </c>
      <c r="D66" s="2" t="s">
        <v>78</v>
      </c>
      <c r="E66" s="23">
        <v>1</v>
      </c>
      <c r="F66" s="3">
        <f>IF(AND(D66&lt;&gt;"",E66&lt;&gt;""),IF(NOT(ISNA(VLOOKUP(D66,Ingredients!$D:$K,4,FALSE)/(VLOOKUP(D66,Ingredients!$D:$K,2,FALSE))*E66)),VLOOKUP(D66,Ingredients!$D:$K,4,FALSE)/(VLOOKUP(D66,Ingredients!$D:$K,2,FALSE))*E66,VLOOKUP(D66,Prepared!$D:$G,4,FALSE)/(VLOOKUP(D66,Prepared!$D:$G,3,FALSE))*E66),"")</f>
        <v>40</v>
      </c>
      <c r="G66" s="2" t="s">
        <v>57</v>
      </c>
      <c r="H66" s="23">
        <v>1</v>
      </c>
      <c r="I66" s="3">
        <v>1000</v>
      </c>
      <c r="J66" s="2" t="s">
        <v>77</v>
      </c>
      <c r="K66" s="11"/>
      <c r="L66" s="3">
        <v>50</v>
      </c>
      <c r="M66" s="2" t="s">
        <v>79</v>
      </c>
      <c r="N66" s="23">
        <v>15</v>
      </c>
      <c r="O66" s="51">
        <f>IF(AND(M66&lt;&gt;"",N66&lt;&gt;""),IF(NOT(ISNA(VLOOKUP(M66,Ingredients!$D:$K,4,FALSE)/(VLOOKUP(M66,Ingredients!$D:$K,2,FALSE))*N66)),VLOOKUP(M66,Ingredients!$D:$K,4,FALSE)/(VLOOKUP(M66,Ingredients!$D:$K,2,FALSE))*N66,VLOOKUP(M66,Prepared!$D:$G,4,FALSE)/(VLOOKUP(M66,Prepared!$D:$G,3,FALSE))*N66),"")</f>
        <v>53.4</v>
      </c>
      <c r="P66" s="2" t="s">
        <v>34</v>
      </c>
      <c r="Q66" s="23">
        <v>150</v>
      </c>
      <c r="R66" s="51">
        <f>IF(AND(P66&lt;&gt;"",Q66&lt;&gt;""),IF(NOT(ISNA(VLOOKUP(P66,Ingredients!$D:$K,4,FALSE)/(VLOOKUP(P66,Ingredients!$D:$K,2,FALSE))*Q66)),VLOOKUP(P66,Ingredients!$D:$K,4,FALSE)/(VLOOKUP(P66,Ingredients!$D:$K,2,FALSE))*Q66,VLOOKUP(P66,Prepared!$D:$G,4,FALSE)/(VLOOKUP(P66,Prepared!$D:$G,3,FALSE))*Q66),"")</f>
        <v>48.214285714285715</v>
      </c>
      <c r="S66" s="2" t="s">
        <v>49</v>
      </c>
      <c r="T66" s="23">
        <v>2</v>
      </c>
      <c r="U66" s="51">
        <f>IF(AND(S66&lt;&gt;"",T66&lt;&gt;""),IF(NOT(ISNA(VLOOKUP(S66,Ingredients!$D:$K,4,FALSE)/(VLOOKUP(S66,Ingredients!$D:$K,2,FALSE))*T66)),VLOOKUP(S66,Ingredients!$D:$K,4,FALSE)/(VLOOKUP(S66,Ingredients!$D:$K,2,FALSE))*T66,VLOOKUP(S66,Prepared!$D:$G,4,FALSE)/(VLOOKUP(S66,Prepared!$D:$G,3,FALSE))*T66),"")</f>
        <v>200</v>
      </c>
    </row>
    <row r="67" spans="1:21">
      <c r="A67" s="2" t="s">
        <v>32</v>
      </c>
      <c r="B67" s="11"/>
      <c r="C67" s="3">
        <v>500</v>
      </c>
      <c r="D67" s="2" t="s">
        <v>38</v>
      </c>
      <c r="E67" s="23">
        <v>60</v>
      </c>
      <c r="F67" s="3">
        <f>IF(AND(D67&lt;&gt;"",E67&lt;&gt;""),IF(NOT(ISNA(VLOOKUP(D67,Ingredients!$D:$K,4,FALSE)/(VLOOKUP(D67,Ingredients!$D:$K,2,FALSE))*E67)),VLOOKUP(D67,Ingredients!$D:$K,4,FALSE)/(VLOOKUP(D67,Ingredients!$D:$K,2,FALSE))*E67,VLOOKUP(D67,Prepared!$D:$G,4,FALSE)/(VLOOKUP(D67,Prepared!$D:$G,3,FALSE))*E67),"")</f>
        <v>0</v>
      </c>
      <c r="G67" s="2" t="s">
        <v>26</v>
      </c>
      <c r="H67" s="23">
        <v>1</v>
      </c>
      <c r="I67" s="3">
        <f>IF(AND(G67&lt;&gt;"",H67&lt;&gt;""),IF(NOT(ISNA(VLOOKUP(G67,Ingredients!$D:$K,4,FALSE)/(VLOOKUP(G67,Ingredients!$D:$K,2,FALSE))*H67)),VLOOKUP(G67,Ingredients!$D:$K,4,FALSE)/(VLOOKUP(G67,Ingredients!$D:$K,2,FALSE))*H67,VLOOKUP(G67,Prepared!$D:$G,4,FALSE)/(VLOOKUP(G67,Prepared!$D:$G,3,FALSE))*H67),"")</f>
        <v>367.6</v>
      </c>
      <c r="J67" s="2" t="s">
        <v>54</v>
      </c>
      <c r="K67" s="11">
        <v>1</v>
      </c>
      <c r="L67" s="3">
        <f>IF(AND(J67&lt;&gt;"",K67&lt;&gt;""),IF(NOT(ISNA(VLOOKUP(J67,Ingredients!$D:$K,4,FALSE)/(VLOOKUP(J67,Ingredients!$D:$K,2,FALSE))*K67)),VLOOKUP(J67,Ingredients!$D:$K,4,FALSE)/(VLOOKUP(J67,Ingredients!$D:$K,2,FALSE))*K67,VLOOKUP(J67,Prepared!$D:$G,4,FALSE)/(VLOOKUP(J67,Prepared!$D:$G,3,FALSE))*K67),"")</f>
        <v>50</v>
      </c>
      <c r="M67" s="2" t="s">
        <v>85</v>
      </c>
      <c r="N67" s="23">
        <v>15</v>
      </c>
      <c r="O67" s="51">
        <f>IF(AND(M67&lt;&gt;"",N67&lt;&gt;""),IF(NOT(ISNA(VLOOKUP(M67,Ingredients!$D:$K,4,FALSE)/(VLOOKUP(M67,Ingredients!$D:$K,2,FALSE))*N67)),VLOOKUP(M67,Ingredients!$D:$K,4,FALSE)/(VLOOKUP(M67,Ingredients!$D:$K,2,FALSE))*N67,VLOOKUP(M67,Prepared!$D:$G,4,FALSE)/(VLOOKUP(M67,Prepared!$D:$G,3,FALSE))*N67),"")</f>
        <v>59.4</v>
      </c>
      <c r="P67" s="2" t="s">
        <v>84</v>
      </c>
      <c r="Q67" s="23">
        <v>125</v>
      </c>
      <c r="R67" s="51">
        <f>IF(AND(P67&lt;&gt;"",Q67&lt;&gt;""),IF(NOT(ISNA(VLOOKUP(P67,Ingredients!$D:$K,4,FALSE)/(VLOOKUP(P67,Ingredients!$D:$K,2,FALSE))*Q67)),VLOOKUP(P67,Ingredients!$D:$K,4,FALSE)/(VLOOKUP(P67,Ingredients!$D:$K,2,FALSE))*Q67,VLOOKUP(P67,Prepared!$D:$G,4,FALSE)/(VLOOKUP(P67,Prepared!$D:$G,3,FALSE))*Q67),"")</f>
        <v>72.63513513513513</v>
      </c>
      <c r="S67" s="2" t="s">
        <v>12</v>
      </c>
      <c r="T67" s="23">
        <v>2</v>
      </c>
      <c r="U67" s="51">
        <f>IF(AND(S67&lt;&gt;"",T67&lt;&gt;""),IF(NOT(ISNA(VLOOKUP(S67,Ingredients!$D:$K,4,FALSE)/(VLOOKUP(S67,Ingredients!$D:$K,2,FALSE))*T67)),VLOOKUP(S67,Ingredients!$D:$K,4,FALSE)/(VLOOKUP(S67,Ingredients!$D:$K,2,FALSE))*T67,VLOOKUP(S67,Prepared!$D:$G,4,FALSE)/(VLOOKUP(S67,Prepared!$D:$G,3,FALSE))*T67),"")</f>
        <v>200</v>
      </c>
    </row>
    <row r="68" spans="1:21">
      <c r="A68" s="2" t="s">
        <v>19</v>
      </c>
      <c r="B68" s="23">
        <v>250</v>
      </c>
      <c r="C68" s="3">
        <f>IF(AND(A68&lt;&gt;"",B68&lt;&gt;""),IF(NOT(ISNA(VLOOKUP(A68,Ingredients!$D:$K,4,FALSE)/(VLOOKUP(A68,Ingredients!$D:$K,2,FALSE))*B68)),VLOOKUP(A68,Ingredients!$D:$K,4,FALSE)/(VLOOKUP(A68,Ingredients!$D:$K,2,FALSE))*B68,VLOOKUP(A68,Prepared!$D:$G,4,FALSE)/(VLOOKUP(A68,Prepared!$D:$G,3,FALSE))*B68),"")</f>
        <v>125</v>
      </c>
      <c r="D68" s="2" t="s">
        <v>80</v>
      </c>
      <c r="E68" s="23">
        <v>60</v>
      </c>
      <c r="F68" s="3">
        <f>IF(AND(D68&lt;&gt;"",E68&lt;&gt;""),IF(NOT(ISNA(VLOOKUP(D68,Ingredients!$D:$K,4,FALSE)/(VLOOKUP(D68,Ingredients!$D:$K,2,FALSE))*E68)),VLOOKUP(D68,Ingredients!$D:$K,4,FALSE)/(VLOOKUP(D68,Ingredients!$D:$K,2,FALSE))*E68,VLOOKUP(D68,Prepared!$D:$G,4,FALSE)/(VLOOKUP(D68,Prepared!$D:$G,3,FALSE))*E68),"")</f>
        <v>7.764705882352942</v>
      </c>
      <c r="G68" s="2" t="s">
        <v>49</v>
      </c>
      <c r="H68" s="23">
        <v>2</v>
      </c>
      <c r="I68" s="3">
        <f>IF(AND(G68&lt;&gt;"",H68&lt;&gt;""),IF(NOT(ISNA(VLOOKUP(G68,Ingredients!$D:$K,4,FALSE)/(VLOOKUP(G68,Ingredients!$D:$K,2,FALSE))*H68)),VLOOKUP(G68,Ingredients!$D:$K,4,FALSE)/(VLOOKUP(G68,Ingredients!$D:$K,2,FALSE))*H68,VLOOKUP(G68,Prepared!$D:$G,4,FALSE)/(VLOOKUP(G68,Prepared!$D:$G,3,FALSE))*H68),"")</f>
        <v>200</v>
      </c>
      <c r="J68" s="2" t="s">
        <v>49</v>
      </c>
      <c r="K68" s="23">
        <v>2</v>
      </c>
      <c r="L68" s="3">
        <f>IF(AND(J68&lt;&gt;"",K68&lt;&gt;""),IF(NOT(ISNA(VLOOKUP(J68,Ingredients!$D:$K,4,FALSE)/(VLOOKUP(J68,Ingredients!$D:$K,2,FALSE))*K68)),VLOOKUP(J68,Ingredients!$D:$K,4,FALSE)/(VLOOKUP(J68,Ingredients!$D:$K,2,FALSE))*K68,VLOOKUP(J68,Prepared!$D:$G,4,FALSE)/(VLOOKUP(J68,Prepared!$D:$G,3,FALSE))*K68),"")</f>
        <v>200</v>
      </c>
      <c r="M68" s="2" t="s">
        <v>59</v>
      </c>
      <c r="N68" s="23">
        <v>10</v>
      </c>
      <c r="O68" s="51">
        <f>IF(AND(M68&lt;&gt;"",N68&lt;&gt;""),IF(NOT(ISNA(VLOOKUP(M68,Ingredients!$D:$K,4,FALSE)/(VLOOKUP(M68,Ingredients!$D:$K,2,FALSE))*N68)),VLOOKUP(M68,Ingredients!$D:$K,4,FALSE)/(VLOOKUP(M68,Ingredients!$D:$K,2,FALSE))*N68,VLOOKUP(M68,Prepared!$D:$G,4,FALSE)/(VLOOKUP(M68,Prepared!$D:$G,3,FALSE))*N68),"")</f>
        <v>80</v>
      </c>
      <c r="P68" s="2" t="s">
        <v>59</v>
      </c>
      <c r="Q68" s="23">
        <v>10</v>
      </c>
      <c r="R68" s="51">
        <f>IF(AND(P68&lt;&gt;"",Q68&lt;&gt;""),IF(NOT(ISNA(VLOOKUP(P68,Ingredients!$D:$K,4,FALSE)/(VLOOKUP(P68,Ingredients!$D:$K,2,FALSE))*Q68)),VLOOKUP(P68,Ingredients!$D:$K,4,FALSE)/(VLOOKUP(P68,Ingredients!$D:$K,2,FALSE))*Q68,VLOOKUP(P68,Prepared!$D:$G,4,FALSE)/(VLOOKUP(P68,Prepared!$D:$G,3,FALSE))*Q68),"")</f>
        <v>80</v>
      </c>
      <c r="S68" s="2" t="s">
        <v>66</v>
      </c>
      <c r="T68" s="23">
        <v>75</v>
      </c>
      <c r="U68" s="51">
        <f>IF(AND(S68&lt;&gt;"",T68&lt;&gt;""),IF(NOT(ISNA(VLOOKUP(S68,Ingredients!$D:$K,4,FALSE)/(VLOOKUP(S68,Ingredients!$D:$K,2,FALSE))*T68)),VLOOKUP(S68,Ingredients!$D:$K,4,FALSE)/(VLOOKUP(S68,Ingredients!$D:$K,2,FALSE))*T68,VLOOKUP(S68,Prepared!$D:$G,4,FALSE)/(VLOOKUP(S68,Prepared!$D:$G,3,FALSE))*T68),"")</f>
        <v>86.25</v>
      </c>
    </row>
    <row r="69" spans="1:21">
      <c r="A69" s="2" t="s">
        <v>54</v>
      </c>
      <c r="B69" s="23">
        <v>1</v>
      </c>
      <c r="C69" s="3">
        <v>50</v>
      </c>
      <c r="D69" s="2" t="s">
        <v>81</v>
      </c>
      <c r="E69" s="11"/>
      <c r="F69" s="3">
        <v>450</v>
      </c>
      <c r="G69" s="2" t="s">
        <v>66</v>
      </c>
      <c r="H69" s="23">
        <v>75</v>
      </c>
      <c r="I69" s="3">
        <f>IF(AND(G69&lt;&gt;"",H69&lt;&gt;""),IF(NOT(ISNA(VLOOKUP(G69,Ingredients!$D:$K,4,FALSE)/(VLOOKUP(G69,Ingredients!$D:$K,2,FALSE))*H69)),VLOOKUP(G69,Ingredients!$D:$K,4,FALSE)/(VLOOKUP(G69,Ingredients!$D:$K,2,FALSE))*H69,VLOOKUP(G69,Prepared!$D:$G,4,FALSE)/(VLOOKUP(G69,Prepared!$D:$G,3,FALSE))*H69),"")</f>
        <v>86.25</v>
      </c>
      <c r="J69" s="2" t="s">
        <v>12</v>
      </c>
      <c r="K69" s="23">
        <v>1</v>
      </c>
      <c r="L69" s="3">
        <f>IF(AND(J69&lt;&gt;"",K69&lt;&gt;""),IF(NOT(ISNA(VLOOKUP(J69,Ingredients!$D:$K,4,FALSE)/(VLOOKUP(J69,Ingredients!$D:$K,2,FALSE))*K69)),VLOOKUP(J69,Ingredients!$D:$K,4,FALSE)/(VLOOKUP(J69,Ingredients!$D:$K,2,FALSE))*K69,VLOOKUP(J69,Prepared!$D:$G,4,FALSE)/(VLOOKUP(J69,Prepared!$D:$G,3,FALSE))*K69),"")</f>
        <v>100</v>
      </c>
      <c r="M69" s="2" t="s">
        <v>54</v>
      </c>
      <c r="N69" s="23">
        <v>1</v>
      </c>
      <c r="O69" s="51">
        <f>IF(AND(M69&lt;&gt;"",N69&lt;&gt;""),IF(NOT(ISNA(VLOOKUP(M69,Ingredients!$D:$K,4,FALSE)/(VLOOKUP(M69,Ingredients!$D:$K,2,FALSE))*N69)),VLOOKUP(M69,Ingredients!$D:$K,4,FALSE)/(VLOOKUP(M69,Ingredients!$D:$K,2,FALSE))*N69,VLOOKUP(M69,Prepared!$D:$G,4,FALSE)/(VLOOKUP(M69,Prepared!$D:$G,3,FALSE))*N69),"")</f>
        <v>50</v>
      </c>
      <c r="P69" s="2" t="s">
        <v>49</v>
      </c>
      <c r="Q69" s="23">
        <v>2</v>
      </c>
      <c r="R69" s="51">
        <f>IF(AND(P69&lt;&gt;"",Q69&lt;&gt;""),IF(NOT(ISNA(VLOOKUP(P69,Ingredients!$D:$K,4,FALSE)/(VLOOKUP(P69,Ingredients!$D:$K,2,FALSE))*Q69)),VLOOKUP(P69,Ingredients!$D:$K,4,FALSE)/(VLOOKUP(P69,Ingredients!$D:$K,2,FALSE))*Q69,VLOOKUP(P69,Prepared!$D:$G,4,FALSE)/(VLOOKUP(P69,Prepared!$D:$G,3,FALSE))*Q69),"")</f>
        <v>200</v>
      </c>
      <c r="S69" s="2" t="s">
        <v>86</v>
      </c>
      <c r="T69" s="23">
        <v>100</v>
      </c>
      <c r="U69" s="51">
        <f>IF(AND(S69&lt;&gt;"",T69&lt;&gt;""),IF(NOT(ISNA(VLOOKUP(S69,Ingredients!$D:$K,4,FALSE)/(VLOOKUP(S69,Ingredients!$D:$K,2,FALSE))*T69)),VLOOKUP(S69,Ingredients!$D:$K,4,FALSE)/(VLOOKUP(S69,Ingredients!$D:$K,2,FALSE))*T69,VLOOKUP(S69,Prepared!$D:$G,4,FALSE)/(VLOOKUP(S69,Prepared!$D:$G,3,FALSE))*T69),"")</f>
        <v>68.211920529801333</v>
      </c>
    </row>
    <row r="70" spans="1:21" s="49" customFormat="1">
      <c r="A70" s="34" t="s">
        <v>77</v>
      </c>
      <c r="B70" s="46"/>
      <c r="C70" s="47">
        <v>100</v>
      </c>
      <c r="D70" s="34" t="s">
        <v>49</v>
      </c>
      <c r="E70" s="48">
        <v>2</v>
      </c>
      <c r="F70" s="47">
        <f>IF(AND(D70&lt;&gt;"",E70&lt;&gt;""),IF(NOT(ISNA(VLOOKUP(D70,Ingredients!$D:$K,4,FALSE)/(VLOOKUP(D70,Ingredients!$D:$K,2,FALSE))*E70)),VLOOKUP(D70,Ingredients!$D:$K,4,FALSE)/(VLOOKUP(D70,Ingredients!$D:$K,2,FALSE))*E70,VLOOKUP(D70,Prepared!$D:$G,4,FALSE)/(VLOOKUP(D70,Prepared!$D:$G,3,FALSE))*E70),"")</f>
        <v>200</v>
      </c>
      <c r="G70" s="34" t="s">
        <v>12</v>
      </c>
      <c r="H70" s="48">
        <v>2</v>
      </c>
      <c r="I70" s="47">
        <v>100</v>
      </c>
      <c r="J70" s="34" t="s">
        <v>60</v>
      </c>
      <c r="K70" s="46">
        <v>1</v>
      </c>
      <c r="L70" s="47">
        <f>IF(AND(J70&lt;&gt;"",K70&lt;&gt;""),IF(NOT(ISNA(VLOOKUP(J70,Ingredients!$D:$K,4,FALSE)/(VLOOKUP(J70,Ingredients!$D:$K,2,FALSE))*K70)),VLOOKUP(J70,Ingredients!$D:$K,4,FALSE)/(VLOOKUP(J70,Ingredients!$D:$K,2,FALSE))*K70,VLOOKUP(J70,Prepared!$D:$G,4,FALSE)/(VLOOKUP(J70,Prepared!$D:$G,3,FALSE))*K70),"")</f>
        <v>80</v>
      </c>
      <c r="M70" s="34" t="s">
        <v>44</v>
      </c>
      <c r="N70" s="48">
        <v>400</v>
      </c>
      <c r="O70" s="52">
        <f>IF(AND(M70&lt;&gt;"",N70&lt;&gt;""),IF(NOT(ISNA(VLOOKUP(M70,Ingredients!$D:$K,4,FALSE)/(VLOOKUP(M70,Ingredients!$D:$K,2,FALSE))*N70)),VLOOKUP(M70,Ingredients!$D:$K,4,FALSE)/(VLOOKUP(M70,Ingredients!$D:$K,2,FALSE))*N70,VLOOKUP(M70,Prepared!$D:$G,4,FALSE)/(VLOOKUP(M70,Prepared!$D:$G,3,FALSE))*N70),"")</f>
        <v>260</v>
      </c>
      <c r="P70" s="34" t="s">
        <v>12</v>
      </c>
      <c r="Q70" s="48">
        <v>1</v>
      </c>
      <c r="R70" s="52">
        <f>IF(AND(P70&lt;&gt;"",Q70&lt;&gt;""),IF(NOT(ISNA(VLOOKUP(P70,Ingredients!$D:$K,4,FALSE)/(VLOOKUP(P70,Ingredients!$D:$K,2,FALSE))*Q70)),VLOOKUP(P70,Ingredients!$D:$K,4,FALSE)/(VLOOKUP(P70,Ingredients!$D:$K,2,FALSE))*Q70,VLOOKUP(P70,Prepared!$D:$G,4,FALSE)/(VLOOKUP(P70,Prepared!$D:$G,3,FALSE))*Q70),"")</f>
        <v>100</v>
      </c>
      <c r="S70" s="34" t="s">
        <v>23</v>
      </c>
      <c r="T70" s="48">
        <v>200</v>
      </c>
      <c r="U70" s="51">
        <f>IF(AND(S70&lt;&gt;"",T70&lt;&gt;""),IF(NOT(ISNA(VLOOKUP(S70,Ingredients!$D:$K,4,FALSE)/(VLOOKUP(S70,Ingredients!$D:$K,2,FALSE))*T70)),VLOOKUP(S70,Ingredients!$D:$K,4,FALSE)/(VLOOKUP(S70,Ingredients!$D:$K,2,FALSE))*T70,VLOOKUP(S70,Prepared!$D:$G,4,FALSE)/(VLOOKUP(S70,Prepared!$D:$G,3,FALSE))*T70),"")</f>
        <v>248.51485148514851</v>
      </c>
    </row>
    <row r="71" spans="1:21">
      <c r="A71" s="2" t="s">
        <v>43</v>
      </c>
      <c r="B71" s="23">
        <v>150</v>
      </c>
      <c r="C71" s="3">
        <f>IF(AND(A71&lt;&gt;"",B71&lt;&gt;""),IF(NOT(ISNA(VLOOKUP(A71,Ingredients!$D:$K,4,FALSE)/(VLOOKUP(A71,Ingredients!$D:$K,2,FALSE))*B71)),VLOOKUP(A71,Ingredients!$D:$K,4,FALSE)/(VLOOKUP(A71,Ingredients!$D:$K,2,FALSE))*B71,VLOOKUP(A71,Prepared!$D:$G,4,FALSE)/(VLOOKUP(A71,Prepared!$D:$G,3,FALSE))*B71),"")</f>
        <v>90</v>
      </c>
      <c r="D71" s="2" t="s">
        <v>66</v>
      </c>
      <c r="E71" s="23">
        <v>100</v>
      </c>
      <c r="F71" s="3">
        <f>IF(AND(D71&lt;&gt;"",E71&lt;&gt;""),IF(NOT(ISNA(VLOOKUP(D71,Ingredients!$D:$K,4,FALSE)/(VLOOKUP(D71,Ingredients!$D:$K,2,FALSE))*E71)),VLOOKUP(D71,Ingredients!$D:$K,4,FALSE)/(VLOOKUP(D71,Ingredients!$D:$K,2,FALSE))*E71,VLOOKUP(D71,Prepared!$D:$G,4,FALSE)/(VLOOKUP(D71,Prepared!$D:$G,3,FALSE))*E71),"")</f>
        <v>114.99999999999999</v>
      </c>
      <c r="G71" s="2" t="s">
        <v>77</v>
      </c>
      <c r="H71" s="11"/>
      <c r="I71" s="3">
        <v>100</v>
      </c>
      <c r="J71" s="34" t="s">
        <v>66</v>
      </c>
      <c r="K71" s="23">
        <v>100</v>
      </c>
      <c r="L71" s="3">
        <f>IF(AND(J71&lt;&gt;"",K71&lt;&gt;""),IF(NOT(ISNA(VLOOKUP(J71,Ingredients!$D:$K,4,FALSE)/(VLOOKUP(J71,Ingredients!$D:$K,2,FALSE))*K71)),VLOOKUP(J71,Ingredients!$D:$K,4,FALSE)/(VLOOKUP(J71,Ingredients!$D:$K,2,FALSE))*K71,VLOOKUP(J71,Prepared!$D:$G,4,FALSE)/(VLOOKUP(J71,Prepared!$D:$G,3,FALSE))*K71),"")</f>
        <v>114.99999999999999</v>
      </c>
      <c r="M71" s="2" t="s">
        <v>49</v>
      </c>
      <c r="N71" s="48">
        <v>2</v>
      </c>
      <c r="O71" s="51">
        <f>IF(AND(M71&lt;&gt;"",N71&lt;&gt;""),IF(NOT(ISNA(VLOOKUP(M71,Ingredients!$D:$K,4,FALSE)/(VLOOKUP(M71,Ingredients!$D:$K,2,FALSE))*N71)),VLOOKUP(M71,Ingredients!$D:$K,4,FALSE)/(VLOOKUP(M71,Ingredients!$D:$K,2,FALSE))*N71,VLOOKUP(M71,Prepared!$D:$G,4,FALSE)/(VLOOKUP(M71,Prepared!$D:$G,3,FALSE))*N71),"")</f>
        <v>200</v>
      </c>
      <c r="P71" s="2" t="s">
        <v>66</v>
      </c>
      <c r="Q71" s="48">
        <v>75</v>
      </c>
      <c r="R71" s="51">
        <f>IF(AND(P71&lt;&gt;"",Q71&lt;&gt;""),IF(NOT(ISNA(VLOOKUP(P71,Ingredients!$D:$K,4,FALSE)/(VLOOKUP(P71,Ingredients!$D:$K,2,FALSE))*Q71)),VLOOKUP(P71,Ingredients!$D:$K,4,FALSE)/(VLOOKUP(P71,Ingredients!$D:$K,2,FALSE))*Q71,VLOOKUP(P71,Prepared!$D:$G,4,FALSE)/(VLOOKUP(P71,Prepared!$D:$G,3,FALSE))*Q71),"")</f>
        <v>86.25</v>
      </c>
      <c r="S71" s="2" t="s">
        <v>56</v>
      </c>
      <c r="T71" s="11"/>
      <c r="U71" s="51">
        <v>200</v>
      </c>
    </row>
    <row r="72" spans="1:21">
      <c r="A72" s="2" t="s">
        <v>46</v>
      </c>
      <c r="B72" s="11"/>
      <c r="C72" s="3">
        <v>50</v>
      </c>
      <c r="D72" s="2" t="s">
        <v>12</v>
      </c>
      <c r="E72" s="23">
        <v>2</v>
      </c>
      <c r="F72" s="3">
        <v>100</v>
      </c>
      <c r="G72" s="2"/>
      <c r="H72" s="11"/>
      <c r="I72" s="3" t="str">
        <f>IF(AND(G72&lt;&gt;"",H72&lt;&gt;""),IF(NOT(ISNA(VLOOKUP(G72,Ingredients!$D:$K,4,FALSE)/(VLOOKUP(G72,Ingredients!$D:$K,2,FALSE))*H72)),VLOOKUP(G72,Ingredients!$D:$K,4,FALSE)/(VLOOKUP(G72,Ingredients!$D:$K,2,FALSE))*H72,VLOOKUP(G72,Prepared!$D:$G,4,FALSE)/(VLOOKUP(G72,Prepared!$D:$G,3,FALSE))*H72),"")</f>
        <v/>
      </c>
      <c r="J72" s="34" t="s">
        <v>59</v>
      </c>
      <c r="K72" s="23">
        <v>10</v>
      </c>
      <c r="L72" s="3">
        <f>IF(AND(J72&lt;&gt;"",K72&lt;&gt;""),IF(NOT(ISNA(VLOOKUP(J72,Ingredients!$D:$K,4,FALSE)/(VLOOKUP(J72,Ingredients!$D:$K,2,FALSE))*K72)),VLOOKUP(J72,Ingredients!$D:$K,4,FALSE)/(VLOOKUP(J72,Ingredients!$D:$K,2,FALSE))*K72,VLOOKUP(J72,Prepared!$D:$G,4,FALSE)/(VLOOKUP(J72,Prepared!$D:$G,3,FALSE))*K72),"")</f>
        <v>80</v>
      </c>
      <c r="M72" s="2" t="s">
        <v>12</v>
      </c>
      <c r="N72" s="11">
        <v>0.5</v>
      </c>
      <c r="O72" s="51">
        <f>IF(AND(M72&lt;&gt;"",N72&lt;&gt;""),IF(NOT(ISNA(VLOOKUP(M72,Ingredients!$D:$K,4,FALSE)/(VLOOKUP(M72,Ingredients!$D:$K,2,FALSE))*N72)),VLOOKUP(M72,Ingredients!$D:$K,4,FALSE)/(VLOOKUP(M72,Ingredients!$D:$K,2,FALSE))*N72,VLOOKUP(M72,Prepared!$D:$G,4,FALSE)/(VLOOKUP(M72,Prepared!$D:$G,3,FALSE))*N72),"")</f>
        <v>50</v>
      </c>
      <c r="P72" s="2" t="s">
        <v>44</v>
      </c>
      <c r="Q72" s="48">
        <v>300</v>
      </c>
      <c r="R72" s="51">
        <f>IF(AND(P72&lt;&gt;"",Q72&lt;&gt;""),IF(NOT(ISNA(VLOOKUP(P72,Ingredients!$D:$K,4,FALSE)/(VLOOKUP(P72,Ingredients!$D:$K,2,FALSE))*Q72)),VLOOKUP(P72,Ingredients!$D:$K,4,FALSE)/(VLOOKUP(P72,Ingredients!$D:$K,2,FALSE))*Q72,VLOOKUP(P72,Prepared!$D:$G,4,FALSE)/(VLOOKUP(P72,Prepared!$D:$G,3,FALSE))*Q72),"")</f>
        <v>195</v>
      </c>
      <c r="S72" s="2" t="s">
        <v>87</v>
      </c>
      <c r="T72" s="23">
        <v>1</v>
      </c>
      <c r="U72" s="51">
        <f>IF(AND(S72&lt;&gt;"",T72&lt;&gt;""),IF(NOT(ISNA(VLOOKUP(S72,Ingredients!$D:$K,4,FALSE)/(VLOOKUP(S72,Ingredients!$D:$K,2,FALSE))*T72)),VLOOKUP(S72,Ingredients!$D:$K,4,FALSE)/(VLOOKUP(S72,Ingredients!$D:$K,2,FALSE))*T72,VLOOKUP(S72,Prepared!$D:$G,4,FALSE)/(VLOOKUP(S72,Prepared!$D:$G,3,FALSE))*T72),"")</f>
        <v>7</v>
      </c>
    </row>
    <row r="73" spans="1:21">
      <c r="A73" s="2" t="s">
        <v>49</v>
      </c>
      <c r="B73" s="23">
        <v>1</v>
      </c>
      <c r="C73" s="3">
        <f>IF(AND(A73&lt;&gt;"",B73&lt;&gt;""),IF(NOT(ISNA(VLOOKUP(A73,Ingredients!$D:$K,4,FALSE)/(VLOOKUP(A73,Ingredients!$D:$K,2,FALSE))*B73)),VLOOKUP(A73,Ingredients!$D:$K,4,FALSE)/(VLOOKUP(A73,Ingredients!$D:$K,2,FALSE))*B73,VLOOKUP(A73,Prepared!$D:$G,4,FALSE)/(VLOOKUP(A73,Prepared!$D:$G,3,FALSE))*B73),"")</f>
        <v>100</v>
      </c>
      <c r="D73" s="2" t="s">
        <v>77</v>
      </c>
      <c r="E73" s="11"/>
      <c r="F73" s="3">
        <v>100</v>
      </c>
      <c r="G73" s="2"/>
      <c r="H73" s="11"/>
      <c r="I73" s="3" t="str">
        <f>IF(AND(G73&lt;&gt;"",H73&lt;&gt;""),IF(NOT(ISNA(VLOOKUP(G73,Ingredients!$D:$K,4,FALSE)/(VLOOKUP(G73,Ingredients!$D:$K,2,FALSE))*H73)),VLOOKUP(G73,Ingredients!$D:$K,4,FALSE)/(VLOOKUP(G73,Ingredients!$D:$K,2,FALSE))*H73,VLOOKUP(G73,Prepared!$D:$G,4,FALSE)/(VLOOKUP(G73,Prepared!$D:$G,3,FALSE))*H73),"")</f>
        <v/>
      </c>
      <c r="J73" s="2" t="s">
        <v>26</v>
      </c>
      <c r="K73" s="23">
        <v>1</v>
      </c>
      <c r="L73" s="3">
        <f>IF(AND(J73&lt;&gt;"",K73&lt;&gt;""),IF(NOT(ISNA(VLOOKUP(J73,Ingredients!$D:$K,4,FALSE)/(VLOOKUP(J73,Ingredients!$D:$K,2,FALSE))*K73)),VLOOKUP(J73,Ingredients!$D:$K,4,FALSE)/(VLOOKUP(J73,Ingredients!$D:$K,2,FALSE))*K73,VLOOKUP(J73,Prepared!$D:$G,4,FALSE)/(VLOOKUP(J73,Prepared!$D:$G,3,FALSE))*K73),"")</f>
        <v>367.6</v>
      </c>
      <c r="M73" s="2" t="s">
        <v>83</v>
      </c>
      <c r="N73" s="23">
        <v>200</v>
      </c>
      <c r="O73" s="51">
        <f>IF(AND(M73&lt;&gt;"",N73&lt;&gt;""),IF(NOT(ISNA(VLOOKUP(M73,Ingredients!$D:$K,4,FALSE)/(VLOOKUP(M73,Ingredients!$D:$K,2,FALSE))*N73)),VLOOKUP(M73,Ingredients!$D:$K,4,FALSE)/(VLOOKUP(M73,Ingredients!$D:$K,2,FALSE))*N73,VLOOKUP(M73,Prepared!$D:$G,4,FALSE)/(VLOOKUP(M73,Prepared!$D:$G,3,FALSE))*N73),"")</f>
        <v>1000</v>
      </c>
      <c r="P73" s="2" t="s">
        <v>13</v>
      </c>
      <c r="Q73" s="48">
        <v>100</v>
      </c>
      <c r="R73" s="51">
        <f>IF(AND(P73&lt;&gt;"",Q73&lt;&gt;""),IF(NOT(ISNA(VLOOKUP(P73,Ingredients!$D:$K,4,FALSE)/(VLOOKUP(P73,Ingredients!$D:$K,2,FALSE))*Q73)),VLOOKUP(P73,Ingredients!$D:$K,4,FALSE)/(VLOOKUP(P73,Ingredients!$D:$K,2,FALSE))*Q73,VLOOKUP(P73,Prepared!$D:$G,4,FALSE)/(VLOOKUP(P73,Prepared!$D:$G,3,FALSE))*Q73),"")</f>
        <v>88.983050847457619</v>
      </c>
      <c r="S73" s="2" t="s">
        <v>88</v>
      </c>
      <c r="T73" s="11"/>
      <c r="U73" s="51">
        <v>200</v>
      </c>
    </row>
    <row r="74" spans="1:21">
      <c r="A74" s="2" t="s">
        <v>59</v>
      </c>
      <c r="B74" s="11"/>
      <c r="C74" s="3">
        <v>40</v>
      </c>
      <c r="D74" s="2" t="s">
        <v>13</v>
      </c>
      <c r="E74" s="23">
        <v>120</v>
      </c>
      <c r="F74" s="3">
        <f>IF(AND(D74&lt;&gt;"",E74&lt;&gt;""),IF(NOT(ISNA(VLOOKUP(D74,Ingredients!$D:$K,4,FALSE)/(VLOOKUP(D74,Ingredients!$D:$K,2,FALSE))*E74)),VLOOKUP(D74,Ingredients!$D:$K,4,FALSE)/(VLOOKUP(D74,Ingredients!$D:$K,2,FALSE))*E74,VLOOKUP(D74,Prepared!$D:$G,4,FALSE)/(VLOOKUP(D74,Prepared!$D:$G,3,FALSE))*E74),"")</f>
        <v>106.77966101694915</v>
      </c>
      <c r="G74" s="2"/>
      <c r="H74" s="11"/>
      <c r="I74" s="3" t="str">
        <f>IF(AND(G74&lt;&gt;"",H74&lt;&gt;""),IF(NOT(ISNA(VLOOKUP(G74,Ingredients!$D:$K,4,FALSE)/(VLOOKUP(G74,Ingredients!$D:$K,2,FALSE))*H74)),VLOOKUP(G74,Ingredients!$D:$K,4,FALSE)/(VLOOKUP(G74,Ingredients!$D:$K,2,FALSE))*H74,VLOOKUP(G74,Prepared!$D:$G,4,FALSE)/(VLOOKUP(G74,Prepared!$D:$G,3,FALSE))*H74),"")</f>
        <v/>
      </c>
      <c r="J74" s="17"/>
      <c r="K74" s="11"/>
      <c r="L74" s="3" t="str">
        <f>IF(AND(J74&lt;&gt;"",K74&lt;&gt;""),IF(NOT(ISNA(VLOOKUP(J74,Ingredients!$D:$K,4,FALSE)/(VLOOKUP(J74,Ingredients!$D:$K,2,FALSE))*K74)),VLOOKUP(J74,Ingredients!$D:$K,4,FALSE)/(VLOOKUP(J74,Ingredients!$D:$K,2,FALSE))*K74,VLOOKUP(J74,Prepared!$D:$G,4,FALSE)/(VLOOKUP(J74,Prepared!$D:$G,3,FALSE))*K74),"")</f>
        <v/>
      </c>
      <c r="M74" s="2" t="s">
        <v>34</v>
      </c>
      <c r="N74" s="23">
        <v>100</v>
      </c>
      <c r="O74" s="51">
        <f>IF(AND(M74&lt;&gt;"",N74&lt;&gt;""),IF(NOT(ISNA(VLOOKUP(M74,Ingredients!$D:$K,4,FALSE)/(VLOOKUP(M74,Ingredients!$D:$K,2,FALSE))*N74)),VLOOKUP(M74,Ingredients!$D:$K,4,FALSE)/(VLOOKUP(M74,Ingredients!$D:$K,2,FALSE))*N74,VLOOKUP(M74,Prepared!$D:$G,4,FALSE)/(VLOOKUP(M74,Prepared!$D:$G,3,FALSE))*N74),"")</f>
        <v>32.142857142857146</v>
      </c>
      <c r="P74" s="2" t="s">
        <v>11</v>
      </c>
      <c r="Q74" s="48">
        <v>170</v>
      </c>
      <c r="R74" s="51">
        <f>IF(AND(P74&lt;&gt;"",Q74&lt;&gt;""),IF(NOT(ISNA(VLOOKUP(P74,Ingredients!$D:$K,4,FALSE)/(VLOOKUP(P74,Ingredients!$D:$K,2,FALSE))*Q74)),VLOOKUP(P74,Ingredients!$D:$K,4,FALSE)/(VLOOKUP(P74,Ingredients!$D:$K,2,FALSE))*Q74,VLOOKUP(P74,Prepared!$D:$G,4,FALSE)/(VLOOKUP(P74,Prepared!$D:$G,3,FALSE))*Q74),"")</f>
        <v>85.944444444444443</v>
      </c>
      <c r="S74" s="2"/>
      <c r="T74" s="11"/>
      <c r="U74" s="51" t="str">
        <f>IF(AND(S74&lt;&gt;"",T74&lt;&gt;""),IF(NOT(ISNA(VLOOKUP(S74,Ingredients!$D:$K,4,FALSE)/(VLOOKUP(S74,Ingredients!$D:$K,2,FALSE))*T74)),VLOOKUP(S74,Ingredients!$D:$K,4,FALSE)/(VLOOKUP(S74,Ingredients!$D:$K,2,FALSE))*T74,VLOOKUP(S74,Prepared!$D:$G,4,FALSE)/(VLOOKUP(S74,Prepared!$D:$G,3,FALSE))*T74),"")</f>
        <v/>
      </c>
    </row>
    <row r="75" spans="1:21">
      <c r="A75" s="2"/>
      <c r="B75" s="11"/>
      <c r="C75" s="3" t="str">
        <f>IF(AND(A75&lt;&gt;"",B75&lt;&gt;""),IF(NOT(ISNA(VLOOKUP(A75,Ingredients!$D:$K,4,FALSE)/(VLOOKUP(A75,Ingredients!$D:$K,2,FALSE))*B75)),VLOOKUP(A75,Ingredients!$D:$K,4,FALSE)/(VLOOKUP(A75,Ingredients!$D:$K,2,FALSE))*B75,VLOOKUP(A75,Prepared!$D:$G,4,FALSE)/(VLOOKUP(A75,Prepared!$D:$G,3,FALSE))*B75),"")</f>
        <v/>
      </c>
      <c r="D75" s="2" t="s">
        <v>19</v>
      </c>
      <c r="E75" s="23">
        <v>400</v>
      </c>
      <c r="F75" s="3">
        <f>IF(AND(D75&lt;&gt;"",E75&lt;&gt;""),IF(NOT(ISNA(VLOOKUP(D75,Ingredients!$D:$K,4,FALSE)/(VLOOKUP(D75,Ingredients!$D:$K,2,FALSE))*E75)),VLOOKUP(D75,Ingredients!$D:$K,4,FALSE)/(VLOOKUP(D75,Ingredients!$D:$K,2,FALSE))*E75,VLOOKUP(D75,Prepared!$D:$G,4,FALSE)/(VLOOKUP(D75,Prepared!$D:$G,3,FALSE))*E75),"")</f>
        <v>200</v>
      </c>
      <c r="G75" s="2"/>
      <c r="H75" s="11"/>
      <c r="I75" s="3" t="str">
        <f>IF(AND(G75&lt;&gt;"",H75&lt;&gt;""),IF(NOT(ISNA(VLOOKUP(G75,Ingredients!$D:$K,4,FALSE)/(VLOOKUP(G75,Ingredients!$D:$K,2,FALSE))*H75)),VLOOKUP(G75,Ingredients!$D:$K,4,FALSE)/(VLOOKUP(G75,Ingredients!$D:$K,2,FALSE))*H75,VLOOKUP(G75,Prepared!$D:$G,4,FALSE)/(VLOOKUP(G75,Prepared!$D:$G,3,FALSE))*H75),"")</f>
        <v/>
      </c>
      <c r="J75" s="17"/>
      <c r="K75" s="11"/>
      <c r="L75" s="3" t="str">
        <f>IF(AND(J75&lt;&gt;"",K75&lt;&gt;""),IF(NOT(ISNA(VLOOKUP(J75,Ingredients!$D:$K,4,FALSE)/(VLOOKUP(J75,Ingredients!$D:$K,2,FALSE))*K75)),VLOOKUP(J75,Ingredients!$D:$K,4,FALSE)/(VLOOKUP(J75,Ingredients!$D:$K,2,FALSE))*K75,VLOOKUP(J75,Prepared!$D:$G,4,FALSE)/(VLOOKUP(J75,Prepared!$D:$G,3,FALSE))*K75),"")</f>
        <v/>
      </c>
      <c r="M75" s="2"/>
      <c r="N75" s="11"/>
      <c r="O75" s="51" t="str">
        <f>IF(AND(M75&lt;&gt;"",N75&lt;&gt;""),IF(NOT(ISNA(VLOOKUP(M75,Ingredients!$D:$K,4,FALSE)/(VLOOKUP(M75,Ingredients!$D:$K,2,FALSE))*N75)),VLOOKUP(M75,Ingredients!$D:$K,4,FALSE)/(VLOOKUP(M75,Ingredients!$D:$K,2,FALSE))*N75,VLOOKUP(M75,Prepared!$D:$G,4,FALSE)/(VLOOKUP(M75,Prepared!$D:$G,3,FALSE))*N75),"")</f>
        <v/>
      </c>
      <c r="P75" s="2"/>
      <c r="Q75" s="11"/>
      <c r="R75" s="51" t="str">
        <f>IF(AND(P75&lt;&gt;"",Q75&lt;&gt;""),IF(NOT(ISNA(VLOOKUP(P75,Ingredients!$D:$K,4,FALSE)/(VLOOKUP(P75,Ingredients!$D:$K,2,FALSE))*Q75)),VLOOKUP(P75,Ingredients!$D:$K,4,FALSE)/(VLOOKUP(P75,Ingredients!$D:$K,2,FALSE))*Q75,VLOOKUP(P75,Prepared!$D:$G,4,FALSE)/(VLOOKUP(P75,Prepared!$D:$G,3,FALSE))*Q75),"")</f>
        <v/>
      </c>
      <c r="S75" s="2"/>
      <c r="T75" s="11"/>
      <c r="U75" s="51" t="str">
        <f>IF(AND(S75&lt;&gt;"",T75&lt;&gt;""),IF(NOT(ISNA(VLOOKUP(S75,Ingredients!$D:$K,4,FALSE)/(VLOOKUP(S75,Ingredients!$D:$K,2,FALSE))*T75)),VLOOKUP(S75,Ingredients!$D:$K,4,FALSE)/(VLOOKUP(S75,Ingredients!$D:$K,2,FALSE))*T75,VLOOKUP(S75,Prepared!$D:$G,4,FALSE)/(VLOOKUP(S75,Prepared!$D:$G,3,FALSE))*T75),"")</f>
        <v/>
      </c>
    </row>
    <row r="76" spans="1:21">
      <c r="A76" s="2"/>
      <c r="B76" s="11"/>
      <c r="C76" s="3" t="str">
        <f>IF(AND(A76&lt;&gt;"",B76&lt;&gt;""),IF(NOT(ISNA(VLOOKUP(A76,Ingredients!$D:$K,4,FALSE)/(VLOOKUP(A76,Ingredients!$D:$K,2,FALSE))*B76)),VLOOKUP(A76,Ingredients!$D:$K,4,FALSE)/(VLOOKUP(A76,Ingredients!$D:$K,2,FALSE))*B76,VLOOKUP(A76,Prepared!$D:$G,4,FALSE)/(VLOOKUP(A76,Prepared!$D:$G,3,FALSE))*B76),"")</f>
        <v/>
      </c>
      <c r="D76" s="2"/>
      <c r="E76" s="11"/>
      <c r="F76" s="3" t="str">
        <f>IF(AND(D76&lt;&gt;"",E76&lt;&gt;""),IF(NOT(ISNA(VLOOKUP(D76,Ingredients!$D:$K,4,FALSE)/(VLOOKUP(D76,Ingredients!$D:$K,2,FALSE))*E76)),VLOOKUP(D76,Ingredients!$D:$K,4,FALSE)/(VLOOKUP(D76,Ingredients!$D:$K,2,FALSE))*E76,VLOOKUP(D76,Prepared!$D:$G,4,FALSE)/(VLOOKUP(D76,Prepared!$D:$G,3,FALSE))*E76),"")</f>
        <v/>
      </c>
      <c r="G76" s="2"/>
      <c r="H76" s="11"/>
      <c r="I76" s="3" t="str">
        <f>IF(AND(G76&lt;&gt;"",H76&lt;&gt;""),IF(NOT(ISNA(VLOOKUP(G76,Ingredients!$D:$K,4,FALSE)/(VLOOKUP(G76,Ingredients!$D:$K,2,FALSE))*H76)),VLOOKUP(G76,Ingredients!$D:$K,4,FALSE)/(VLOOKUP(G76,Ingredients!$D:$K,2,FALSE))*H76,VLOOKUP(G76,Prepared!$D:$G,4,FALSE)/(VLOOKUP(G76,Prepared!$D:$G,3,FALSE))*H76),"")</f>
        <v/>
      </c>
      <c r="J76" s="17"/>
      <c r="K76" s="11"/>
      <c r="L76" s="3" t="str">
        <f>IF(AND(J76&lt;&gt;"",K76&lt;&gt;""),IF(NOT(ISNA(VLOOKUP(J76,Ingredients!$D:$K,4,FALSE)/(VLOOKUP(J76,Ingredients!$D:$K,2,FALSE))*K76)),VLOOKUP(J76,Ingredients!$D:$K,4,FALSE)/(VLOOKUP(J76,Ingredients!$D:$K,2,FALSE))*K76,VLOOKUP(J76,Prepared!$D:$G,4,FALSE)/(VLOOKUP(J76,Prepared!$D:$G,3,FALSE))*K76),"")</f>
        <v/>
      </c>
      <c r="M76" s="2"/>
      <c r="N76" s="11"/>
      <c r="O76" s="51" t="str">
        <f>IF(AND(M76&lt;&gt;"",N76&lt;&gt;""),IF(NOT(ISNA(VLOOKUP(M76,Ingredients!$D:$K,4,FALSE)/(VLOOKUP(M76,Ingredients!$D:$K,2,FALSE))*N76)),VLOOKUP(M76,Ingredients!$D:$K,4,FALSE)/(VLOOKUP(M76,Ingredients!$D:$K,2,FALSE))*N76,VLOOKUP(M76,Prepared!$D:$G,4,FALSE)/(VLOOKUP(M76,Prepared!$D:$G,3,FALSE))*N76),"")</f>
        <v/>
      </c>
      <c r="P76" s="2"/>
      <c r="Q76" s="11"/>
      <c r="R76" s="51" t="str">
        <f>IF(AND(P76&lt;&gt;"",Q76&lt;&gt;""),IF(NOT(ISNA(VLOOKUP(P76,Ingredients!$D:$K,4,FALSE)/(VLOOKUP(P76,Ingredients!$D:$K,2,FALSE))*Q76)),VLOOKUP(P76,Ingredients!$D:$K,4,FALSE)/(VLOOKUP(P76,Ingredients!$D:$K,2,FALSE))*Q76,VLOOKUP(P76,Prepared!$D:$G,4,FALSE)/(VLOOKUP(P76,Prepared!$D:$G,3,FALSE))*Q76),"")</f>
        <v/>
      </c>
      <c r="S76" s="2"/>
      <c r="T76" s="11"/>
      <c r="U76" s="51" t="str">
        <f>IF(AND(S76&lt;&gt;"",T76&lt;&gt;""),IF(NOT(ISNA(VLOOKUP(S76,Ingredients!$D:$K,4,FALSE)/(VLOOKUP(S76,Ingredients!$D:$K,2,FALSE))*T76)),VLOOKUP(S76,Ingredients!$D:$K,4,FALSE)/(VLOOKUP(S76,Ingredients!$D:$K,2,FALSE))*T76,VLOOKUP(S76,Prepared!$D:$G,4,FALSE)/(VLOOKUP(S76,Prepared!$D:$G,3,FALSE))*T76),"")</f>
        <v/>
      </c>
    </row>
    <row r="77" spans="1:21">
      <c r="A77" s="2"/>
      <c r="B77" s="11"/>
      <c r="C77" s="3" t="str">
        <f>IF(AND(A77&lt;&gt;"",B77&lt;&gt;""),IF(NOT(ISNA(VLOOKUP(A77,Ingredients!$D:$K,4,FALSE)/(VLOOKUP(A77,Ingredients!$D:$K,2,FALSE))*B77)),VLOOKUP(A77,Ingredients!$D:$K,4,FALSE)/(VLOOKUP(A77,Ingredients!$D:$K,2,FALSE))*B77,VLOOKUP(A77,Prepared!$D:$G,4,FALSE)/(VLOOKUP(A77,Prepared!$D:$G,3,FALSE))*B77),"")</f>
        <v/>
      </c>
      <c r="D77" s="2"/>
      <c r="E77" s="11"/>
      <c r="F77" s="3" t="str">
        <f>IF(AND(D77&lt;&gt;"",E77&lt;&gt;""),IF(NOT(ISNA(VLOOKUP(D77,Ingredients!$D:$K,4,FALSE)/(VLOOKUP(D77,Ingredients!$D:$K,2,FALSE))*E77)),VLOOKUP(D77,Ingredients!$D:$K,4,FALSE)/(VLOOKUP(D77,Ingredients!$D:$K,2,FALSE))*E77,VLOOKUP(D77,Prepared!$D:$G,4,FALSE)/(VLOOKUP(D77,Prepared!$D:$G,3,FALSE))*E77),"")</f>
        <v/>
      </c>
      <c r="G77" s="2"/>
      <c r="H77" s="11"/>
      <c r="I77" s="3" t="str">
        <f>IF(AND(G77&lt;&gt;"",H77&lt;&gt;""),IF(NOT(ISNA(VLOOKUP(G77,Ingredients!$D:$K,4,FALSE)/(VLOOKUP(G77,Ingredients!$D:$K,2,FALSE))*H77)),VLOOKUP(G77,Ingredients!$D:$K,4,FALSE)/(VLOOKUP(G77,Ingredients!$D:$K,2,FALSE))*H77,VLOOKUP(G77,Prepared!$D:$G,4,FALSE)/(VLOOKUP(G77,Prepared!$D:$G,3,FALSE))*H77),"")</f>
        <v/>
      </c>
      <c r="J77" s="17"/>
      <c r="K77" s="11"/>
      <c r="L77" s="3" t="str">
        <f>IF(AND(J77&lt;&gt;"",K77&lt;&gt;""),IF(NOT(ISNA(VLOOKUP(J77,Ingredients!$D:$K,4,FALSE)/(VLOOKUP(J77,Ingredients!$D:$K,2,FALSE))*K77)),VLOOKUP(J77,Ingredients!$D:$K,4,FALSE)/(VLOOKUP(J77,Ingredients!$D:$K,2,FALSE))*K77,VLOOKUP(J77,Prepared!$D:$G,4,FALSE)/(VLOOKUP(J77,Prepared!$D:$G,3,FALSE))*K77),"")</f>
        <v/>
      </c>
      <c r="M77" s="2"/>
      <c r="N77" s="11"/>
      <c r="O77" s="51" t="str">
        <f>IF(AND(M77&lt;&gt;"",N77&lt;&gt;""),IF(NOT(ISNA(VLOOKUP(M77,Ingredients!$D:$K,4,FALSE)/(VLOOKUP(M77,Ingredients!$D:$K,2,FALSE))*N77)),VLOOKUP(M77,Ingredients!$D:$K,4,FALSE)/(VLOOKUP(M77,Ingredients!$D:$K,2,FALSE))*N77,VLOOKUP(M77,Prepared!$D:$G,4,FALSE)/(VLOOKUP(M77,Prepared!$D:$G,3,FALSE))*N77),"")</f>
        <v/>
      </c>
      <c r="P77" s="2"/>
      <c r="Q77" s="11"/>
      <c r="R77" s="51" t="str">
        <f>IF(AND(P77&lt;&gt;"",Q77&lt;&gt;""),IF(NOT(ISNA(VLOOKUP(P77,Ingredients!$D:$K,4,FALSE)/(VLOOKUP(P77,Ingredients!$D:$K,2,FALSE))*Q77)),VLOOKUP(P77,Ingredients!$D:$K,4,FALSE)/(VLOOKUP(P77,Ingredients!$D:$K,2,FALSE))*Q77,VLOOKUP(P77,Prepared!$D:$G,4,FALSE)/(VLOOKUP(P77,Prepared!$D:$G,3,FALSE))*Q77),"")</f>
        <v/>
      </c>
      <c r="S77" s="2"/>
      <c r="T77" s="11"/>
      <c r="U77" s="51" t="str">
        <f>IF(AND(S77&lt;&gt;"",T77&lt;&gt;""),IF(NOT(ISNA(VLOOKUP(S77,Ingredients!$D:$K,4,FALSE)/(VLOOKUP(S77,Ingredients!$D:$K,2,FALSE))*T77)),VLOOKUP(S77,Ingredients!$D:$K,4,FALSE)/(VLOOKUP(S77,Ingredients!$D:$K,2,FALSE))*T77,VLOOKUP(S77,Prepared!$D:$G,4,FALSE)/(VLOOKUP(S77,Prepared!$D:$G,3,FALSE))*T77),"")</f>
        <v/>
      </c>
    </row>
    <row r="78" spans="1:21">
      <c r="A78" s="2"/>
      <c r="B78" s="11"/>
      <c r="C78" s="3" t="str">
        <f>IF(AND(A78&lt;&gt;"",B78&lt;&gt;""),IF(NOT(ISNA(VLOOKUP(A78,Ingredients!$D:$K,4,FALSE)/(VLOOKUP(A78,Ingredients!$D:$K,2,FALSE))*B78)),VLOOKUP(A78,Ingredients!$D:$K,4,FALSE)/(VLOOKUP(A78,Ingredients!$D:$K,2,FALSE))*B78,VLOOKUP(A78,Prepared!$D:$G,4,FALSE)/(VLOOKUP(A78,Prepared!$D:$G,3,FALSE))*B78),"")</f>
        <v/>
      </c>
      <c r="D78" s="2"/>
      <c r="E78" s="11"/>
      <c r="F78" s="3" t="str">
        <f>IF(AND(D78&lt;&gt;"",E78&lt;&gt;""),IF(NOT(ISNA(VLOOKUP(D78,Ingredients!$D:$K,4,FALSE)/(VLOOKUP(D78,Ingredients!$D:$K,2,FALSE))*E78)),VLOOKUP(D78,Ingredients!$D:$K,4,FALSE)/(VLOOKUP(D78,Ingredients!$D:$K,2,FALSE))*E78,VLOOKUP(D78,Prepared!$D:$G,4,FALSE)/(VLOOKUP(D78,Prepared!$D:$G,3,FALSE))*E78),"")</f>
        <v/>
      </c>
      <c r="G78" s="2"/>
      <c r="H78" s="11"/>
      <c r="I78" s="3" t="str">
        <f>IF(AND(G78&lt;&gt;"",H78&lt;&gt;""),IF(NOT(ISNA(VLOOKUP(G78,Ingredients!$D:$K,4,FALSE)/(VLOOKUP(G78,Ingredients!$D:$K,2,FALSE))*H78)),VLOOKUP(G78,Ingredients!$D:$K,4,FALSE)/(VLOOKUP(G78,Ingredients!$D:$K,2,FALSE))*H78,VLOOKUP(G78,Prepared!$D:$G,4,FALSE)/(VLOOKUP(G78,Prepared!$D:$G,3,FALSE))*H78),"")</f>
        <v/>
      </c>
      <c r="J78" s="17"/>
      <c r="K78" s="11"/>
      <c r="L78" s="3" t="str">
        <f>IF(AND(J78&lt;&gt;"",K78&lt;&gt;""),IF(NOT(ISNA(VLOOKUP(J78,Ingredients!$D:$K,4,FALSE)/(VLOOKUP(J78,Ingredients!$D:$K,2,FALSE))*K78)),VLOOKUP(J78,Ingredients!$D:$K,4,FALSE)/(VLOOKUP(J78,Ingredients!$D:$K,2,FALSE))*K78,VLOOKUP(J78,Prepared!$D:$G,4,FALSE)/(VLOOKUP(J78,Prepared!$D:$G,3,FALSE))*K78),"")</f>
        <v/>
      </c>
      <c r="M78" s="2"/>
      <c r="N78" s="11"/>
      <c r="O78" s="51" t="str">
        <f>IF(AND(M78&lt;&gt;"",N78&lt;&gt;""),IF(NOT(ISNA(VLOOKUP(M78,Ingredients!$D:$K,4,FALSE)/(VLOOKUP(M78,Ingredients!$D:$K,2,FALSE))*N78)),VLOOKUP(M78,Ingredients!$D:$K,4,FALSE)/(VLOOKUP(M78,Ingredients!$D:$K,2,FALSE))*N78,VLOOKUP(M78,Prepared!$D:$G,4,FALSE)/(VLOOKUP(M78,Prepared!$D:$G,3,FALSE))*N78),"")</f>
        <v/>
      </c>
      <c r="P78" s="2"/>
      <c r="Q78" s="11"/>
      <c r="R78" s="51" t="str">
        <f>IF(AND(P78&lt;&gt;"",Q78&lt;&gt;""),IF(NOT(ISNA(VLOOKUP(P78,Ingredients!$D:$K,4,FALSE)/(VLOOKUP(P78,Ingredients!$D:$K,2,FALSE))*Q78)),VLOOKUP(P78,Ingredients!$D:$K,4,FALSE)/(VLOOKUP(P78,Ingredients!$D:$K,2,FALSE))*Q78,VLOOKUP(P78,Prepared!$D:$G,4,FALSE)/(VLOOKUP(P78,Prepared!$D:$G,3,FALSE))*Q78),"")</f>
        <v/>
      </c>
      <c r="S78" s="2"/>
      <c r="T78" s="11"/>
      <c r="U78" s="51" t="str">
        <f>IF(AND(S78&lt;&gt;"",T78&lt;&gt;""),IF(NOT(ISNA(VLOOKUP(S78,Ingredients!$D:$K,4,FALSE)/(VLOOKUP(S78,Ingredients!$D:$K,2,FALSE))*T78)),VLOOKUP(S78,Ingredients!$D:$K,4,FALSE)/(VLOOKUP(S78,Ingredients!$D:$K,2,FALSE))*T78,VLOOKUP(S78,Prepared!$D:$G,4,FALSE)/(VLOOKUP(S78,Prepared!$D:$G,3,FALSE))*T78),"")</f>
        <v/>
      </c>
    </row>
    <row r="79" spans="1:21">
      <c r="A79" s="2"/>
      <c r="B79" s="11"/>
      <c r="C79" s="3" t="str">
        <f>IF(AND(A79&lt;&gt;"",B79&lt;&gt;""),IF(NOT(ISNA(VLOOKUP(A79,Ingredients!$D:$K,4,FALSE)/(VLOOKUP(A79,Ingredients!$D:$K,2,FALSE))*B79)),VLOOKUP(A79,Ingredients!$D:$K,4,FALSE)/(VLOOKUP(A79,Ingredients!$D:$K,2,FALSE))*B79,VLOOKUP(A79,Prepared!$D:$G,4,FALSE)/(VLOOKUP(A79,Prepared!$D:$G,3,FALSE))*B79),"")</f>
        <v/>
      </c>
      <c r="D79" s="2"/>
      <c r="E79" s="11"/>
      <c r="F79" s="3" t="str">
        <f>IF(AND(D79&lt;&gt;"",E79&lt;&gt;""),IF(NOT(ISNA(VLOOKUP(D79,Ingredients!$D:$K,4,FALSE)/(VLOOKUP(D79,Ingredients!$D:$K,2,FALSE))*E79)),VLOOKUP(D79,Ingredients!$D:$K,4,FALSE)/(VLOOKUP(D79,Ingredients!$D:$K,2,FALSE))*E79,VLOOKUP(D79,Prepared!$D:$G,4,FALSE)/(VLOOKUP(D79,Prepared!$D:$G,3,FALSE))*E79),"")</f>
        <v/>
      </c>
      <c r="G79" s="2"/>
      <c r="H79" s="11"/>
      <c r="I79" s="3" t="str">
        <f>IF(AND(G79&lt;&gt;"",H79&lt;&gt;""),IF(NOT(ISNA(VLOOKUP(G79,Ingredients!$D:$K,4,FALSE)/(VLOOKUP(G79,Ingredients!$D:$K,2,FALSE))*H79)),VLOOKUP(G79,Ingredients!$D:$K,4,FALSE)/(VLOOKUP(G79,Ingredients!$D:$K,2,FALSE))*H79,VLOOKUP(G79,Prepared!$D:$G,4,FALSE)/(VLOOKUP(G79,Prepared!$D:$G,3,FALSE))*H79),"")</f>
        <v/>
      </c>
      <c r="J79" s="17"/>
      <c r="K79" s="11"/>
      <c r="L79" s="3" t="str">
        <f>IF(AND(J79&lt;&gt;"",K79&lt;&gt;""),IF(NOT(ISNA(VLOOKUP(J79,Ingredients!$D:$K,4,FALSE)/(VLOOKUP(J79,Ingredients!$D:$K,2,FALSE))*K79)),VLOOKUP(J79,Ingredients!$D:$K,4,FALSE)/(VLOOKUP(J79,Ingredients!$D:$K,2,FALSE))*K79,VLOOKUP(J79,Prepared!$D:$G,4,FALSE)/(VLOOKUP(J79,Prepared!$D:$G,3,FALSE))*K79),"")</f>
        <v/>
      </c>
      <c r="M79" s="2"/>
      <c r="N79" s="11"/>
      <c r="O79" s="51" t="str">
        <f>IF(AND(M79&lt;&gt;"",N79&lt;&gt;""),IF(NOT(ISNA(VLOOKUP(M79,Ingredients!$D:$K,4,FALSE)/(VLOOKUP(M79,Ingredients!$D:$K,2,FALSE))*N79)),VLOOKUP(M79,Ingredients!$D:$K,4,FALSE)/(VLOOKUP(M79,Ingredients!$D:$K,2,FALSE))*N79,VLOOKUP(M79,Prepared!$D:$G,4,FALSE)/(VLOOKUP(M79,Prepared!$D:$G,3,FALSE))*N79),"")</f>
        <v/>
      </c>
      <c r="P79" s="2"/>
      <c r="Q79" s="11"/>
      <c r="R79" s="51" t="str">
        <f>IF(AND(P79&lt;&gt;"",Q79&lt;&gt;""),IF(NOT(ISNA(VLOOKUP(P79,Ingredients!$D:$K,4,FALSE)/(VLOOKUP(P79,Ingredients!$D:$K,2,FALSE))*Q79)),VLOOKUP(P79,Ingredients!$D:$K,4,FALSE)/(VLOOKUP(P79,Ingredients!$D:$K,2,FALSE))*Q79,VLOOKUP(P79,Prepared!$D:$G,4,FALSE)/(VLOOKUP(P79,Prepared!$D:$G,3,FALSE))*Q79),"")</f>
        <v/>
      </c>
      <c r="S79" s="2"/>
      <c r="T79" s="11"/>
      <c r="U79" s="51" t="str">
        <f>IF(AND(S79&lt;&gt;"",T79&lt;&gt;""),IF(NOT(ISNA(VLOOKUP(S79,Ingredients!$D:$K,4,FALSE)/(VLOOKUP(S79,Ingredients!$D:$K,2,FALSE))*T79)),VLOOKUP(S79,Ingredients!$D:$K,4,FALSE)/(VLOOKUP(S79,Ingredients!$D:$K,2,FALSE))*T79,VLOOKUP(S79,Prepared!$D:$G,4,FALSE)/(VLOOKUP(S79,Prepared!$D:$G,3,FALSE))*T79),"")</f>
        <v/>
      </c>
    </row>
    <row r="80" spans="1:21">
      <c r="A80" s="2"/>
      <c r="B80" s="11"/>
      <c r="C80" s="3" t="str">
        <f>IF(AND(A80&lt;&gt;"",B80&lt;&gt;""),IF(NOT(ISNA(VLOOKUP(A80,Ingredients!$D:$K,4,FALSE)/(VLOOKUP(A80,Ingredients!$D:$K,2,FALSE))*B80)),VLOOKUP(A80,Ingredients!$D:$K,4,FALSE)/(VLOOKUP(A80,Ingredients!$D:$K,2,FALSE))*B80,VLOOKUP(A80,Prepared!$D:$G,4,FALSE)/(VLOOKUP(A80,Prepared!$D:$G,3,FALSE))*B80),"")</f>
        <v/>
      </c>
      <c r="D80" s="2"/>
      <c r="E80" s="11"/>
      <c r="F80" s="3" t="str">
        <f>IF(AND(D80&lt;&gt;"",E80&lt;&gt;""),IF(NOT(ISNA(VLOOKUP(D80,Ingredients!$D:$K,4,FALSE)/(VLOOKUP(D80,Ingredients!$D:$K,2,FALSE))*E80)),VLOOKUP(D80,Ingredients!$D:$K,4,FALSE)/(VLOOKUP(D80,Ingredients!$D:$K,2,FALSE))*E80,VLOOKUP(D80,Prepared!$D:$G,4,FALSE)/(VLOOKUP(D80,Prepared!$D:$G,3,FALSE))*E80),"")</f>
        <v/>
      </c>
      <c r="G80" s="2"/>
      <c r="H80" s="11"/>
      <c r="I80" s="3" t="str">
        <f>IF(AND(G80&lt;&gt;"",H80&lt;&gt;""),IF(NOT(ISNA(VLOOKUP(G80,Ingredients!$D:$K,4,FALSE)/(VLOOKUP(G80,Ingredients!$D:$K,2,FALSE))*H80)),VLOOKUP(G80,Ingredients!$D:$K,4,FALSE)/(VLOOKUP(G80,Ingredients!$D:$K,2,FALSE))*H80,VLOOKUP(G80,Prepared!$D:$G,4,FALSE)/(VLOOKUP(G80,Prepared!$D:$G,3,FALSE))*H80),"")</f>
        <v/>
      </c>
      <c r="J80" s="17"/>
      <c r="K80" s="11"/>
      <c r="L80" s="3" t="str">
        <f>IF(AND(J80&lt;&gt;"",K80&lt;&gt;""),IF(NOT(ISNA(VLOOKUP(J80,Ingredients!$D:$K,4,FALSE)/(VLOOKUP(J80,Ingredients!$D:$K,2,FALSE))*K80)),VLOOKUP(J80,Ingredients!$D:$K,4,FALSE)/(VLOOKUP(J80,Ingredients!$D:$K,2,FALSE))*K80,VLOOKUP(J80,Prepared!$D:$G,4,FALSE)/(VLOOKUP(J80,Prepared!$D:$G,3,FALSE))*K80),"")</f>
        <v/>
      </c>
      <c r="M80" s="2"/>
      <c r="N80" s="11"/>
      <c r="O80" s="51" t="str">
        <f>IF(AND(M80&lt;&gt;"",N80&lt;&gt;""),IF(NOT(ISNA(VLOOKUP(M80,Ingredients!$D:$K,4,FALSE)/(VLOOKUP(M80,Ingredients!$D:$K,2,FALSE))*N80)),VLOOKUP(M80,Ingredients!$D:$K,4,FALSE)/(VLOOKUP(M80,Ingredients!$D:$K,2,FALSE))*N80,VLOOKUP(M80,Prepared!$D:$G,4,FALSE)/(VLOOKUP(M80,Prepared!$D:$G,3,FALSE))*N80),"")</f>
        <v/>
      </c>
      <c r="P80" s="2"/>
      <c r="Q80" s="11"/>
      <c r="R80" s="51" t="str">
        <f>IF(AND(P80&lt;&gt;"",Q80&lt;&gt;""),IF(NOT(ISNA(VLOOKUP(P80,Ingredients!$D:$K,4,FALSE)/(VLOOKUP(P80,Ingredients!$D:$K,2,FALSE))*Q80)),VLOOKUP(P80,Ingredients!$D:$K,4,FALSE)/(VLOOKUP(P80,Ingredients!$D:$K,2,FALSE))*Q80,VLOOKUP(P80,Prepared!$D:$G,4,FALSE)/(VLOOKUP(P80,Prepared!$D:$G,3,FALSE))*Q80),"")</f>
        <v/>
      </c>
      <c r="S80" s="2"/>
      <c r="T80" s="11"/>
      <c r="U80" s="51" t="str">
        <f>IF(AND(S80&lt;&gt;"",T80&lt;&gt;""),IF(NOT(ISNA(VLOOKUP(S80,Ingredients!$D:$K,4,FALSE)/(VLOOKUP(S80,Ingredients!$D:$K,2,FALSE))*T80)),VLOOKUP(S80,Ingredients!$D:$K,4,FALSE)/(VLOOKUP(S80,Ingredients!$D:$K,2,FALSE))*T80,VLOOKUP(S80,Prepared!$D:$G,4,FALSE)/(VLOOKUP(S80,Prepared!$D:$G,3,FALSE))*T80),"")</f>
        <v/>
      </c>
    </row>
    <row r="81" spans="1:21">
      <c r="A81" s="40"/>
      <c r="B81" s="41"/>
      <c r="C81" s="42" t="str">
        <f>IF(AND(A81&lt;&gt;"",B81&lt;&gt;""),IF(NOT(ISNA(VLOOKUP(A81,Ingredients!$D:$K,4,FALSE)/(VLOOKUP(A81,Ingredients!$D:$K,2,FALSE))*B81)),VLOOKUP(A81,Ingredients!$D:$K,4,FALSE)/(VLOOKUP(A81,Ingredients!$D:$K,2,FALSE))*B81,VLOOKUP(A81,Prepared!$D:$G,4,FALSE)/(VLOOKUP(A81,Prepared!$D:$G,3,FALSE))*B81),"")</f>
        <v/>
      </c>
      <c r="D81" s="40"/>
      <c r="E81" s="41"/>
      <c r="F81" s="42" t="str">
        <f>IF(AND(D81&lt;&gt;"",E81&lt;&gt;""),VLOOKUP(D81,Ingredients!$D:$K,4,FALSE)/(VLOOKUP(D81,Ingredients!$D:$K,2,FALSE))*E81,"")</f>
        <v/>
      </c>
      <c r="G81" s="40"/>
      <c r="H81" s="41"/>
      <c r="I81" s="42" t="str">
        <f>IF(AND(G81&lt;&gt;"",H81&lt;&gt;""),IF(NOT(ISNA(VLOOKUP(G81,Ingredients!$D:$K,4,FALSE)/(VLOOKUP(G81,Ingredients!$D:$K,2,FALSE))*H81)),VLOOKUP(G81,Ingredients!$D:$K,4,FALSE)/(VLOOKUP(G81,Ingredients!$D:$K,2,FALSE))*H81,VLOOKUP(G81,Prepared!$D:$G,4,FALSE)/(VLOOKUP(G81,Prepared!$D:$G,3,FALSE))*H81),"")</f>
        <v/>
      </c>
      <c r="J81" s="40"/>
      <c r="K81" s="41"/>
      <c r="L81" s="42" t="str">
        <f>IF(AND(J81&lt;&gt;"",K81&lt;&gt;""),IF(NOT(ISNA(VLOOKUP(J81,Ingredients!$D:$K,4,FALSE)/(VLOOKUP(J81,Ingredients!$D:$K,2,FALSE))*K81)),VLOOKUP(J81,Ingredients!$D:$K,4,FALSE)/(VLOOKUP(J81,Ingredients!$D:$K,2,FALSE))*K81,VLOOKUP(J81,Prepared!$D:$G,4,FALSE)/(VLOOKUP(J81,Prepared!$D:$G,3,FALSE))*K81),"")</f>
        <v/>
      </c>
      <c r="M81" s="40"/>
      <c r="N81" s="41"/>
      <c r="O81" s="42" t="str">
        <f>IF(AND(M81&lt;&gt;"",N81&lt;&gt;""),IF(NOT(ISNA(VLOOKUP(M81,Ingredients!$D:$K,4,FALSE)/(VLOOKUP(M81,Ingredients!$D:$K,2,FALSE))*N81)),VLOOKUP(M81,Ingredients!$D:$K,4,FALSE)/(VLOOKUP(M81,Ingredients!$D:$K,2,FALSE))*N81,VLOOKUP(M81,Prepared!$D:$G,4,FALSE)/(VLOOKUP(M81,Prepared!$D:$G,3,FALSE))*N81),"")</f>
        <v/>
      </c>
      <c r="P81" s="40"/>
      <c r="Q81" s="41"/>
      <c r="R81" s="42" t="str">
        <f>IF(AND(P81&lt;&gt;"",Q81&lt;&gt;""),IF(NOT(ISNA(VLOOKUP(P81,Ingredients!$D:$K,4,FALSE)/(VLOOKUP(P81,Ingredients!$D:$K,2,FALSE))*Q81)),VLOOKUP(P81,Ingredients!$D:$K,4,FALSE)/(VLOOKUP(P81,Ingredients!$D:$K,2,FALSE))*Q81,VLOOKUP(P81,Prepared!$D:$G,4,FALSE)/(VLOOKUP(P81,Prepared!$D:$G,3,FALSE))*Q81),"")</f>
        <v/>
      </c>
      <c r="S81" s="40"/>
      <c r="T81" s="41"/>
      <c r="U81" s="51" t="str">
        <f>IF(AND(S81&lt;&gt;"",T81&lt;&gt;""),IF(NOT(ISNA(VLOOKUP(S81,Ingredients!$D:$K,4,FALSE)/(VLOOKUP(S81,Ingredients!$D:$K,2,FALSE))*T81)),VLOOKUP(S81,Ingredients!$D:$K,4,FALSE)/(VLOOKUP(S81,Ingredients!$D:$K,2,FALSE))*T81,VLOOKUP(S81,Prepared!$D:$G,4,FALSE)/(VLOOKUP(S81,Prepared!$D:$G,3,FALSE))*T81),"")</f>
        <v/>
      </c>
    </row>
    <row r="82" spans="1:21">
      <c r="A82" s="11"/>
    </row>
    <row r="83" spans="1:21">
      <c r="A83" s="11"/>
    </row>
    <row r="84" spans="1:21" ht="15.75" thickBot="1">
      <c r="A84" s="11"/>
    </row>
    <row r="85" spans="1:21" ht="15.75" thickBot="1">
      <c r="A85" s="24" t="s">
        <v>3</v>
      </c>
      <c r="B85" s="29" t="s">
        <v>72</v>
      </c>
      <c r="C85" s="25">
        <f>IF(SUM(C86:C104)&gt;0,SUM(C86:C104),"")</f>
        <v>2029.2148362235066</v>
      </c>
      <c r="D85" s="24" t="s">
        <v>4</v>
      </c>
      <c r="E85" s="29" t="s">
        <v>72</v>
      </c>
      <c r="F85" s="50" t="str">
        <f>IF(SUM(F86:F104)&gt;0,SUM(F86:F104),"")</f>
        <v/>
      </c>
      <c r="G85" s="24" t="s">
        <v>5</v>
      </c>
      <c r="H85" s="29" t="s">
        <v>72</v>
      </c>
      <c r="I85" s="25">
        <f>IF(SUM(I86:I104)&gt;0,SUM(I86:I104),"")</f>
        <v>1020.8333333333334</v>
      </c>
      <c r="J85" s="24" t="s">
        <v>6</v>
      </c>
      <c r="K85" s="29" t="s">
        <v>72</v>
      </c>
      <c r="L85" s="50">
        <f>IF(SUM(L86:L104)&gt;0,SUM(L86:L104),"")</f>
        <v>2064.0339962770649</v>
      </c>
      <c r="M85" s="24" t="s">
        <v>0</v>
      </c>
      <c r="N85" s="29"/>
      <c r="O85" s="50">
        <f>SUM(O86:O104)</f>
        <v>1770</v>
      </c>
      <c r="P85" s="24" t="s">
        <v>1</v>
      </c>
      <c r="Q85" s="29"/>
      <c r="R85" s="50">
        <f>SUM(R86:R104)</f>
        <v>0</v>
      </c>
      <c r="S85" s="24" t="s">
        <v>2</v>
      </c>
      <c r="T85" s="29"/>
      <c r="U85" s="50">
        <f>SUM(U86:U104)</f>
        <v>0</v>
      </c>
    </row>
    <row r="86" spans="1:21">
      <c r="A86" s="12" t="s">
        <v>9</v>
      </c>
      <c r="B86" s="16">
        <v>1</v>
      </c>
      <c r="C86" s="3">
        <f>IF(AND(A86&lt;&gt;"",B86&lt;&gt;""),IF(NOT(ISNA(VLOOKUP(A86,Ingredients!$D:$K,4,FALSE)/(VLOOKUP(A86,Ingredients!$D:$K,2,FALSE))*B86)),VLOOKUP(A86,Ingredients!$D:$K,4,FALSE)/(VLOOKUP(A86,Ingredients!$D:$K,2,FALSE))*B86,VLOOKUP(A86,Prepared!$D:$G,4,FALSE)/(VLOOKUP(A86,Prepared!$D:$G,3,FALSE))*B86),"")</f>
        <v>245</v>
      </c>
      <c r="D86" s="12"/>
      <c r="E86" s="16"/>
      <c r="F86" s="3" t="str">
        <f>IF(AND(D86&lt;&gt;"",E86&lt;&gt;""),IF(NOT(ISNA(VLOOKUP(D86,Ingredients!$D:$K,4,FALSE)/(VLOOKUP(D86,Ingredients!$D:$K,2,FALSE))*E86)),VLOOKUP(D86,Ingredients!$D:$K,4,FALSE)/(VLOOKUP(D86,Ingredients!$D:$K,2,FALSE))*E86,VLOOKUP(D86,Prepared!$D:$G,4,FALSE)/(VLOOKUP(D86,Prepared!$D:$G,3,FALSE))*E86),"")</f>
        <v/>
      </c>
      <c r="G86" s="12" t="s">
        <v>9</v>
      </c>
      <c r="H86" s="16">
        <v>1</v>
      </c>
      <c r="I86" s="3">
        <f>IF(AND(G86&lt;&gt;"",H86&lt;&gt;""),IF(NOT(ISNA(VLOOKUP(G86,Ingredients!$D:$K,4,FALSE)/(VLOOKUP(G86,Ingredients!$D:$K,2,FALSE))*H86)),VLOOKUP(G86,Ingredients!$D:$K,4,FALSE)/(VLOOKUP(G86,Ingredients!$D:$K,2,FALSE))*H86,VLOOKUP(G86,Prepared!$D:$G,4,FALSE)/(VLOOKUP(G86,Prepared!$D:$G,3,FALSE))*H86),"")</f>
        <v>245</v>
      </c>
      <c r="J86" s="12" t="s">
        <v>44</v>
      </c>
      <c r="K86" s="16">
        <v>400</v>
      </c>
      <c r="L86" s="3">
        <f>IF(AND(J86&lt;&gt;"",K86&lt;&gt;""),IF(NOT(ISNA(VLOOKUP(J86,Ingredients!$D:$K,4,FALSE)/(VLOOKUP(J86,Ingredients!$D:$K,2,FALSE))*K86)),VLOOKUP(J86,Ingredients!$D:$K,4,FALSE)/(VLOOKUP(J86,Ingredients!$D:$K,2,FALSE))*K86,VLOOKUP(J86,Prepared!$D:$G,4,FALSE)/(VLOOKUP(J86,Prepared!$D:$G,3,FALSE))*K86),"")</f>
        <v>260</v>
      </c>
      <c r="M86" s="12" t="s">
        <v>49</v>
      </c>
      <c r="N86" s="16">
        <v>6</v>
      </c>
      <c r="O86" s="51">
        <f>IF(AND(M86&lt;&gt;"",N86&lt;&gt;""),IF(NOT(ISNA(VLOOKUP(M86,Ingredients!$D:$K,4,FALSE)/(VLOOKUP(M86,Ingredients!$D:$K,2,FALSE))*N86)),VLOOKUP(M86,Ingredients!$D:$K,4,FALSE)/(VLOOKUP(M86,Ingredients!$D:$K,2,FALSE))*N86,VLOOKUP(M86,Prepared!$D:$G,4,FALSE)/(VLOOKUP(M86,Prepared!$D:$G,3,FALSE))*N86),"")</f>
        <v>600</v>
      </c>
      <c r="P86" s="12"/>
      <c r="Q86" s="16"/>
      <c r="R86" s="51" t="str">
        <f>IF(AND(P86&lt;&gt;"",Q86&lt;&gt;""),IF(NOT(ISNA(VLOOKUP(P86,Ingredients!$D:$K,4,FALSE)/(VLOOKUP(P86,Ingredients!$D:$K,2,FALSE))*Q86)),VLOOKUP(P86,Ingredients!$D:$K,4,FALSE)/(VLOOKUP(P86,Ingredients!$D:$K,2,FALSE))*Q86,VLOOKUP(P86,Prepared!$D:$G,4,FALSE)/(VLOOKUP(P86,Prepared!$D:$G,3,FALSE))*Q86),"")</f>
        <v/>
      </c>
      <c r="S86" s="12"/>
      <c r="T86" s="16"/>
      <c r="U86" s="51" t="str">
        <f>IF(AND(S86&lt;&gt;"",T86&lt;&gt;""),IF(NOT(ISNA(VLOOKUP(S86,Ingredients!$D:$K,4,FALSE)/(VLOOKUP(S86,Ingredients!$D:$K,2,FALSE))*T86)),VLOOKUP(S86,Ingredients!$D:$K,4,FALSE)/(VLOOKUP(S86,Ingredients!$D:$K,2,FALSE))*T86,VLOOKUP(S86,Prepared!$D:$G,4,FALSE)/(VLOOKUP(S86,Prepared!$D:$G,3,FALSE))*T86),"")</f>
        <v/>
      </c>
    </row>
    <row r="87" spans="1:21">
      <c r="A87" s="2" t="s">
        <v>49</v>
      </c>
      <c r="B87" s="11">
        <v>1</v>
      </c>
      <c r="C87" s="3">
        <f>IF(AND(A87&lt;&gt;"",B87&lt;&gt;""),IF(NOT(ISNA(VLOOKUP(A87,Ingredients!$D:$K,4,FALSE)/(VLOOKUP(A87,Ingredients!$D:$K,2,FALSE))*B87)),VLOOKUP(A87,Ingredients!$D:$K,4,FALSE)/(VLOOKUP(A87,Ingredients!$D:$K,2,FALSE))*B87,VLOOKUP(A87,Prepared!$D:$G,4,FALSE)/(VLOOKUP(A87,Prepared!$D:$G,3,FALSE))*B87),"")</f>
        <v>100</v>
      </c>
      <c r="D87" s="2"/>
      <c r="E87" s="11"/>
      <c r="F87" s="3" t="str">
        <f>IF(AND(D87&lt;&gt;"",E87&lt;&gt;""),IF(NOT(ISNA(VLOOKUP(D87,Ingredients!$D:$K,4,FALSE)/(VLOOKUP(D87,Ingredients!$D:$K,2,FALSE))*E87)),VLOOKUP(D87,Ingredients!$D:$K,4,FALSE)/(VLOOKUP(D87,Ingredients!$D:$K,2,FALSE))*E87,VLOOKUP(D87,Prepared!$D:$G,4,FALSE)/(VLOOKUP(D87,Prepared!$D:$G,3,FALSE))*E87),"")</f>
        <v/>
      </c>
      <c r="G87" s="2" t="s">
        <v>49</v>
      </c>
      <c r="H87" s="11">
        <v>3</v>
      </c>
      <c r="I87" s="3">
        <f>IF(AND(G87&lt;&gt;"",H87&lt;&gt;""),IF(NOT(ISNA(VLOOKUP(G87,Ingredients!$D:$K,4,FALSE)/(VLOOKUP(G87,Ingredients!$D:$K,2,FALSE))*H87)),VLOOKUP(G87,Ingredients!$D:$K,4,FALSE)/(VLOOKUP(G87,Ingredients!$D:$K,2,FALSE))*H87,VLOOKUP(G87,Prepared!$D:$G,4,FALSE)/(VLOOKUP(G87,Prepared!$D:$G,3,FALSE))*H87),"")</f>
        <v>300</v>
      </c>
      <c r="J87" s="2" t="s">
        <v>49</v>
      </c>
      <c r="K87" s="11">
        <v>2</v>
      </c>
      <c r="L87" s="51">
        <f>IF(AND(J87&lt;&gt;"",K87&lt;&gt;""),IF(NOT(ISNA(VLOOKUP(J87,Ingredients!$D:$K,4,FALSE)/(VLOOKUP(J87,Ingredients!$D:$K,2,FALSE))*K87)),VLOOKUP(J87,Ingredients!$D:$K,4,FALSE)/(VLOOKUP(J87,Ingredients!$D:$K,2,FALSE))*K87,VLOOKUP(J87,Prepared!$D:$G,4,FALSE)/(VLOOKUP(J87,Prepared!$D:$G,3,FALSE))*K87),"")</f>
        <v>200</v>
      </c>
      <c r="M87" s="2" t="s">
        <v>12</v>
      </c>
      <c r="N87" s="11">
        <v>3</v>
      </c>
      <c r="O87" s="51">
        <f>IF(AND(M87&lt;&gt;"",N87&lt;&gt;""),IF(NOT(ISNA(VLOOKUP(M87,Ingredients!$D:$K,4,FALSE)/(VLOOKUP(M87,Ingredients!$D:$K,2,FALSE))*N87)),VLOOKUP(M87,Ingredients!$D:$K,4,FALSE)/(VLOOKUP(M87,Ingredients!$D:$K,2,FALSE))*N87,VLOOKUP(M87,Prepared!$D:$G,4,FALSE)/(VLOOKUP(M87,Prepared!$D:$G,3,FALSE))*N87),"")</f>
        <v>300</v>
      </c>
      <c r="P87" s="2"/>
      <c r="Q87" s="11"/>
      <c r="R87" s="51" t="str">
        <f>IF(AND(P87&lt;&gt;"",Q87&lt;&gt;""),IF(NOT(ISNA(VLOOKUP(P87,Ingredients!$D:$K,4,FALSE)/(VLOOKUP(P87,Ingredients!$D:$K,2,FALSE))*Q87)),VLOOKUP(P87,Ingredients!$D:$K,4,FALSE)/(VLOOKUP(P87,Ingredients!$D:$K,2,FALSE))*Q87,VLOOKUP(P87,Prepared!$D:$G,4,FALSE)/(VLOOKUP(P87,Prepared!$D:$G,3,FALSE))*Q87),"")</f>
        <v/>
      </c>
      <c r="S87" s="2"/>
      <c r="T87" s="11"/>
      <c r="U87" s="51" t="str">
        <f>IF(AND(S87&lt;&gt;"",T87&lt;&gt;""),IF(NOT(ISNA(VLOOKUP(S87,Ingredients!$D:$K,4,FALSE)/(VLOOKUP(S87,Ingredients!$D:$K,2,FALSE))*T87)),VLOOKUP(S87,Ingredients!$D:$K,4,FALSE)/(VLOOKUP(S87,Ingredients!$D:$K,2,FALSE))*T87,VLOOKUP(S87,Prepared!$D:$G,4,FALSE)/(VLOOKUP(S87,Prepared!$D:$G,3,FALSE))*T87),"")</f>
        <v/>
      </c>
    </row>
    <row r="88" spans="1:21">
      <c r="A88" s="2" t="s">
        <v>31</v>
      </c>
      <c r="B88" s="11">
        <v>6</v>
      </c>
      <c r="C88" s="3">
        <f>IF(AND(A88&lt;&gt;"",B88&lt;&gt;""),IF(NOT(ISNA(VLOOKUP(A88,Ingredients!$D:$K,4,FALSE)/(VLOOKUP(A88,Ingredients!$D:$K,2,FALSE))*B88)),VLOOKUP(A88,Ingredients!$D:$K,4,FALSE)/(VLOOKUP(A88,Ingredients!$D:$K,2,FALSE))*B88,VLOOKUP(A88,Prepared!$D:$G,4,FALSE)/(VLOOKUP(A88,Prepared!$D:$G,3,FALSE))*B88),"")</f>
        <v>300</v>
      </c>
      <c r="D88" s="2"/>
      <c r="E88" s="11"/>
      <c r="F88" s="3" t="str">
        <f>IF(AND(D88&lt;&gt;"",E88&lt;&gt;""),IF(NOT(ISNA(VLOOKUP(D88,Ingredients!$D:$K,4,FALSE)/(VLOOKUP(D88,Ingredients!$D:$K,2,FALSE))*E88)),VLOOKUP(D88,Ingredients!$D:$K,4,FALSE)/(VLOOKUP(D88,Ingredients!$D:$K,2,FALSE))*E88,VLOOKUP(D88,Prepared!$D:$G,4,FALSE)/(VLOOKUP(D88,Prepared!$D:$G,3,FALSE))*E88),"")</f>
        <v/>
      </c>
      <c r="G88" s="2" t="s">
        <v>12</v>
      </c>
      <c r="H88" s="11">
        <v>2</v>
      </c>
      <c r="I88" s="3">
        <f>IF(AND(G88&lt;&gt;"",H88&lt;&gt;""),IF(NOT(ISNA(VLOOKUP(G88,Ingredients!$D:$K,4,FALSE)/(VLOOKUP(G88,Ingredients!$D:$K,2,FALSE))*H88)),VLOOKUP(G88,Ingredients!$D:$K,4,FALSE)/(VLOOKUP(G88,Ingredients!$D:$K,2,FALSE))*H88,VLOOKUP(G88,Prepared!$D:$G,4,FALSE)/(VLOOKUP(G88,Prepared!$D:$G,3,FALSE))*H88),"")</f>
        <v>200</v>
      </c>
      <c r="J88" s="2" t="s">
        <v>60</v>
      </c>
      <c r="K88" s="11">
        <v>1</v>
      </c>
      <c r="L88" s="3">
        <f>IF(AND(J88&lt;&gt;"",K88&lt;&gt;""),IF(NOT(ISNA(VLOOKUP(J88,Ingredients!$D:$K,4,FALSE)/(VLOOKUP(J88,Ingredients!$D:$K,2,FALSE))*K88)),VLOOKUP(J88,Ingredients!$D:$K,4,FALSE)/(VLOOKUP(J88,Ingredients!$D:$K,2,FALSE))*K88,VLOOKUP(J88,Prepared!$D:$G,4,FALSE)/(VLOOKUP(J88,Prepared!$D:$G,3,FALSE))*K88),"")</f>
        <v>80</v>
      </c>
      <c r="M88" s="2" t="s">
        <v>31</v>
      </c>
      <c r="N88" s="11">
        <v>8</v>
      </c>
      <c r="O88" s="51">
        <f>IF(AND(M88&lt;&gt;"",N88&lt;&gt;""),IF(NOT(ISNA(VLOOKUP(M88,Ingredients!$D:$K,4,FALSE)/(VLOOKUP(M88,Ingredients!$D:$K,2,FALSE))*N88)),VLOOKUP(M88,Ingredients!$D:$K,4,FALSE)/(VLOOKUP(M88,Ingredients!$D:$K,2,FALSE))*N88,VLOOKUP(M88,Prepared!$D:$G,4,FALSE)/(VLOOKUP(M88,Prepared!$D:$G,3,FALSE))*N88),"")</f>
        <v>400</v>
      </c>
      <c r="P88" s="2"/>
      <c r="Q88" s="11"/>
      <c r="R88" s="51" t="str">
        <f>IF(AND(P88&lt;&gt;"",Q88&lt;&gt;""),IF(NOT(ISNA(VLOOKUP(P88,Ingredients!$D:$K,4,FALSE)/(VLOOKUP(P88,Ingredients!$D:$K,2,FALSE))*Q88)),VLOOKUP(P88,Ingredients!$D:$K,4,FALSE)/(VLOOKUP(P88,Ingredients!$D:$K,2,FALSE))*Q88,VLOOKUP(P88,Prepared!$D:$G,4,FALSE)/(VLOOKUP(P88,Prepared!$D:$G,3,FALSE))*Q88),"")</f>
        <v/>
      </c>
      <c r="S88" s="2"/>
      <c r="T88" s="11"/>
      <c r="U88" s="51" t="str">
        <f>IF(AND(S88&lt;&gt;"",T88&lt;&gt;""),IF(NOT(ISNA(VLOOKUP(S88,Ingredients!$D:$K,4,FALSE)/(VLOOKUP(S88,Ingredients!$D:$K,2,FALSE))*T88)),VLOOKUP(S88,Ingredients!$D:$K,4,FALSE)/(VLOOKUP(S88,Ingredients!$D:$K,2,FALSE))*T88,VLOOKUP(S88,Prepared!$D:$G,4,FALSE)/(VLOOKUP(S88,Prepared!$D:$G,3,FALSE))*T88),"")</f>
        <v/>
      </c>
    </row>
    <row r="89" spans="1:21">
      <c r="A89" s="2" t="s">
        <v>83</v>
      </c>
      <c r="B89" s="23">
        <v>20</v>
      </c>
      <c r="C89" s="3">
        <f>IF(AND(A89&lt;&gt;"",B89&lt;&gt;""),IF(NOT(ISNA(VLOOKUP(A89,Ingredients!$D:$K,4,FALSE)/(VLOOKUP(A89,Ingredients!$D:$K,2,FALSE))*B89)),VLOOKUP(A89,Ingredients!$D:$K,4,FALSE)/(VLOOKUP(A89,Ingredients!$D:$K,2,FALSE))*B89,VLOOKUP(A89,Prepared!$D:$G,4,FALSE)/(VLOOKUP(A89,Prepared!$D:$G,3,FALSE))*B89),"")</f>
        <v>100</v>
      </c>
      <c r="D89" s="2"/>
      <c r="E89" s="23"/>
      <c r="F89" s="3" t="str">
        <f>IF(AND(D89&lt;&gt;"",E89&lt;&gt;""),IF(NOT(ISNA(VLOOKUP(D89,Ingredients!$D:$K,4,FALSE)/(VLOOKUP(D89,Ingredients!$D:$K,2,FALSE))*E89)),VLOOKUP(D89,Ingredients!$D:$K,4,FALSE)/(VLOOKUP(D89,Ingredients!$D:$K,2,FALSE))*E89,VLOOKUP(D89,Prepared!$D:$G,4,FALSE)/(VLOOKUP(D89,Prepared!$D:$G,3,FALSE))*E89),"")</f>
        <v/>
      </c>
      <c r="G89" s="2" t="s">
        <v>11</v>
      </c>
      <c r="H89" s="23">
        <v>150</v>
      </c>
      <c r="I89" s="3">
        <f>IF(AND(G89&lt;&gt;"",H89&lt;&gt;""),IF(NOT(ISNA(VLOOKUP(G89,Ingredients!$D:$K,4,FALSE)/(VLOOKUP(G89,Ingredients!$D:$K,2,FALSE))*H89)),VLOOKUP(G89,Ingredients!$D:$K,4,FALSE)/(VLOOKUP(G89,Ingredients!$D:$K,2,FALSE))*H89,VLOOKUP(G89,Prepared!$D:$G,4,FALSE)/(VLOOKUP(G89,Prepared!$D:$G,3,FALSE))*H89),"")</f>
        <v>75.833333333333329</v>
      </c>
      <c r="J89" s="2" t="s">
        <v>9</v>
      </c>
      <c r="K89" s="23">
        <v>1</v>
      </c>
      <c r="L89" s="3">
        <f>IF(AND(J89&lt;&gt;"",K89&lt;&gt;""),IF(NOT(ISNA(VLOOKUP(J89,Ingredients!$D:$K,4,FALSE)/(VLOOKUP(J89,Ingredients!$D:$K,2,FALSE))*K89)),VLOOKUP(J89,Ingredients!$D:$K,4,FALSE)/(VLOOKUP(J89,Ingredients!$D:$K,2,FALSE))*K89,VLOOKUP(J89,Prepared!$D:$G,4,FALSE)/(VLOOKUP(J89,Prepared!$D:$G,3,FALSE))*K89),"")</f>
        <v>245</v>
      </c>
      <c r="M89" s="2" t="s">
        <v>7</v>
      </c>
      <c r="N89" s="23">
        <v>100</v>
      </c>
      <c r="O89" s="51">
        <f>IF(AND(M89&lt;&gt;"",N89&lt;&gt;""),IF(NOT(ISNA(VLOOKUP(M89,Ingredients!$D:$K,4,FALSE)/(VLOOKUP(M89,Ingredients!$D:$K,2,FALSE))*N89)),VLOOKUP(M89,Ingredients!$D:$K,4,FALSE)/(VLOOKUP(M89,Ingredients!$D:$K,2,FALSE))*N89,VLOOKUP(M89,Prepared!$D:$G,4,FALSE)/(VLOOKUP(M89,Prepared!$D:$G,3,FALSE))*N89),"")</f>
        <v>340</v>
      </c>
      <c r="P89" s="2"/>
      <c r="Q89" s="23"/>
      <c r="R89" s="51" t="str">
        <f>IF(AND(P89&lt;&gt;"",Q89&lt;&gt;""),IF(NOT(ISNA(VLOOKUP(P89,Ingredients!$D:$K,4,FALSE)/(VLOOKUP(P89,Ingredients!$D:$K,2,FALSE))*Q89)),VLOOKUP(P89,Ingredients!$D:$K,4,FALSE)/(VLOOKUP(P89,Ingredients!$D:$K,2,FALSE))*Q89,VLOOKUP(P89,Prepared!$D:$G,4,FALSE)/(VLOOKUP(P89,Prepared!$D:$G,3,FALSE))*Q89),"")</f>
        <v/>
      </c>
      <c r="S89" s="2"/>
      <c r="T89" s="23"/>
      <c r="U89" s="51" t="str">
        <f>IF(AND(S89&lt;&gt;"",T89&lt;&gt;""),IF(NOT(ISNA(VLOOKUP(S89,Ingredients!$D:$K,4,FALSE)/(VLOOKUP(S89,Ingredients!$D:$K,2,FALSE))*T89)),VLOOKUP(S89,Ingredients!$D:$K,4,FALSE)/(VLOOKUP(S89,Ingredients!$D:$K,2,FALSE))*T89,VLOOKUP(S89,Prepared!$D:$G,4,FALSE)/(VLOOKUP(S89,Prepared!$D:$G,3,FALSE))*T89),"")</f>
        <v/>
      </c>
    </row>
    <row r="90" spans="1:21">
      <c r="A90" s="2" t="s">
        <v>38</v>
      </c>
      <c r="B90" s="23">
        <v>100</v>
      </c>
      <c r="C90" s="3">
        <v>60</v>
      </c>
      <c r="D90" s="2"/>
      <c r="E90" s="23"/>
      <c r="F90" s="3" t="str">
        <f>IF(AND(D90&lt;&gt;"",E90&lt;&gt;""),IF(NOT(ISNA(VLOOKUP(D90,Ingredients!$D:$K,4,FALSE)/(VLOOKUP(D90,Ingredients!$D:$K,2,FALSE))*E90)),VLOOKUP(D90,Ingredients!$D:$K,4,FALSE)/(VLOOKUP(D90,Ingredients!$D:$K,2,FALSE))*E90,VLOOKUP(D90,Prepared!$D:$G,4,FALSE)/(VLOOKUP(D90,Prepared!$D:$G,3,FALSE))*E90),"")</f>
        <v/>
      </c>
      <c r="G90" s="2" t="s">
        <v>54</v>
      </c>
      <c r="H90" s="23">
        <v>4</v>
      </c>
      <c r="I90" s="3">
        <f>IF(AND(G90&lt;&gt;"",H90&lt;&gt;""),IF(NOT(ISNA(VLOOKUP(G90,Ingredients!$D:$K,4,FALSE)/(VLOOKUP(G90,Ingredients!$D:$K,2,FALSE))*H90)),VLOOKUP(G90,Ingredients!$D:$K,4,FALSE)/(VLOOKUP(G90,Ingredients!$D:$K,2,FALSE))*H90,VLOOKUP(G90,Prepared!$D:$G,4,FALSE)/(VLOOKUP(G90,Prepared!$D:$G,3,FALSE))*H90),"")</f>
        <v>200</v>
      </c>
      <c r="J90" s="2" t="s">
        <v>49</v>
      </c>
      <c r="K90" s="23">
        <v>2</v>
      </c>
      <c r="L90" s="3">
        <f>IF(AND(J90&lt;&gt;"",K90&lt;&gt;""),IF(NOT(ISNA(VLOOKUP(J90,Ingredients!$D:$K,4,FALSE)/(VLOOKUP(J90,Ingredients!$D:$K,2,FALSE))*K90)),VLOOKUP(J90,Ingredients!$D:$K,4,FALSE)/(VLOOKUP(J90,Ingredients!$D:$K,2,FALSE))*K90,VLOOKUP(J90,Prepared!$D:$G,4,FALSE)/(VLOOKUP(J90,Prepared!$D:$G,3,FALSE))*K90),"")</f>
        <v>200</v>
      </c>
      <c r="M90" s="2" t="s">
        <v>44</v>
      </c>
      <c r="N90" s="23">
        <v>200</v>
      </c>
      <c r="O90" s="51">
        <f>IF(AND(M90&lt;&gt;"",N90&lt;&gt;""),IF(NOT(ISNA(VLOOKUP(M90,Ingredients!$D:$K,4,FALSE)/(VLOOKUP(M90,Ingredients!$D:$K,2,FALSE))*N90)),VLOOKUP(M90,Ingredients!$D:$K,4,FALSE)/(VLOOKUP(M90,Ingredients!$D:$K,2,FALSE))*N90,VLOOKUP(M90,Prepared!$D:$G,4,FALSE)/(VLOOKUP(M90,Prepared!$D:$G,3,FALSE))*N90),"")</f>
        <v>130</v>
      </c>
      <c r="P90" s="2"/>
      <c r="Q90" s="23"/>
      <c r="R90" s="51" t="str">
        <f>IF(AND(P90&lt;&gt;"",Q90&lt;&gt;""),IF(NOT(ISNA(VLOOKUP(P90,Ingredients!$D:$K,4,FALSE)/(VLOOKUP(P90,Ingredients!$D:$K,2,FALSE))*Q90)),VLOOKUP(P90,Ingredients!$D:$K,4,FALSE)/(VLOOKUP(P90,Ingredients!$D:$K,2,FALSE))*Q90,VLOOKUP(P90,Prepared!$D:$G,4,FALSE)/(VLOOKUP(P90,Prepared!$D:$G,3,FALSE))*Q90),"")</f>
        <v/>
      </c>
      <c r="S90" s="2"/>
      <c r="T90" s="23"/>
      <c r="U90" s="51" t="str">
        <f>IF(AND(S90&lt;&gt;"",T90&lt;&gt;""),IF(NOT(ISNA(VLOOKUP(S90,Ingredients!$D:$K,4,FALSE)/(VLOOKUP(S90,Ingredients!$D:$K,2,FALSE))*T90)),VLOOKUP(S90,Ingredients!$D:$K,4,FALSE)/(VLOOKUP(S90,Ingredients!$D:$K,2,FALSE))*T90,VLOOKUP(S90,Prepared!$D:$G,4,FALSE)/(VLOOKUP(S90,Prepared!$D:$G,3,FALSE))*T90),"")</f>
        <v/>
      </c>
    </row>
    <row r="91" spans="1:21">
      <c r="A91" s="2" t="s">
        <v>58</v>
      </c>
      <c r="B91" s="23">
        <v>300</v>
      </c>
      <c r="C91" s="3">
        <f>IF(AND(A91&lt;&gt;"",B91&lt;&gt;""),IF(NOT(ISNA(VLOOKUP(A91,Ingredients!$D:$K,4,FALSE)/(VLOOKUP(A91,Ingredients!$D:$K,2,FALSE))*B91)),VLOOKUP(A91,Ingredients!$D:$K,4,FALSE)/(VLOOKUP(A91,Ingredients!$D:$K,2,FALSE))*B91,VLOOKUP(A91,Prepared!$D:$G,4,FALSE)/(VLOOKUP(A91,Prepared!$D:$G,3,FALSE))*B91),"")</f>
        <v>258.38150289017341</v>
      </c>
      <c r="D91" s="2"/>
      <c r="E91" s="23"/>
      <c r="F91" s="3" t="str">
        <f>IF(AND(D91&lt;&gt;"",E91&lt;&gt;""),IF(NOT(ISNA(VLOOKUP(D91,Ingredients!$D:$K,4,FALSE)/(VLOOKUP(D91,Ingredients!$D:$K,2,FALSE))*E91)),VLOOKUP(D91,Ingredients!$D:$K,4,FALSE)/(VLOOKUP(D91,Ingredients!$D:$K,2,FALSE))*E91,VLOOKUP(D91,Prepared!$D:$G,4,FALSE)/(VLOOKUP(D91,Prepared!$D:$G,3,FALSE))*E91),"")</f>
        <v/>
      </c>
      <c r="G91" s="2"/>
      <c r="H91" s="23"/>
      <c r="I91" s="3" t="str">
        <f>IF(AND(G91&lt;&gt;"",H91&lt;&gt;""),IF(NOT(ISNA(VLOOKUP(G91,Ingredients!$D:$K,4,FALSE)/(VLOOKUP(G91,Ingredients!$D:$K,2,FALSE))*H91)),VLOOKUP(G91,Ingredients!$D:$K,4,FALSE)/(VLOOKUP(G91,Ingredients!$D:$K,2,FALSE))*H91,VLOOKUP(G91,Prepared!$D:$G,4,FALSE)/(VLOOKUP(G91,Prepared!$D:$G,3,FALSE))*H91),"")</f>
        <v/>
      </c>
      <c r="J91" s="2" t="s">
        <v>31</v>
      </c>
      <c r="K91" s="23">
        <v>5</v>
      </c>
      <c r="L91" s="3">
        <f>IF(AND(J91&lt;&gt;"",K91&lt;&gt;""),IF(NOT(ISNA(VLOOKUP(J91,Ingredients!$D:$K,4,FALSE)/(VLOOKUP(J91,Ingredients!$D:$K,2,FALSE))*K91)),VLOOKUP(J91,Ingredients!$D:$K,4,FALSE)/(VLOOKUP(J91,Ingredients!$D:$K,2,FALSE))*K91,VLOOKUP(J91,Prepared!$D:$G,4,FALSE)/(VLOOKUP(J91,Prepared!$D:$G,3,FALSE))*K91),"")</f>
        <v>250</v>
      </c>
      <c r="M91" s="2"/>
      <c r="N91" s="23"/>
      <c r="O91" s="51" t="str">
        <f>IF(AND(M91&lt;&gt;"",N91&lt;&gt;""),IF(NOT(ISNA(VLOOKUP(M91,Ingredients!$D:$K,4,FALSE)/(VLOOKUP(M91,Ingredients!$D:$K,2,FALSE))*N91)),VLOOKUP(M91,Ingredients!$D:$K,4,FALSE)/(VLOOKUP(M91,Ingredients!$D:$K,2,FALSE))*N91,VLOOKUP(M91,Prepared!$D:$G,4,FALSE)/(VLOOKUP(M91,Prepared!$D:$G,3,FALSE))*N91),"")</f>
        <v/>
      </c>
      <c r="P91" s="2"/>
      <c r="Q91" s="23"/>
      <c r="R91" s="51" t="str">
        <f>IF(AND(P91&lt;&gt;"",Q91&lt;&gt;""),IF(NOT(ISNA(VLOOKUP(P91,Ingredients!$D:$K,4,FALSE)/(VLOOKUP(P91,Ingredients!$D:$K,2,FALSE))*Q91)),VLOOKUP(P91,Ingredients!$D:$K,4,FALSE)/(VLOOKUP(P91,Ingredients!$D:$K,2,FALSE))*Q91,VLOOKUP(P91,Prepared!$D:$G,4,FALSE)/(VLOOKUP(P91,Prepared!$D:$G,3,FALSE))*Q91),"")</f>
        <v/>
      </c>
      <c r="S91" s="2"/>
      <c r="T91" s="23"/>
      <c r="U91" s="51" t="str">
        <f>IF(AND(S91&lt;&gt;"",T91&lt;&gt;""),IF(NOT(ISNA(VLOOKUP(S91,Ingredients!$D:$K,4,FALSE)/(VLOOKUP(S91,Ingredients!$D:$K,2,FALSE))*T91)),VLOOKUP(S91,Ingredients!$D:$K,4,FALSE)/(VLOOKUP(S91,Ingredients!$D:$K,2,FALSE))*T91,VLOOKUP(S91,Prepared!$D:$G,4,FALSE)/(VLOOKUP(S91,Prepared!$D:$G,3,FALSE))*T91),"")</f>
        <v/>
      </c>
    </row>
    <row r="92" spans="1:21">
      <c r="A92" s="2" t="s">
        <v>49</v>
      </c>
      <c r="B92" s="23">
        <v>2</v>
      </c>
      <c r="C92" s="3">
        <f>IF(AND(A92&lt;&gt;"",B92&lt;&gt;""),IF(NOT(ISNA(VLOOKUP(A92,Ingredients!$D:$K,4,FALSE)/(VLOOKUP(A92,Ingredients!$D:$K,2,FALSE))*B92)),VLOOKUP(A92,Ingredients!$D:$K,4,FALSE)/(VLOOKUP(A92,Ingredients!$D:$K,2,FALSE))*B92,VLOOKUP(A92,Prepared!$D:$G,4,FALSE)/(VLOOKUP(A92,Prepared!$D:$G,3,FALSE))*B92),"")</f>
        <v>200</v>
      </c>
      <c r="D92" s="2"/>
      <c r="E92" s="11"/>
      <c r="F92" s="3" t="str">
        <f>IF(AND(D92&lt;&gt;"",E92&lt;&gt;""),IF(NOT(ISNA(VLOOKUP(D92,Ingredients!$D:$K,4,FALSE)/(VLOOKUP(D92,Ingredients!$D:$K,2,FALSE))*E92)),VLOOKUP(D92,Ingredients!$D:$K,4,FALSE)/(VLOOKUP(D92,Ingredients!$D:$K,2,FALSE))*E92,VLOOKUP(D92,Prepared!$D:$G,4,FALSE)/(VLOOKUP(D92,Prepared!$D:$G,3,FALSE))*E92),"")</f>
        <v/>
      </c>
      <c r="G92" s="2"/>
      <c r="H92" s="23"/>
      <c r="I92" s="3" t="str">
        <f>IF(AND(G92&lt;&gt;"",H92&lt;&gt;""),IF(NOT(ISNA(VLOOKUP(G92,Ingredients!$D:$K,4,FALSE)/(VLOOKUP(G92,Ingredients!$D:$K,2,FALSE))*H92)),VLOOKUP(G92,Ingredients!$D:$K,4,FALSE)/(VLOOKUP(G92,Ingredients!$D:$K,2,FALSE))*H92,VLOOKUP(G92,Prepared!$D:$G,4,FALSE)/(VLOOKUP(G92,Prepared!$D:$G,3,FALSE))*H92),"")</f>
        <v/>
      </c>
      <c r="J92" s="2" t="s">
        <v>13</v>
      </c>
      <c r="K92" s="23">
        <v>120</v>
      </c>
      <c r="L92" s="3">
        <f>IF(AND(J92&lt;&gt;"",K92&lt;&gt;""),IF(NOT(ISNA(VLOOKUP(J92,Ingredients!$D:$K,4,FALSE)/(VLOOKUP(J92,Ingredients!$D:$K,2,FALSE))*K92)),VLOOKUP(J92,Ingredients!$D:$K,4,FALSE)/(VLOOKUP(J92,Ingredients!$D:$K,2,FALSE))*K92,VLOOKUP(J92,Prepared!$D:$G,4,FALSE)/(VLOOKUP(J92,Prepared!$D:$G,3,FALSE))*K92),"")</f>
        <v>106.77966101694915</v>
      </c>
      <c r="M92" s="2"/>
      <c r="N92" s="23"/>
      <c r="O92" s="51" t="str">
        <f>IF(AND(M92&lt;&gt;"",N92&lt;&gt;""),IF(NOT(ISNA(VLOOKUP(M92,Ingredients!$D:$K,4,FALSE)/(VLOOKUP(M92,Ingredients!$D:$K,2,FALSE))*N92)),VLOOKUP(M92,Ingredients!$D:$K,4,FALSE)/(VLOOKUP(M92,Ingredients!$D:$K,2,FALSE))*N92,VLOOKUP(M92,Prepared!$D:$G,4,FALSE)/(VLOOKUP(M92,Prepared!$D:$G,3,FALSE))*N92),"")</f>
        <v/>
      </c>
      <c r="P92" s="2"/>
      <c r="Q92" s="23"/>
      <c r="R92" s="51" t="str">
        <f>IF(AND(P92&lt;&gt;"",Q92&lt;&gt;""),IF(NOT(ISNA(VLOOKUP(P92,Ingredients!$D:$K,4,FALSE)/(VLOOKUP(P92,Ingredients!$D:$K,2,FALSE))*Q92)),VLOOKUP(P92,Ingredients!$D:$K,4,FALSE)/(VLOOKUP(P92,Ingredients!$D:$K,2,FALSE))*Q92,VLOOKUP(P92,Prepared!$D:$G,4,FALSE)/(VLOOKUP(P92,Prepared!$D:$G,3,FALSE))*Q92),"")</f>
        <v/>
      </c>
      <c r="S92" s="2"/>
      <c r="T92" s="23"/>
      <c r="U92" s="51" t="str">
        <f>IF(AND(S92&lt;&gt;"",T92&lt;&gt;""),IF(NOT(ISNA(VLOOKUP(S92,Ingredients!$D:$K,4,FALSE)/(VLOOKUP(S92,Ingredients!$D:$K,2,FALSE))*T92)),VLOOKUP(S92,Ingredients!$D:$K,4,FALSE)/(VLOOKUP(S92,Ingredients!$D:$K,2,FALSE))*T92,VLOOKUP(S92,Prepared!$D:$G,4,FALSE)/(VLOOKUP(S92,Prepared!$D:$G,3,FALSE))*T92),"")</f>
        <v/>
      </c>
    </row>
    <row r="93" spans="1:21">
      <c r="A93" s="34" t="s">
        <v>12</v>
      </c>
      <c r="B93" s="48">
        <v>1</v>
      </c>
      <c r="C93" s="47">
        <f>IF(AND(A93&lt;&gt;"",B93&lt;&gt;""),IF(NOT(ISNA(VLOOKUP(A93,Ingredients!$D:$K,4,FALSE)/(VLOOKUP(A93,Ingredients!$D:$K,2,FALSE))*B93)),VLOOKUP(A93,Ingredients!$D:$K,4,FALSE)/(VLOOKUP(A93,Ingredients!$D:$K,2,FALSE))*B93,VLOOKUP(A93,Prepared!$D:$G,4,FALSE)/(VLOOKUP(A93,Prepared!$D:$G,3,FALSE))*B93),"")</f>
        <v>100</v>
      </c>
      <c r="D93" s="34"/>
      <c r="E93" s="48"/>
      <c r="F93" s="47" t="str">
        <f>IF(AND(D93&lt;&gt;"",E93&lt;&gt;""),IF(NOT(ISNA(VLOOKUP(D93,Ingredients!$D:$K,4,FALSE)/(VLOOKUP(D93,Ingredients!$D:$K,2,FALSE))*E93)),VLOOKUP(D93,Ingredients!$D:$K,4,FALSE)/(VLOOKUP(D93,Ingredients!$D:$K,2,FALSE))*E93,VLOOKUP(D93,Prepared!$D:$G,4,FALSE)/(VLOOKUP(D93,Prepared!$D:$G,3,FALSE))*E93),"")</f>
        <v/>
      </c>
      <c r="G93" s="34"/>
      <c r="H93" s="48"/>
      <c r="I93" s="47" t="str">
        <f>IF(AND(G93&lt;&gt;"",H93&lt;&gt;""),IF(NOT(ISNA(VLOOKUP(G93,Ingredients!$D:$K,4,FALSE)/(VLOOKUP(G93,Ingredients!$D:$K,2,FALSE))*H93)),VLOOKUP(G93,Ingredients!$D:$K,4,FALSE)/(VLOOKUP(G93,Ingredients!$D:$K,2,FALSE))*H93,VLOOKUP(G93,Prepared!$D:$G,4,FALSE)/(VLOOKUP(G93,Prepared!$D:$G,3,FALSE))*H93),"")</f>
        <v/>
      </c>
      <c r="J93" s="34" t="s">
        <v>19</v>
      </c>
      <c r="K93" s="48">
        <v>300</v>
      </c>
      <c r="L93" s="47">
        <f>IF(AND(J93&lt;&gt;"",K93&lt;&gt;""),IF(NOT(ISNA(VLOOKUP(J93,Ingredients!$D:$K,4,FALSE)/(VLOOKUP(J93,Ingredients!$D:$K,2,FALSE))*K93)),VLOOKUP(J93,Ingredients!$D:$K,4,FALSE)/(VLOOKUP(J93,Ingredients!$D:$K,2,FALSE))*K93,VLOOKUP(J93,Prepared!$D:$G,4,FALSE)/(VLOOKUP(J93,Prepared!$D:$G,3,FALSE))*K93),"")</f>
        <v>150</v>
      </c>
      <c r="M93" s="34"/>
      <c r="N93" s="48"/>
      <c r="O93" s="52" t="str">
        <f>IF(AND(M93&lt;&gt;"",N93&lt;&gt;""),IF(NOT(ISNA(VLOOKUP(M93,Ingredients!$D:$K,4,FALSE)/(VLOOKUP(M93,Ingredients!$D:$K,2,FALSE))*N93)),VLOOKUP(M93,Ingredients!$D:$K,4,FALSE)/(VLOOKUP(M93,Ingredients!$D:$K,2,FALSE))*N93,VLOOKUP(M93,Prepared!$D:$G,4,FALSE)/(VLOOKUP(M93,Prepared!$D:$G,3,FALSE))*N93),"")</f>
        <v/>
      </c>
      <c r="P93" s="34"/>
      <c r="Q93" s="48"/>
      <c r="R93" s="52" t="str">
        <f>IF(AND(P93&lt;&gt;"",Q93&lt;&gt;""),IF(NOT(ISNA(VLOOKUP(P93,Ingredients!$D:$K,4,FALSE)/(VLOOKUP(P93,Ingredients!$D:$K,2,FALSE))*Q93)),VLOOKUP(P93,Ingredients!$D:$K,4,FALSE)/(VLOOKUP(P93,Ingredients!$D:$K,2,FALSE))*Q93,VLOOKUP(P93,Prepared!$D:$G,4,FALSE)/(VLOOKUP(P93,Prepared!$D:$G,3,FALSE))*Q93),"")</f>
        <v/>
      </c>
      <c r="S93" s="34"/>
      <c r="T93" s="48"/>
      <c r="U93" s="51" t="str">
        <f>IF(AND(S93&lt;&gt;"",T93&lt;&gt;""),IF(NOT(ISNA(VLOOKUP(S93,Ingredients!$D:$K,4,FALSE)/(VLOOKUP(S93,Ingredients!$D:$K,2,FALSE))*T93)),VLOOKUP(S93,Ingredients!$D:$K,4,FALSE)/(VLOOKUP(S93,Ingredients!$D:$K,2,FALSE))*T93,VLOOKUP(S93,Prepared!$D:$G,4,FALSE)/(VLOOKUP(S93,Prepared!$D:$G,3,FALSE))*T93),"")</f>
        <v/>
      </c>
    </row>
    <row r="94" spans="1:21">
      <c r="A94" s="2" t="s">
        <v>11</v>
      </c>
      <c r="B94" s="48">
        <v>150</v>
      </c>
      <c r="C94" s="3">
        <f>IF(AND(A94&lt;&gt;"",B94&lt;&gt;""),IF(NOT(ISNA(VLOOKUP(A94,Ingredients!$D:$K,4,FALSE)/(VLOOKUP(A94,Ingredients!$D:$K,2,FALSE))*B94)),VLOOKUP(A94,Ingredients!$D:$K,4,FALSE)/(VLOOKUP(A94,Ingredients!$D:$K,2,FALSE))*B94,VLOOKUP(A94,Prepared!$D:$G,4,FALSE)/(VLOOKUP(A94,Prepared!$D:$G,3,FALSE))*B94),"")</f>
        <v>75.833333333333329</v>
      </c>
      <c r="D94" s="2"/>
      <c r="E94" s="23"/>
      <c r="F94" s="3" t="str">
        <f>IF(AND(D94&lt;&gt;"",E94&lt;&gt;""),IF(NOT(ISNA(VLOOKUP(D94,Ingredients!$D:$K,4,FALSE)/(VLOOKUP(D94,Ingredients!$D:$K,2,FALSE))*E94)),VLOOKUP(D94,Ingredients!$D:$K,4,FALSE)/(VLOOKUP(D94,Ingredients!$D:$K,2,FALSE))*E94,VLOOKUP(D94,Prepared!$D:$G,4,FALSE)/(VLOOKUP(D94,Prepared!$D:$G,3,FALSE))*E94),"")</f>
        <v/>
      </c>
      <c r="G94" s="2"/>
      <c r="H94" s="11"/>
      <c r="I94" s="3" t="str">
        <f>IF(AND(G94&lt;&gt;"",H94&lt;&gt;""),IF(NOT(ISNA(VLOOKUP(G94,Ingredients!$D:$K,4,FALSE)/(VLOOKUP(G94,Ingredients!$D:$K,2,FALSE))*H94)),VLOOKUP(G94,Ingredients!$D:$K,4,FALSE)/(VLOOKUP(G94,Ingredients!$D:$K,2,FALSE))*H94,VLOOKUP(G94,Prepared!$D:$G,4,FALSE)/(VLOOKUP(G94,Prepared!$D:$G,3,FALSE))*H94),"")</f>
        <v/>
      </c>
      <c r="J94" s="34" t="s">
        <v>89</v>
      </c>
      <c r="K94" s="23"/>
      <c r="L94" s="3">
        <v>400</v>
      </c>
      <c r="M94" s="2"/>
      <c r="N94" s="48"/>
      <c r="O94" s="51" t="str">
        <f>IF(AND(M94&lt;&gt;"",N94&lt;&gt;""),IF(NOT(ISNA(VLOOKUP(M94,Ingredients!$D:$K,4,FALSE)/(VLOOKUP(M94,Ingredients!$D:$K,2,FALSE))*N94)),VLOOKUP(M94,Ingredients!$D:$K,4,FALSE)/(VLOOKUP(M94,Ingredients!$D:$K,2,FALSE))*N94,VLOOKUP(M94,Prepared!$D:$G,4,FALSE)/(VLOOKUP(M94,Prepared!$D:$G,3,FALSE))*N94),"")</f>
        <v/>
      </c>
      <c r="P94" s="2"/>
      <c r="Q94" s="48"/>
      <c r="R94" s="51" t="str">
        <f>IF(AND(P94&lt;&gt;"",Q94&lt;&gt;""),IF(NOT(ISNA(VLOOKUP(P94,Ingredients!$D:$K,4,FALSE)/(VLOOKUP(P94,Ingredients!$D:$K,2,FALSE))*Q94)),VLOOKUP(P94,Ingredients!$D:$K,4,FALSE)/(VLOOKUP(P94,Ingredients!$D:$K,2,FALSE))*Q94,VLOOKUP(P94,Prepared!$D:$G,4,FALSE)/(VLOOKUP(P94,Prepared!$D:$G,3,FALSE))*Q94),"")</f>
        <v/>
      </c>
      <c r="S94" s="2"/>
      <c r="T94" s="11"/>
      <c r="U94" s="51" t="str">
        <f>IF(AND(S94&lt;&gt;"",T94&lt;&gt;""),IF(NOT(ISNA(VLOOKUP(S94,Ingredients!$D:$K,4,FALSE)/(VLOOKUP(S94,Ingredients!$D:$K,2,FALSE))*T94)),VLOOKUP(S94,Ingredients!$D:$K,4,FALSE)/(VLOOKUP(S94,Ingredients!$D:$K,2,FALSE))*T94,VLOOKUP(S94,Prepared!$D:$G,4,FALSE)/(VLOOKUP(S94,Prepared!$D:$G,3,FALSE))*T94),"")</f>
        <v/>
      </c>
    </row>
    <row r="95" spans="1:21">
      <c r="A95" s="2" t="s">
        <v>44</v>
      </c>
      <c r="B95" s="48">
        <v>400</v>
      </c>
      <c r="C95" s="3">
        <f>IF(AND(A95&lt;&gt;"",B95&lt;&gt;""),IF(NOT(ISNA(VLOOKUP(A95,Ingredients!$D:$K,4,FALSE)/(VLOOKUP(A95,Ingredients!$D:$K,2,FALSE))*B95)),VLOOKUP(A95,Ingredients!$D:$K,4,FALSE)/(VLOOKUP(A95,Ingredients!$D:$K,2,FALSE))*B95,VLOOKUP(A95,Prepared!$D:$G,4,FALSE)/(VLOOKUP(A95,Prepared!$D:$G,3,FALSE))*B95),"")</f>
        <v>260</v>
      </c>
      <c r="D95" s="2"/>
      <c r="E95" s="23"/>
      <c r="F95" s="3" t="str">
        <f>IF(AND(D95&lt;&gt;"",E95&lt;&gt;""),IF(NOT(ISNA(VLOOKUP(D95,Ingredients!$D:$K,4,FALSE)/(VLOOKUP(D95,Ingredients!$D:$K,2,FALSE))*E95)),VLOOKUP(D95,Ingredients!$D:$K,4,FALSE)/(VLOOKUP(D95,Ingredients!$D:$K,2,FALSE))*E95,VLOOKUP(D95,Prepared!$D:$G,4,FALSE)/(VLOOKUP(D95,Prepared!$D:$G,3,FALSE))*E95),"")</f>
        <v/>
      </c>
      <c r="G95" s="2"/>
      <c r="H95" s="11"/>
      <c r="I95" s="3" t="str">
        <f>IF(AND(G95&lt;&gt;"",H95&lt;&gt;""),IF(NOT(ISNA(VLOOKUP(G95,Ingredients!$D:$K,4,FALSE)/(VLOOKUP(G95,Ingredients!$D:$K,2,FALSE))*H95)),VLOOKUP(G95,Ingredients!$D:$K,4,FALSE)/(VLOOKUP(G95,Ingredients!$D:$K,2,FALSE))*H95,VLOOKUP(G95,Prepared!$D:$G,4,FALSE)/(VLOOKUP(G95,Prepared!$D:$G,3,FALSE))*H95),"")</f>
        <v/>
      </c>
      <c r="J95" s="34" t="s">
        <v>58</v>
      </c>
      <c r="K95" s="23">
        <v>200</v>
      </c>
      <c r="L95" s="3">
        <f>IF(AND(J95&lt;&gt;"",K95&lt;&gt;""),IF(NOT(ISNA(VLOOKUP(J95,Ingredients!$D:$K,4,FALSE)/(VLOOKUP(J95,Ingredients!$D:$K,2,FALSE))*K95)),VLOOKUP(J95,Ingredients!$D:$K,4,FALSE)/(VLOOKUP(J95,Ingredients!$D:$K,2,FALSE))*K95,VLOOKUP(J95,Prepared!$D:$G,4,FALSE)/(VLOOKUP(J95,Prepared!$D:$G,3,FALSE))*K95),"")</f>
        <v>172.2543352601156</v>
      </c>
      <c r="M95" s="2"/>
      <c r="N95" s="11"/>
      <c r="O95" s="51" t="str">
        <f>IF(AND(M95&lt;&gt;"",N95&lt;&gt;""),IF(NOT(ISNA(VLOOKUP(M95,Ingredients!$D:$K,4,FALSE)/(VLOOKUP(M95,Ingredients!$D:$K,2,FALSE))*N95)),VLOOKUP(M95,Ingredients!$D:$K,4,FALSE)/(VLOOKUP(M95,Ingredients!$D:$K,2,FALSE))*N95,VLOOKUP(M95,Prepared!$D:$G,4,FALSE)/(VLOOKUP(M95,Prepared!$D:$G,3,FALSE))*N95),"")</f>
        <v/>
      </c>
      <c r="P95" s="2"/>
      <c r="Q95" s="48"/>
      <c r="R95" s="51" t="str">
        <f>IF(AND(P95&lt;&gt;"",Q95&lt;&gt;""),IF(NOT(ISNA(VLOOKUP(P95,Ingredients!$D:$K,4,FALSE)/(VLOOKUP(P95,Ingredients!$D:$K,2,FALSE))*Q95)),VLOOKUP(P95,Ingredients!$D:$K,4,FALSE)/(VLOOKUP(P95,Ingredients!$D:$K,2,FALSE))*Q95,VLOOKUP(P95,Prepared!$D:$G,4,FALSE)/(VLOOKUP(P95,Prepared!$D:$G,3,FALSE))*Q95),"")</f>
        <v/>
      </c>
      <c r="S95" s="2"/>
      <c r="T95" s="23"/>
      <c r="U95" s="51" t="str">
        <f>IF(AND(S95&lt;&gt;"",T95&lt;&gt;""),IF(NOT(ISNA(VLOOKUP(S95,Ingredients!$D:$K,4,FALSE)/(VLOOKUP(S95,Ingredients!$D:$K,2,FALSE))*T95)),VLOOKUP(S95,Ingredients!$D:$K,4,FALSE)/(VLOOKUP(S95,Ingredients!$D:$K,2,FALSE))*T95,VLOOKUP(S95,Prepared!$D:$G,4,FALSE)/(VLOOKUP(S95,Prepared!$D:$G,3,FALSE))*T95),"")</f>
        <v/>
      </c>
    </row>
    <row r="96" spans="1:21">
      <c r="A96" s="2" t="s">
        <v>43</v>
      </c>
      <c r="B96" s="48"/>
      <c r="C96" s="3">
        <v>150</v>
      </c>
      <c r="D96" s="2"/>
      <c r="E96" s="11"/>
      <c r="F96" s="3" t="str">
        <f>IF(AND(D96&lt;&gt;"",E96&lt;&gt;""),IF(NOT(ISNA(VLOOKUP(D96,Ingredients!$D:$K,4,FALSE)/(VLOOKUP(D96,Ingredients!$D:$K,2,FALSE))*E96)),VLOOKUP(D96,Ingredients!$D:$K,4,FALSE)/(VLOOKUP(D96,Ingredients!$D:$K,2,FALSE))*E96,VLOOKUP(D96,Prepared!$D:$G,4,FALSE)/(VLOOKUP(D96,Prepared!$D:$G,3,FALSE))*E96),"")</f>
        <v/>
      </c>
      <c r="G96" s="2"/>
      <c r="H96" s="11"/>
      <c r="I96" s="3" t="str">
        <f>IF(AND(G96&lt;&gt;"",H96&lt;&gt;""),IF(NOT(ISNA(VLOOKUP(G96,Ingredients!$D:$K,4,FALSE)/(VLOOKUP(G96,Ingredients!$D:$K,2,FALSE))*H96)),VLOOKUP(G96,Ingredients!$D:$K,4,FALSE)/(VLOOKUP(G96,Ingredients!$D:$K,2,FALSE))*H96,VLOOKUP(G96,Prepared!$D:$G,4,FALSE)/(VLOOKUP(G96,Prepared!$D:$G,3,FALSE))*H96),"")</f>
        <v/>
      </c>
      <c r="J96" s="2"/>
      <c r="K96" s="23"/>
      <c r="L96" s="3" t="str">
        <f>IF(AND(J96&lt;&gt;"",K96&lt;&gt;""),IF(NOT(ISNA(VLOOKUP(J96,Ingredients!$D:$K,4,FALSE)/(VLOOKUP(J96,Ingredients!$D:$K,2,FALSE))*K96)),VLOOKUP(J96,Ingredients!$D:$K,4,FALSE)/(VLOOKUP(J96,Ingredients!$D:$K,2,FALSE))*K96,VLOOKUP(J96,Prepared!$D:$G,4,FALSE)/(VLOOKUP(J96,Prepared!$D:$G,3,FALSE))*K96),"")</f>
        <v/>
      </c>
      <c r="M96" s="2"/>
      <c r="N96" s="23"/>
      <c r="O96" s="51" t="str">
        <f>IF(AND(M96&lt;&gt;"",N96&lt;&gt;""),IF(NOT(ISNA(VLOOKUP(M96,Ingredients!$D:$K,4,FALSE)/(VLOOKUP(M96,Ingredients!$D:$K,2,FALSE))*N96)),VLOOKUP(M96,Ingredients!$D:$K,4,FALSE)/(VLOOKUP(M96,Ingredients!$D:$K,2,FALSE))*N96,VLOOKUP(M96,Prepared!$D:$G,4,FALSE)/(VLOOKUP(M96,Prepared!$D:$G,3,FALSE))*N96),"")</f>
        <v/>
      </c>
      <c r="P96" s="2"/>
      <c r="Q96" s="48"/>
      <c r="R96" s="51" t="str">
        <f>IF(AND(P96&lt;&gt;"",Q96&lt;&gt;""),IF(NOT(ISNA(VLOOKUP(P96,Ingredients!$D:$K,4,FALSE)/(VLOOKUP(P96,Ingredients!$D:$K,2,FALSE))*Q96)),VLOOKUP(P96,Ingredients!$D:$K,4,FALSE)/(VLOOKUP(P96,Ingredients!$D:$K,2,FALSE))*Q96,VLOOKUP(P96,Prepared!$D:$G,4,FALSE)/(VLOOKUP(P96,Prepared!$D:$G,3,FALSE))*Q96),"")</f>
        <v/>
      </c>
      <c r="S96" s="2"/>
      <c r="T96" s="11"/>
      <c r="U96" s="51" t="str">
        <f>IF(AND(S96&lt;&gt;"",T96&lt;&gt;""),IF(NOT(ISNA(VLOOKUP(S96,Ingredients!$D:$K,4,FALSE)/(VLOOKUP(S96,Ingredients!$D:$K,2,FALSE))*T96)),VLOOKUP(S96,Ingredients!$D:$K,4,FALSE)/(VLOOKUP(S96,Ingredients!$D:$K,2,FALSE))*T96,VLOOKUP(S96,Prepared!$D:$G,4,FALSE)/(VLOOKUP(S96,Prepared!$D:$G,3,FALSE))*T96),"")</f>
        <v/>
      </c>
    </row>
    <row r="97" spans="1:21">
      <c r="A97" s="2" t="s">
        <v>60</v>
      </c>
      <c r="B97" s="48">
        <v>1</v>
      </c>
      <c r="C97" s="3">
        <f>IF(AND(A97&lt;&gt;"",B97&lt;&gt;""),IF(NOT(ISNA(VLOOKUP(A97,Ingredients!$D:$K,4,FALSE)/(VLOOKUP(A97,Ingredients!$D:$K,2,FALSE))*B97)),VLOOKUP(A97,Ingredients!$D:$K,4,FALSE)/(VLOOKUP(A97,Ingredients!$D:$K,2,FALSE))*B97,VLOOKUP(A97,Prepared!$D:$G,4,FALSE)/(VLOOKUP(A97,Prepared!$D:$G,3,FALSE))*B97),"")</f>
        <v>80</v>
      </c>
      <c r="D97" s="2"/>
      <c r="E97" s="23"/>
      <c r="F97" s="3" t="str">
        <f>IF(AND(D97&lt;&gt;"",E97&lt;&gt;""),IF(NOT(ISNA(VLOOKUP(D97,Ingredients!$D:$K,4,FALSE)/(VLOOKUP(D97,Ingredients!$D:$K,2,FALSE))*E97)),VLOOKUP(D97,Ingredients!$D:$K,4,FALSE)/(VLOOKUP(D97,Ingredients!$D:$K,2,FALSE))*E97,VLOOKUP(D97,Prepared!$D:$G,4,FALSE)/(VLOOKUP(D97,Prepared!$D:$G,3,FALSE))*E97),"")</f>
        <v/>
      </c>
      <c r="G97" s="2"/>
      <c r="H97" s="11"/>
      <c r="I97" s="3" t="str">
        <f>IF(AND(G97&lt;&gt;"",H97&lt;&gt;""),IF(NOT(ISNA(VLOOKUP(G97,Ingredients!$D:$K,4,FALSE)/(VLOOKUP(G97,Ingredients!$D:$K,2,FALSE))*H97)),VLOOKUP(G97,Ingredients!$D:$K,4,FALSE)/(VLOOKUP(G97,Ingredients!$D:$K,2,FALSE))*H97,VLOOKUP(G97,Prepared!$D:$G,4,FALSE)/(VLOOKUP(G97,Prepared!$D:$G,3,FALSE))*H97),"")</f>
        <v/>
      </c>
      <c r="J97" s="17"/>
      <c r="K97" s="11"/>
      <c r="L97" s="3" t="str">
        <f>IF(AND(J97&lt;&gt;"",K97&lt;&gt;""),IF(NOT(ISNA(VLOOKUP(J97,Ingredients!$D:$K,4,FALSE)/(VLOOKUP(J97,Ingredients!$D:$K,2,FALSE))*K97)),VLOOKUP(J97,Ingredients!$D:$K,4,FALSE)/(VLOOKUP(J97,Ingredients!$D:$K,2,FALSE))*K97,VLOOKUP(J97,Prepared!$D:$G,4,FALSE)/(VLOOKUP(J97,Prepared!$D:$G,3,FALSE))*K97),"")</f>
        <v/>
      </c>
      <c r="M97" s="2"/>
      <c r="N97" s="23"/>
      <c r="O97" s="51" t="str">
        <f>IF(AND(M97&lt;&gt;"",N97&lt;&gt;""),IF(NOT(ISNA(VLOOKUP(M97,Ingredients!$D:$K,4,FALSE)/(VLOOKUP(M97,Ingredients!$D:$K,2,FALSE))*N97)),VLOOKUP(M97,Ingredients!$D:$K,4,FALSE)/(VLOOKUP(M97,Ingredients!$D:$K,2,FALSE))*N97,VLOOKUP(M97,Prepared!$D:$G,4,FALSE)/(VLOOKUP(M97,Prepared!$D:$G,3,FALSE))*N97),"")</f>
        <v/>
      </c>
      <c r="P97" s="2"/>
      <c r="Q97" s="48"/>
      <c r="R97" s="51" t="str">
        <f>IF(AND(P97&lt;&gt;"",Q97&lt;&gt;""),IF(NOT(ISNA(VLOOKUP(P97,Ingredients!$D:$K,4,FALSE)/(VLOOKUP(P97,Ingredients!$D:$K,2,FALSE))*Q97)),VLOOKUP(P97,Ingredients!$D:$K,4,FALSE)/(VLOOKUP(P97,Ingredients!$D:$K,2,FALSE))*Q97,VLOOKUP(P97,Prepared!$D:$G,4,FALSE)/(VLOOKUP(P97,Prepared!$D:$G,3,FALSE))*Q97),"")</f>
        <v/>
      </c>
      <c r="S97" s="2"/>
      <c r="T97" s="11"/>
      <c r="U97" s="51" t="str">
        <f>IF(AND(S97&lt;&gt;"",T97&lt;&gt;""),IF(NOT(ISNA(VLOOKUP(S97,Ingredients!$D:$K,4,FALSE)/(VLOOKUP(S97,Ingredients!$D:$K,2,FALSE))*T97)),VLOOKUP(S97,Ingredients!$D:$K,4,FALSE)/(VLOOKUP(S97,Ingredients!$D:$K,2,FALSE))*T97,VLOOKUP(S97,Prepared!$D:$G,4,FALSE)/(VLOOKUP(S97,Prepared!$D:$G,3,FALSE))*T97),"")</f>
        <v/>
      </c>
    </row>
    <row r="98" spans="1:21">
      <c r="A98" s="2" t="s">
        <v>77</v>
      </c>
      <c r="B98" s="11"/>
      <c r="C98" s="3">
        <v>100</v>
      </c>
      <c r="D98" s="2"/>
      <c r="E98" s="23"/>
      <c r="F98" s="3" t="str">
        <f>IF(AND(D98&lt;&gt;"",E98&lt;&gt;""),IF(NOT(ISNA(VLOOKUP(D98,Ingredients!$D:$K,4,FALSE)/(VLOOKUP(D98,Ingredients!$D:$K,2,FALSE))*E98)),VLOOKUP(D98,Ingredients!$D:$K,4,FALSE)/(VLOOKUP(D98,Ingredients!$D:$K,2,FALSE))*E98,VLOOKUP(D98,Prepared!$D:$G,4,FALSE)/(VLOOKUP(D98,Prepared!$D:$G,3,FALSE))*E98),"")</f>
        <v/>
      </c>
      <c r="G98" s="2"/>
      <c r="H98" s="11"/>
      <c r="I98" s="3" t="str">
        <f>IF(AND(G98&lt;&gt;"",H98&lt;&gt;""),IF(NOT(ISNA(VLOOKUP(G98,Ingredients!$D:$K,4,FALSE)/(VLOOKUP(G98,Ingredients!$D:$K,2,FALSE))*H98)),VLOOKUP(G98,Ingredients!$D:$K,4,FALSE)/(VLOOKUP(G98,Ingredients!$D:$K,2,FALSE))*H98,VLOOKUP(G98,Prepared!$D:$G,4,FALSE)/(VLOOKUP(G98,Prepared!$D:$G,3,FALSE))*H98),"")</f>
        <v/>
      </c>
      <c r="J98" s="17"/>
      <c r="K98" s="11"/>
      <c r="L98" s="3" t="str">
        <f>IF(AND(J98&lt;&gt;"",K98&lt;&gt;""),IF(NOT(ISNA(VLOOKUP(J98,Ingredients!$D:$K,4,FALSE)/(VLOOKUP(J98,Ingredients!$D:$K,2,FALSE))*K98)),VLOOKUP(J98,Ingredients!$D:$K,4,FALSE)/(VLOOKUP(J98,Ingredients!$D:$K,2,FALSE))*K98,VLOOKUP(J98,Prepared!$D:$G,4,FALSE)/(VLOOKUP(J98,Prepared!$D:$G,3,FALSE))*K98),"")</f>
        <v/>
      </c>
      <c r="M98" s="2"/>
      <c r="N98" s="11"/>
      <c r="O98" s="51" t="str">
        <f>IF(AND(M98&lt;&gt;"",N98&lt;&gt;""),IF(NOT(ISNA(VLOOKUP(M98,Ingredients!$D:$K,4,FALSE)/(VLOOKUP(M98,Ingredients!$D:$K,2,FALSE))*N98)),VLOOKUP(M98,Ingredients!$D:$K,4,FALSE)/(VLOOKUP(M98,Ingredients!$D:$K,2,FALSE))*N98,VLOOKUP(M98,Prepared!$D:$G,4,FALSE)/(VLOOKUP(M98,Prepared!$D:$G,3,FALSE))*N98),"")</f>
        <v/>
      </c>
      <c r="P98" s="2"/>
      <c r="Q98" s="11"/>
      <c r="R98" s="51" t="str">
        <f>IF(AND(P98&lt;&gt;"",Q98&lt;&gt;""),IF(NOT(ISNA(VLOOKUP(P98,Ingredients!$D:$K,4,FALSE)/(VLOOKUP(P98,Ingredients!$D:$K,2,FALSE))*Q98)),VLOOKUP(P98,Ingredients!$D:$K,4,FALSE)/(VLOOKUP(P98,Ingredients!$D:$K,2,FALSE))*Q98,VLOOKUP(P98,Prepared!$D:$G,4,FALSE)/(VLOOKUP(P98,Prepared!$D:$G,3,FALSE))*Q98),"")</f>
        <v/>
      </c>
      <c r="S98" s="2"/>
      <c r="T98" s="11"/>
      <c r="U98" s="51" t="str">
        <f>IF(AND(S98&lt;&gt;"",T98&lt;&gt;""),IF(NOT(ISNA(VLOOKUP(S98,Ingredients!$D:$K,4,FALSE)/(VLOOKUP(S98,Ingredients!$D:$K,2,FALSE))*T98)),VLOOKUP(S98,Ingredients!$D:$K,4,FALSE)/(VLOOKUP(S98,Ingredients!$D:$K,2,FALSE))*T98,VLOOKUP(S98,Prepared!$D:$G,4,FALSE)/(VLOOKUP(S98,Prepared!$D:$G,3,FALSE))*T98),"")</f>
        <v/>
      </c>
    </row>
    <row r="99" spans="1:21">
      <c r="A99" s="2"/>
      <c r="B99" s="11"/>
      <c r="C99" s="3" t="str">
        <f>IF(AND(A99&lt;&gt;"",B99&lt;&gt;""),IF(NOT(ISNA(VLOOKUP(A99,Ingredients!$D:$K,4,FALSE)/(VLOOKUP(A99,Ingredients!$D:$K,2,FALSE))*B99)),VLOOKUP(A99,Ingredients!$D:$K,4,FALSE)/(VLOOKUP(A99,Ingredients!$D:$K,2,FALSE))*B99,VLOOKUP(A99,Prepared!$D:$G,4,FALSE)/(VLOOKUP(A99,Prepared!$D:$G,3,FALSE))*B99),"")</f>
        <v/>
      </c>
      <c r="D99" s="2"/>
      <c r="E99" s="11"/>
      <c r="F99" s="3" t="str">
        <f>IF(AND(D99&lt;&gt;"",E99&lt;&gt;""),IF(NOT(ISNA(VLOOKUP(D99,Ingredients!$D:$K,4,FALSE)/(VLOOKUP(D99,Ingredients!$D:$K,2,FALSE))*E99)),VLOOKUP(D99,Ingredients!$D:$K,4,FALSE)/(VLOOKUP(D99,Ingredients!$D:$K,2,FALSE))*E99,VLOOKUP(D99,Prepared!$D:$G,4,FALSE)/(VLOOKUP(D99,Prepared!$D:$G,3,FALSE))*E99),"")</f>
        <v/>
      </c>
      <c r="G99" s="2"/>
      <c r="H99" s="11"/>
      <c r="I99" s="3" t="str">
        <f>IF(AND(G99&lt;&gt;"",H99&lt;&gt;""),IF(NOT(ISNA(VLOOKUP(G99,Ingredients!$D:$K,4,FALSE)/(VLOOKUP(G99,Ingredients!$D:$K,2,FALSE))*H99)),VLOOKUP(G99,Ingredients!$D:$K,4,FALSE)/(VLOOKUP(G99,Ingredients!$D:$K,2,FALSE))*H99,VLOOKUP(G99,Prepared!$D:$G,4,FALSE)/(VLOOKUP(G99,Prepared!$D:$G,3,FALSE))*H99),"")</f>
        <v/>
      </c>
      <c r="J99" s="17"/>
      <c r="K99" s="11"/>
      <c r="L99" s="3" t="str">
        <f>IF(AND(J99&lt;&gt;"",K99&lt;&gt;""),IF(NOT(ISNA(VLOOKUP(J99,Ingredients!$D:$K,4,FALSE)/(VLOOKUP(J99,Ingredients!$D:$K,2,FALSE))*K99)),VLOOKUP(J99,Ingredients!$D:$K,4,FALSE)/(VLOOKUP(J99,Ingredients!$D:$K,2,FALSE))*K99,VLOOKUP(J99,Prepared!$D:$G,4,FALSE)/(VLOOKUP(J99,Prepared!$D:$G,3,FALSE))*K99),"")</f>
        <v/>
      </c>
      <c r="M99" s="2"/>
      <c r="N99" s="11"/>
      <c r="O99" s="51" t="str">
        <f>IF(AND(M99&lt;&gt;"",N99&lt;&gt;""),IF(NOT(ISNA(VLOOKUP(M99,Ingredients!$D:$K,4,FALSE)/(VLOOKUP(M99,Ingredients!$D:$K,2,FALSE))*N99)),VLOOKUP(M99,Ingredients!$D:$K,4,FALSE)/(VLOOKUP(M99,Ingredients!$D:$K,2,FALSE))*N99,VLOOKUP(M99,Prepared!$D:$G,4,FALSE)/(VLOOKUP(M99,Prepared!$D:$G,3,FALSE))*N99),"")</f>
        <v/>
      </c>
      <c r="P99" s="2"/>
      <c r="Q99" s="11"/>
      <c r="R99" s="51" t="str">
        <f>IF(AND(P99&lt;&gt;"",Q99&lt;&gt;""),IF(NOT(ISNA(VLOOKUP(P99,Ingredients!$D:$K,4,FALSE)/(VLOOKUP(P99,Ingredients!$D:$K,2,FALSE))*Q99)),VLOOKUP(P99,Ingredients!$D:$K,4,FALSE)/(VLOOKUP(P99,Ingredients!$D:$K,2,FALSE))*Q99,VLOOKUP(P99,Prepared!$D:$G,4,FALSE)/(VLOOKUP(P99,Prepared!$D:$G,3,FALSE))*Q99),"")</f>
        <v/>
      </c>
      <c r="S99" s="2"/>
      <c r="T99" s="11"/>
      <c r="U99" s="51" t="str">
        <f>IF(AND(S99&lt;&gt;"",T99&lt;&gt;""),IF(NOT(ISNA(VLOOKUP(S99,Ingredients!$D:$K,4,FALSE)/(VLOOKUP(S99,Ingredients!$D:$K,2,FALSE))*T99)),VLOOKUP(S99,Ingredients!$D:$K,4,FALSE)/(VLOOKUP(S99,Ingredients!$D:$K,2,FALSE))*T99,VLOOKUP(S99,Prepared!$D:$G,4,FALSE)/(VLOOKUP(S99,Prepared!$D:$G,3,FALSE))*T99),"")</f>
        <v/>
      </c>
    </row>
    <row r="100" spans="1:21">
      <c r="A100" s="2"/>
      <c r="B100" s="11"/>
      <c r="C100" s="3" t="str">
        <f>IF(AND(A100&lt;&gt;"",B100&lt;&gt;""),IF(NOT(ISNA(VLOOKUP(A100,Ingredients!$D:$K,4,FALSE)/(VLOOKUP(A100,Ingredients!$D:$K,2,FALSE))*B100)),VLOOKUP(A100,Ingredients!$D:$K,4,FALSE)/(VLOOKUP(A100,Ingredients!$D:$K,2,FALSE))*B100,VLOOKUP(A100,Prepared!$D:$G,4,FALSE)/(VLOOKUP(A100,Prepared!$D:$G,3,FALSE))*B100),"")</f>
        <v/>
      </c>
      <c r="D100" s="2"/>
      <c r="E100" s="11"/>
      <c r="F100" s="3" t="str">
        <f>IF(AND(D100&lt;&gt;"",E100&lt;&gt;""),IF(NOT(ISNA(VLOOKUP(D100,Ingredients!$D:$K,4,FALSE)/(VLOOKUP(D100,Ingredients!$D:$K,2,FALSE))*E100)),VLOOKUP(D100,Ingredients!$D:$K,4,FALSE)/(VLOOKUP(D100,Ingredients!$D:$K,2,FALSE))*E100,VLOOKUP(D100,Prepared!$D:$G,4,FALSE)/(VLOOKUP(D100,Prepared!$D:$G,3,FALSE))*E100),"")</f>
        <v/>
      </c>
      <c r="G100" s="2"/>
      <c r="H100" s="11"/>
      <c r="I100" s="3" t="str">
        <f>IF(AND(G100&lt;&gt;"",H100&lt;&gt;""),IF(NOT(ISNA(VLOOKUP(G100,Ingredients!$D:$K,4,FALSE)/(VLOOKUP(G100,Ingredients!$D:$K,2,FALSE))*H100)),VLOOKUP(G100,Ingredients!$D:$K,4,FALSE)/(VLOOKUP(G100,Ingredients!$D:$K,2,FALSE))*H100,VLOOKUP(G100,Prepared!$D:$G,4,FALSE)/(VLOOKUP(G100,Prepared!$D:$G,3,FALSE))*H100),"")</f>
        <v/>
      </c>
      <c r="J100" s="17"/>
      <c r="K100" s="11"/>
      <c r="L100" s="3" t="str">
        <f>IF(AND(J100&lt;&gt;"",K100&lt;&gt;""),IF(NOT(ISNA(VLOOKUP(J100,Ingredients!$D:$K,4,FALSE)/(VLOOKUP(J100,Ingredients!$D:$K,2,FALSE))*K100)),VLOOKUP(J100,Ingredients!$D:$K,4,FALSE)/(VLOOKUP(J100,Ingredients!$D:$K,2,FALSE))*K100,VLOOKUP(J100,Prepared!$D:$G,4,FALSE)/(VLOOKUP(J100,Prepared!$D:$G,3,FALSE))*K100),"")</f>
        <v/>
      </c>
      <c r="M100" s="2"/>
      <c r="N100" s="11"/>
      <c r="O100" s="51" t="str">
        <f>IF(AND(M100&lt;&gt;"",N100&lt;&gt;""),IF(NOT(ISNA(VLOOKUP(M100,Ingredients!$D:$K,4,FALSE)/(VLOOKUP(M100,Ingredients!$D:$K,2,FALSE))*N100)),VLOOKUP(M100,Ingredients!$D:$K,4,FALSE)/(VLOOKUP(M100,Ingredients!$D:$K,2,FALSE))*N100,VLOOKUP(M100,Prepared!$D:$G,4,FALSE)/(VLOOKUP(M100,Prepared!$D:$G,3,FALSE))*N100),"")</f>
        <v/>
      </c>
      <c r="P100" s="2"/>
      <c r="Q100" s="11"/>
      <c r="R100" s="51" t="str">
        <f>IF(AND(P100&lt;&gt;"",Q100&lt;&gt;""),IF(NOT(ISNA(VLOOKUP(P100,Ingredients!$D:$K,4,FALSE)/(VLOOKUP(P100,Ingredients!$D:$K,2,FALSE))*Q100)),VLOOKUP(P100,Ingredients!$D:$K,4,FALSE)/(VLOOKUP(P100,Ingredients!$D:$K,2,FALSE))*Q100,VLOOKUP(P100,Prepared!$D:$G,4,FALSE)/(VLOOKUP(P100,Prepared!$D:$G,3,FALSE))*Q100),"")</f>
        <v/>
      </c>
      <c r="S100" s="2"/>
      <c r="T100" s="11"/>
      <c r="U100" s="51" t="str">
        <f>IF(AND(S100&lt;&gt;"",T100&lt;&gt;""),IF(NOT(ISNA(VLOOKUP(S100,Ingredients!$D:$K,4,FALSE)/(VLOOKUP(S100,Ingredients!$D:$K,2,FALSE))*T100)),VLOOKUP(S100,Ingredients!$D:$K,4,FALSE)/(VLOOKUP(S100,Ingredients!$D:$K,2,FALSE))*T100,VLOOKUP(S100,Prepared!$D:$G,4,FALSE)/(VLOOKUP(S100,Prepared!$D:$G,3,FALSE))*T100),"")</f>
        <v/>
      </c>
    </row>
    <row r="101" spans="1:21">
      <c r="A101" s="2"/>
      <c r="B101" s="11"/>
      <c r="C101" s="3" t="str">
        <f>IF(AND(A101&lt;&gt;"",B101&lt;&gt;""),IF(NOT(ISNA(VLOOKUP(A101,Ingredients!$D:$K,4,FALSE)/(VLOOKUP(A101,Ingredients!$D:$K,2,FALSE))*B101)),VLOOKUP(A101,Ingredients!$D:$K,4,FALSE)/(VLOOKUP(A101,Ingredients!$D:$K,2,FALSE))*B101,VLOOKUP(A101,Prepared!$D:$G,4,FALSE)/(VLOOKUP(A101,Prepared!$D:$G,3,FALSE))*B101),"")</f>
        <v/>
      </c>
      <c r="D101" s="2"/>
      <c r="E101" s="11"/>
      <c r="F101" s="3" t="str">
        <f>IF(AND(D101&lt;&gt;"",E101&lt;&gt;""),IF(NOT(ISNA(VLOOKUP(D101,Ingredients!$D:$K,4,FALSE)/(VLOOKUP(D101,Ingredients!$D:$K,2,FALSE))*E101)),VLOOKUP(D101,Ingredients!$D:$K,4,FALSE)/(VLOOKUP(D101,Ingredients!$D:$K,2,FALSE))*E101,VLOOKUP(D101,Prepared!$D:$G,4,FALSE)/(VLOOKUP(D101,Prepared!$D:$G,3,FALSE))*E101),"")</f>
        <v/>
      </c>
      <c r="G101" s="2"/>
      <c r="H101" s="11"/>
      <c r="I101" s="3" t="str">
        <f>IF(AND(G101&lt;&gt;"",H101&lt;&gt;""),IF(NOT(ISNA(VLOOKUP(G101,Ingredients!$D:$K,4,FALSE)/(VLOOKUP(G101,Ingredients!$D:$K,2,FALSE))*H101)),VLOOKUP(G101,Ingredients!$D:$K,4,FALSE)/(VLOOKUP(G101,Ingredients!$D:$K,2,FALSE))*H101,VLOOKUP(G101,Prepared!$D:$G,4,FALSE)/(VLOOKUP(G101,Prepared!$D:$G,3,FALSE))*H101),"")</f>
        <v/>
      </c>
      <c r="J101" s="17"/>
      <c r="K101" s="11"/>
      <c r="L101" s="3" t="str">
        <f>IF(AND(J101&lt;&gt;"",K101&lt;&gt;""),IF(NOT(ISNA(VLOOKUP(J101,Ingredients!$D:$K,4,FALSE)/(VLOOKUP(J101,Ingredients!$D:$K,2,FALSE))*K101)),VLOOKUP(J101,Ingredients!$D:$K,4,FALSE)/(VLOOKUP(J101,Ingredients!$D:$K,2,FALSE))*K101,VLOOKUP(J101,Prepared!$D:$G,4,FALSE)/(VLOOKUP(J101,Prepared!$D:$G,3,FALSE))*K101),"")</f>
        <v/>
      </c>
      <c r="M101" s="2"/>
      <c r="N101" s="11"/>
      <c r="O101" s="51" t="str">
        <f>IF(AND(M101&lt;&gt;"",N101&lt;&gt;""),IF(NOT(ISNA(VLOOKUP(M101,Ingredients!$D:$K,4,FALSE)/(VLOOKUP(M101,Ingredients!$D:$K,2,FALSE))*N101)),VLOOKUP(M101,Ingredients!$D:$K,4,FALSE)/(VLOOKUP(M101,Ingredients!$D:$K,2,FALSE))*N101,VLOOKUP(M101,Prepared!$D:$G,4,FALSE)/(VLOOKUP(M101,Prepared!$D:$G,3,FALSE))*N101),"")</f>
        <v/>
      </c>
      <c r="P101" s="2"/>
      <c r="Q101" s="11"/>
      <c r="R101" s="51" t="str">
        <f>IF(AND(P101&lt;&gt;"",Q101&lt;&gt;""),IF(NOT(ISNA(VLOOKUP(P101,Ingredients!$D:$K,4,FALSE)/(VLOOKUP(P101,Ingredients!$D:$K,2,FALSE))*Q101)),VLOOKUP(P101,Ingredients!$D:$K,4,FALSE)/(VLOOKUP(P101,Ingredients!$D:$K,2,FALSE))*Q101,VLOOKUP(P101,Prepared!$D:$G,4,FALSE)/(VLOOKUP(P101,Prepared!$D:$G,3,FALSE))*Q101),"")</f>
        <v/>
      </c>
      <c r="S101" s="2"/>
      <c r="T101" s="11"/>
      <c r="U101" s="51" t="str">
        <f>IF(AND(S101&lt;&gt;"",T101&lt;&gt;""),IF(NOT(ISNA(VLOOKUP(S101,Ingredients!$D:$K,4,FALSE)/(VLOOKUP(S101,Ingredients!$D:$K,2,FALSE))*T101)),VLOOKUP(S101,Ingredients!$D:$K,4,FALSE)/(VLOOKUP(S101,Ingredients!$D:$K,2,FALSE))*T101,VLOOKUP(S101,Prepared!$D:$G,4,FALSE)/(VLOOKUP(S101,Prepared!$D:$G,3,FALSE))*T101),"")</f>
        <v/>
      </c>
    </row>
    <row r="102" spans="1:21">
      <c r="A102" s="2"/>
      <c r="B102" s="11"/>
      <c r="C102" s="3" t="str">
        <f>IF(AND(A102&lt;&gt;"",B102&lt;&gt;""),IF(NOT(ISNA(VLOOKUP(A102,Ingredients!$D:$K,4,FALSE)/(VLOOKUP(A102,Ingredients!$D:$K,2,FALSE))*B102)),VLOOKUP(A102,Ingredients!$D:$K,4,FALSE)/(VLOOKUP(A102,Ingredients!$D:$K,2,FALSE))*B102,VLOOKUP(A102,Prepared!$D:$G,4,FALSE)/(VLOOKUP(A102,Prepared!$D:$G,3,FALSE))*B102),"")</f>
        <v/>
      </c>
      <c r="D102" s="2"/>
      <c r="E102" s="11"/>
      <c r="F102" s="3" t="str">
        <f>IF(AND(D102&lt;&gt;"",E102&lt;&gt;""),IF(NOT(ISNA(VLOOKUP(D102,Ingredients!$D:$K,4,FALSE)/(VLOOKUP(D102,Ingredients!$D:$K,2,FALSE))*E102)),VLOOKUP(D102,Ingredients!$D:$K,4,FALSE)/(VLOOKUP(D102,Ingredients!$D:$K,2,FALSE))*E102,VLOOKUP(D102,Prepared!$D:$G,4,FALSE)/(VLOOKUP(D102,Prepared!$D:$G,3,FALSE))*E102),"")</f>
        <v/>
      </c>
      <c r="G102" s="2"/>
      <c r="H102" s="11"/>
      <c r="I102" s="3" t="str">
        <f>IF(AND(G102&lt;&gt;"",H102&lt;&gt;""),IF(NOT(ISNA(VLOOKUP(G102,Ingredients!$D:$K,4,FALSE)/(VLOOKUP(G102,Ingredients!$D:$K,2,FALSE))*H102)),VLOOKUP(G102,Ingredients!$D:$K,4,FALSE)/(VLOOKUP(G102,Ingredients!$D:$K,2,FALSE))*H102,VLOOKUP(G102,Prepared!$D:$G,4,FALSE)/(VLOOKUP(G102,Prepared!$D:$G,3,FALSE))*H102),"")</f>
        <v/>
      </c>
      <c r="J102" s="17"/>
      <c r="K102" s="11"/>
      <c r="L102" s="3" t="str">
        <f>IF(AND(J102&lt;&gt;"",K102&lt;&gt;""),IF(NOT(ISNA(VLOOKUP(J102,Ingredients!$D:$K,4,FALSE)/(VLOOKUP(J102,Ingredients!$D:$K,2,FALSE))*K102)),VLOOKUP(J102,Ingredients!$D:$K,4,FALSE)/(VLOOKUP(J102,Ingredients!$D:$K,2,FALSE))*K102,VLOOKUP(J102,Prepared!$D:$G,4,FALSE)/(VLOOKUP(J102,Prepared!$D:$G,3,FALSE))*K102),"")</f>
        <v/>
      </c>
      <c r="M102" s="2"/>
      <c r="N102" s="11"/>
      <c r="O102" s="51" t="str">
        <f>IF(AND(M102&lt;&gt;"",N102&lt;&gt;""),IF(NOT(ISNA(VLOOKUP(M102,Ingredients!$D:$K,4,FALSE)/(VLOOKUP(M102,Ingredients!$D:$K,2,FALSE))*N102)),VLOOKUP(M102,Ingredients!$D:$K,4,FALSE)/(VLOOKUP(M102,Ingredients!$D:$K,2,FALSE))*N102,VLOOKUP(M102,Prepared!$D:$G,4,FALSE)/(VLOOKUP(M102,Prepared!$D:$G,3,FALSE))*N102),"")</f>
        <v/>
      </c>
      <c r="P102" s="2"/>
      <c r="Q102" s="11"/>
      <c r="R102" s="51" t="str">
        <f>IF(AND(P102&lt;&gt;"",Q102&lt;&gt;""),IF(NOT(ISNA(VLOOKUP(P102,Ingredients!$D:$K,4,FALSE)/(VLOOKUP(P102,Ingredients!$D:$K,2,FALSE))*Q102)),VLOOKUP(P102,Ingredients!$D:$K,4,FALSE)/(VLOOKUP(P102,Ingredients!$D:$K,2,FALSE))*Q102,VLOOKUP(P102,Prepared!$D:$G,4,FALSE)/(VLOOKUP(P102,Prepared!$D:$G,3,FALSE))*Q102),"")</f>
        <v/>
      </c>
      <c r="S102" s="2"/>
      <c r="T102" s="11"/>
      <c r="U102" s="51" t="str">
        <f>IF(AND(S102&lt;&gt;"",T102&lt;&gt;""),IF(NOT(ISNA(VLOOKUP(S102,Ingredients!$D:$K,4,FALSE)/(VLOOKUP(S102,Ingredients!$D:$K,2,FALSE))*T102)),VLOOKUP(S102,Ingredients!$D:$K,4,FALSE)/(VLOOKUP(S102,Ingredients!$D:$K,2,FALSE))*T102,VLOOKUP(S102,Prepared!$D:$G,4,FALSE)/(VLOOKUP(S102,Prepared!$D:$G,3,FALSE))*T102),"")</f>
        <v/>
      </c>
    </row>
    <row r="103" spans="1:21">
      <c r="A103" s="2"/>
      <c r="B103" s="11"/>
      <c r="C103" s="3" t="str">
        <f>IF(AND(A103&lt;&gt;"",B103&lt;&gt;""),IF(NOT(ISNA(VLOOKUP(A103,Ingredients!$D:$K,4,FALSE)/(VLOOKUP(A103,Ingredients!$D:$K,2,FALSE))*B103)),VLOOKUP(A103,Ingredients!$D:$K,4,FALSE)/(VLOOKUP(A103,Ingredients!$D:$K,2,FALSE))*B103,VLOOKUP(A103,Prepared!$D:$G,4,FALSE)/(VLOOKUP(A103,Prepared!$D:$G,3,FALSE))*B103),"")</f>
        <v/>
      </c>
      <c r="D103" s="2"/>
      <c r="E103" s="11"/>
      <c r="F103" s="3" t="str">
        <f>IF(AND(D103&lt;&gt;"",E103&lt;&gt;""),IF(NOT(ISNA(VLOOKUP(D103,Ingredients!$D:$K,4,FALSE)/(VLOOKUP(D103,Ingredients!$D:$K,2,FALSE))*E103)),VLOOKUP(D103,Ingredients!$D:$K,4,FALSE)/(VLOOKUP(D103,Ingredients!$D:$K,2,FALSE))*E103,VLOOKUP(D103,Prepared!$D:$G,4,FALSE)/(VLOOKUP(D103,Prepared!$D:$G,3,FALSE))*E103),"")</f>
        <v/>
      </c>
      <c r="G103" s="2"/>
      <c r="H103" s="11"/>
      <c r="I103" s="3" t="str">
        <f>IF(AND(G103&lt;&gt;"",H103&lt;&gt;""),IF(NOT(ISNA(VLOOKUP(G103,Ingredients!$D:$K,4,FALSE)/(VLOOKUP(G103,Ingredients!$D:$K,2,FALSE))*H103)),VLOOKUP(G103,Ingredients!$D:$K,4,FALSE)/(VLOOKUP(G103,Ingredients!$D:$K,2,FALSE))*H103,VLOOKUP(G103,Prepared!$D:$G,4,FALSE)/(VLOOKUP(G103,Prepared!$D:$G,3,FALSE))*H103),"")</f>
        <v/>
      </c>
      <c r="J103" s="17"/>
      <c r="K103" s="11"/>
      <c r="L103" s="3" t="str">
        <f>IF(AND(J103&lt;&gt;"",K103&lt;&gt;""),IF(NOT(ISNA(VLOOKUP(J103,Ingredients!$D:$K,4,FALSE)/(VLOOKUP(J103,Ingredients!$D:$K,2,FALSE))*K103)),VLOOKUP(J103,Ingredients!$D:$K,4,FALSE)/(VLOOKUP(J103,Ingredients!$D:$K,2,FALSE))*K103,VLOOKUP(J103,Prepared!$D:$G,4,FALSE)/(VLOOKUP(J103,Prepared!$D:$G,3,FALSE))*K103),"")</f>
        <v/>
      </c>
      <c r="M103" s="2"/>
      <c r="N103" s="11"/>
      <c r="O103" s="51" t="str">
        <f>IF(AND(M103&lt;&gt;"",N103&lt;&gt;""),IF(NOT(ISNA(VLOOKUP(M103,Ingredients!$D:$K,4,FALSE)/(VLOOKUP(M103,Ingredients!$D:$K,2,FALSE))*N103)),VLOOKUP(M103,Ingredients!$D:$K,4,FALSE)/(VLOOKUP(M103,Ingredients!$D:$K,2,FALSE))*N103,VLOOKUP(M103,Prepared!$D:$G,4,FALSE)/(VLOOKUP(M103,Prepared!$D:$G,3,FALSE))*N103),"")</f>
        <v/>
      </c>
      <c r="P103" s="2"/>
      <c r="Q103" s="11"/>
      <c r="R103" s="51" t="str">
        <f>IF(AND(P103&lt;&gt;"",Q103&lt;&gt;""),IF(NOT(ISNA(VLOOKUP(P103,Ingredients!$D:$K,4,FALSE)/(VLOOKUP(P103,Ingredients!$D:$K,2,FALSE))*Q103)),VLOOKUP(P103,Ingredients!$D:$K,4,FALSE)/(VLOOKUP(P103,Ingredients!$D:$K,2,FALSE))*Q103,VLOOKUP(P103,Prepared!$D:$G,4,FALSE)/(VLOOKUP(P103,Prepared!$D:$G,3,FALSE))*Q103),"")</f>
        <v/>
      </c>
      <c r="S103" s="2"/>
      <c r="T103" s="11"/>
      <c r="U103" s="51" t="str">
        <f>IF(AND(S103&lt;&gt;"",T103&lt;&gt;""),IF(NOT(ISNA(VLOOKUP(S103,Ingredients!$D:$K,4,FALSE)/(VLOOKUP(S103,Ingredients!$D:$K,2,FALSE))*T103)),VLOOKUP(S103,Ingredients!$D:$K,4,FALSE)/(VLOOKUP(S103,Ingredients!$D:$K,2,FALSE))*T103,VLOOKUP(S103,Prepared!$D:$G,4,FALSE)/(VLOOKUP(S103,Prepared!$D:$G,3,FALSE))*T103),"")</f>
        <v/>
      </c>
    </row>
    <row r="104" spans="1:21">
      <c r="A104" s="40"/>
      <c r="B104" s="41"/>
      <c r="C104" s="42" t="str">
        <f>IF(AND(A104&lt;&gt;"",B104&lt;&gt;""),IF(NOT(ISNA(VLOOKUP(A104,Ingredients!$D:$K,4,FALSE)/(VLOOKUP(A104,Ingredients!$D:$K,2,FALSE))*B104)),VLOOKUP(A104,Ingredients!$D:$K,4,FALSE)/(VLOOKUP(A104,Ingredients!$D:$K,2,FALSE))*B104,VLOOKUP(A104,Prepared!$D:$G,4,FALSE)/(VLOOKUP(A104,Prepared!$D:$G,3,FALSE))*B104),"")</f>
        <v/>
      </c>
      <c r="D104" s="40"/>
      <c r="E104" s="41"/>
      <c r="F104" s="42" t="str">
        <f>IF(AND(D104&lt;&gt;"",E104&lt;&gt;""),IF(NOT(ISNA(VLOOKUP(D104,Ingredients!$D:$K,4,FALSE)/(VLOOKUP(D104,Ingredients!$D:$K,2,FALSE))*E104)),VLOOKUP(D104,Ingredients!$D:$K,4,FALSE)/(VLOOKUP(D104,Ingredients!$D:$K,2,FALSE))*E104,VLOOKUP(D104,Prepared!$D:$G,4,FALSE)/(VLOOKUP(D104,Prepared!$D:$G,3,FALSE))*E104),"")</f>
        <v/>
      </c>
      <c r="G104" s="40"/>
      <c r="H104" s="41"/>
      <c r="I104" s="42" t="str">
        <f>IF(AND(G104&lt;&gt;"",H104&lt;&gt;""),IF(NOT(ISNA(VLOOKUP(G104,Ingredients!$D:$K,4,FALSE)/(VLOOKUP(G104,Ingredients!$D:$K,2,FALSE))*H104)),VLOOKUP(G104,Ingredients!$D:$K,4,FALSE)/(VLOOKUP(G104,Ingredients!$D:$K,2,FALSE))*H104,VLOOKUP(G104,Prepared!$D:$G,4,FALSE)/(VLOOKUP(G104,Prepared!$D:$G,3,FALSE))*H104),"")</f>
        <v/>
      </c>
      <c r="J104" s="40"/>
      <c r="K104" s="41"/>
      <c r="L104" s="42" t="str">
        <f>IF(AND(J104&lt;&gt;"",K104&lt;&gt;""),IF(NOT(ISNA(VLOOKUP(J104,Ingredients!$D:$K,4,FALSE)/(VLOOKUP(J104,Ingredients!$D:$K,2,FALSE))*K104)),VLOOKUP(J104,Ingredients!$D:$K,4,FALSE)/(VLOOKUP(J104,Ingredients!$D:$K,2,FALSE))*K104,VLOOKUP(J104,Prepared!$D:$G,4,FALSE)/(VLOOKUP(J104,Prepared!$D:$G,3,FALSE))*K104),"")</f>
        <v/>
      </c>
      <c r="M104" s="40"/>
      <c r="N104" s="41"/>
      <c r="O104" s="42" t="str">
        <f>IF(AND(M104&lt;&gt;"",N104&lt;&gt;""),IF(NOT(ISNA(VLOOKUP(M104,Ingredients!$D:$K,4,FALSE)/(VLOOKUP(M104,Ingredients!$D:$K,2,FALSE))*N104)),VLOOKUP(M104,Ingredients!$D:$K,4,FALSE)/(VLOOKUP(M104,Ingredients!$D:$K,2,FALSE))*N104,VLOOKUP(M104,Prepared!$D:$G,4,FALSE)/(VLOOKUP(M104,Prepared!$D:$G,3,FALSE))*N104),"")</f>
        <v/>
      </c>
      <c r="P104" s="40"/>
      <c r="Q104" s="41"/>
      <c r="R104" s="42" t="str">
        <f>IF(AND(P104&lt;&gt;"",Q104&lt;&gt;""),IF(NOT(ISNA(VLOOKUP(P104,Ingredients!$D:$K,4,FALSE)/(VLOOKUP(P104,Ingredients!$D:$K,2,FALSE))*Q104)),VLOOKUP(P104,Ingredients!$D:$K,4,FALSE)/(VLOOKUP(P104,Ingredients!$D:$K,2,FALSE))*Q104,VLOOKUP(P104,Prepared!$D:$G,4,FALSE)/(VLOOKUP(P104,Prepared!$D:$G,3,FALSE))*Q104),"")</f>
        <v/>
      </c>
      <c r="S104" s="40"/>
      <c r="T104" s="41"/>
      <c r="U104" s="51" t="str">
        <f>IF(AND(S104&lt;&gt;"",T104&lt;&gt;""),IF(NOT(ISNA(VLOOKUP(S104,Ingredients!$D:$K,4,FALSE)/(VLOOKUP(S104,Ingredients!$D:$K,2,FALSE))*T104)),VLOOKUP(S104,Ingredients!$D:$K,4,FALSE)/(VLOOKUP(S104,Ingredients!$D:$K,2,FALSE))*T104,VLOOKUP(S104,Prepared!$D:$G,4,FALSE)/(VLOOKUP(S104,Prepared!$D:$G,3,FALSE))*T104),"")</f>
        <v/>
      </c>
    </row>
    <row r="105" spans="1:21">
      <c r="A105" s="11"/>
    </row>
    <row r="106" spans="1:21">
      <c r="A106" s="11"/>
    </row>
    <row r="107" spans="1:21">
      <c r="A107" s="11"/>
    </row>
    <row r="108" spans="1:21">
      <c r="A108" s="11"/>
    </row>
    <row r="109" spans="1:21">
      <c r="A109" s="11"/>
    </row>
    <row r="110" spans="1:21">
      <c r="A110" s="11"/>
    </row>
    <row r="111" spans="1:21">
      <c r="A111" s="11"/>
    </row>
    <row r="112" spans="1:21">
      <c r="A112" s="11"/>
    </row>
    <row r="113" spans="1:1">
      <c r="A113" s="11"/>
    </row>
    <row r="114" spans="1:1">
      <c r="A114" s="11"/>
    </row>
    <row r="115" spans="1:1">
      <c r="A115" s="11"/>
    </row>
    <row r="116" spans="1:1">
      <c r="A116" s="11"/>
    </row>
    <row r="117" spans="1:1">
      <c r="A117" s="11"/>
    </row>
    <row r="118" spans="1:1">
      <c r="A118" s="11"/>
    </row>
    <row r="119" spans="1:1">
      <c r="A119" s="11"/>
    </row>
    <row r="120" spans="1:1">
      <c r="A120" s="11"/>
    </row>
    <row r="121" spans="1:1">
      <c r="A121" s="11"/>
    </row>
    <row r="122" spans="1:1">
      <c r="A122" s="11"/>
    </row>
    <row r="123" spans="1:1">
      <c r="A123" s="11"/>
    </row>
    <row r="124" spans="1:1">
      <c r="A124" s="11"/>
    </row>
    <row r="125" spans="1:1">
      <c r="A125" s="11"/>
    </row>
    <row r="126" spans="1:1">
      <c r="A126" s="11"/>
    </row>
    <row r="127" spans="1:1">
      <c r="A127" s="11"/>
    </row>
    <row r="128" spans="1:1">
      <c r="A128" s="11"/>
    </row>
    <row r="129" spans="1:1">
      <c r="A129" s="11"/>
    </row>
    <row r="130" spans="1:1">
      <c r="A130" s="11"/>
    </row>
    <row r="131" spans="1:1">
      <c r="A131" s="11"/>
    </row>
    <row r="132" spans="1:1">
      <c r="A132" s="11"/>
    </row>
    <row r="133" spans="1:1">
      <c r="A133" s="11"/>
    </row>
    <row r="134" spans="1:1">
      <c r="A134" s="11"/>
    </row>
    <row r="135" spans="1:1">
      <c r="A135" s="11"/>
    </row>
    <row r="136" spans="1:1">
      <c r="A136" s="11"/>
    </row>
    <row r="137" spans="1:1">
      <c r="A137" s="11"/>
    </row>
    <row r="138" spans="1:1">
      <c r="A138" s="11"/>
    </row>
    <row r="139" spans="1:1">
      <c r="A139" s="11"/>
    </row>
    <row r="140" spans="1:1">
      <c r="A140" s="11"/>
    </row>
    <row r="141" spans="1:1">
      <c r="A141" s="11"/>
    </row>
    <row r="142" spans="1:1">
      <c r="A142" s="11"/>
    </row>
    <row r="143" spans="1:1">
      <c r="A143" s="11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3:R208"/>
  <sheetViews>
    <sheetView topLeftCell="A4" workbookViewId="0" xr3:uid="{958C4451-9541-5A59-BF78-D2F731DF1C81}">
      <selection activeCell="G10" sqref="G10"/>
    </sheetView>
  </sheetViews>
  <sheetFormatPr defaultColWidth="11.42578125" defaultRowHeight="15"/>
  <cols>
    <col min="1" max="1" width="13.42578125" bestFit="1" customWidth="1"/>
    <col min="4" max="4" width="14.5703125" bestFit="1" customWidth="1"/>
    <col min="5" max="5" width="16.28515625" bestFit="1" customWidth="1"/>
    <col min="6" max="6" width="16.28515625" customWidth="1"/>
    <col min="13" max="13" width="14.85546875" bestFit="1" customWidth="1"/>
  </cols>
  <sheetData>
    <row r="3" spans="4:18" ht="15.75" thickBot="1">
      <c r="M3" s="11"/>
      <c r="N3" s="11"/>
      <c r="O3" s="11"/>
      <c r="P3" s="11"/>
      <c r="Q3" s="11"/>
      <c r="R3" s="11"/>
    </row>
    <row r="4" spans="4:18" ht="15.75" thickBot="1">
      <c r="D4" s="21" t="s">
        <v>90</v>
      </c>
      <c r="E4" s="21" t="s">
        <v>91</v>
      </c>
      <c r="F4" s="7" t="s">
        <v>92</v>
      </c>
      <c r="G4" s="6" t="s">
        <v>93</v>
      </c>
      <c r="H4" s="19" t="s">
        <v>94</v>
      </c>
      <c r="I4" s="19" t="s">
        <v>85</v>
      </c>
      <c r="J4" s="19" t="s">
        <v>95</v>
      </c>
      <c r="K4" s="7" t="s">
        <v>96</v>
      </c>
      <c r="M4" s="11"/>
      <c r="N4" s="11"/>
      <c r="O4" s="11"/>
      <c r="P4" s="11"/>
      <c r="Q4" s="11"/>
      <c r="R4" s="11"/>
    </row>
    <row r="5" spans="4:18">
      <c r="D5" s="20" t="s">
        <v>28</v>
      </c>
      <c r="E5" s="20">
        <v>100</v>
      </c>
      <c r="F5" s="3" t="s">
        <v>97</v>
      </c>
      <c r="G5" s="2"/>
      <c r="H5" s="11"/>
      <c r="I5" s="11"/>
      <c r="J5" s="11"/>
      <c r="K5" s="3"/>
      <c r="M5" s="11"/>
      <c r="N5" s="11"/>
      <c r="O5" s="11"/>
      <c r="P5" s="11"/>
      <c r="Q5" s="11"/>
      <c r="R5" s="11"/>
    </row>
    <row r="6" spans="4:18">
      <c r="D6" s="20" t="s">
        <v>13</v>
      </c>
      <c r="E6" s="20">
        <v>118</v>
      </c>
      <c r="F6" s="3" t="s">
        <v>97</v>
      </c>
      <c r="G6" s="2">
        <v>105</v>
      </c>
      <c r="H6" s="11"/>
      <c r="I6" s="11"/>
      <c r="J6" s="11"/>
      <c r="K6" s="3"/>
      <c r="M6" s="11"/>
      <c r="N6" s="11"/>
      <c r="O6" s="11"/>
      <c r="P6" s="11"/>
      <c r="Q6" s="11"/>
      <c r="R6" s="11"/>
    </row>
    <row r="7" spans="4:18">
      <c r="D7" s="20" t="s">
        <v>49</v>
      </c>
      <c r="E7" s="20">
        <v>1</v>
      </c>
      <c r="F7" s="3" t="s">
        <v>98</v>
      </c>
      <c r="G7" s="2">
        <v>100</v>
      </c>
      <c r="H7" s="11"/>
      <c r="I7" s="11"/>
      <c r="J7" s="11"/>
      <c r="K7" s="3"/>
      <c r="M7" s="11"/>
      <c r="N7" s="11"/>
      <c r="O7" s="11"/>
      <c r="P7" s="11"/>
      <c r="Q7" s="11"/>
      <c r="R7" s="11"/>
    </row>
    <row r="8" spans="4:18">
      <c r="D8" s="20" t="s">
        <v>8</v>
      </c>
      <c r="E8" s="20">
        <v>1</v>
      </c>
      <c r="F8" s="3" t="s">
        <v>98</v>
      </c>
      <c r="G8" s="2">
        <v>80</v>
      </c>
      <c r="H8" s="11"/>
      <c r="I8" s="11"/>
      <c r="J8" s="11"/>
      <c r="K8" s="3"/>
      <c r="M8" s="11"/>
      <c r="N8" s="23"/>
      <c r="O8" s="11"/>
      <c r="P8" s="11"/>
      <c r="Q8" s="11"/>
      <c r="R8" s="11"/>
    </row>
    <row r="9" spans="4:18">
      <c r="D9" s="20" t="s">
        <v>7</v>
      </c>
      <c r="E9" s="20">
        <v>100</v>
      </c>
      <c r="F9" s="3" t="s">
        <v>97</v>
      </c>
      <c r="G9" s="2">
        <v>340</v>
      </c>
      <c r="H9" s="11"/>
      <c r="I9" s="11"/>
      <c r="J9" s="11"/>
      <c r="K9" s="3"/>
      <c r="M9" s="11"/>
      <c r="N9" s="23"/>
      <c r="O9" s="11"/>
      <c r="P9" s="11"/>
      <c r="Q9" s="11"/>
      <c r="R9" s="11"/>
    </row>
    <row r="10" spans="4:18">
      <c r="D10" s="20" t="s">
        <v>12</v>
      </c>
      <c r="E10" s="20">
        <v>1</v>
      </c>
      <c r="F10" s="3" t="s">
        <v>98</v>
      </c>
      <c r="G10" s="2">
        <v>100</v>
      </c>
      <c r="H10" s="11"/>
      <c r="I10" s="11"/>
      <c r="J10" s="11"/>
      <c r="K10" s="3"/>
      <c r="M10" s="11"/>
      <c r="N10" s="23"/>
      <c r="O10" s="11"/>
      <c r="P10" s="11"/>
      <c r="Q10" s="11"/>
      <c r="R10" s="11"/>
    </row>
    <row r="11" spans="4:18">
      <c r="D11" s="20" t="s">
        <v>54</v>
      </c>
      <c r="E11" s="20">
        <v>1</v>
      </c>
      <c r="F11" s="3"/>
      <c r="G11" s="2">
        <v>50</v>
      </c>
      <c r="H11" s="11"/>
      <c r="I11" s="11"/>
      <c r="J11" s="11"/>
      <c r="K11" s="3"/>
      <c r="M11" s="11"/>
      <c r="N11" s="11"/>
      <c r="O11" s="11"/>
      <c r="P11" s="11"/>
      <c r="Q11" s="11"/>
      <c r="R11" s="11"/>
    </row>
    <row r="12" spans="4:18">
      <c r="D12" s="20" t="s">
        <v>41</v>
      </c>
      <c r="E12" s="20">
        <v>100</v>
      </c>
      <c r="F12" s="3" t="s">
        <v>97</v>
      </c>
      <c r="G12" s="2">
        <v>80</v>
      </c>
      <c r="H12" s="11"/>
      <c r="I12" s="11"/>
      <c r="J12" s="11"/>
      <c r="K12" s="3"/>
      <c r="M12" s="30"/>
      <c r="N12" s="30"/>
      <c r="O12" s="11"/>
      <c r="P12" s="11"/>
      <c r="Q12" s="11"/>
      <c r="R12" s="11"/>
    </row>
    <row r="13" spans="4:18">
      <c r="D13" s="20" t="s">
        <v>27</v>
      </c>
      <c r="E13" s="20">
        <v>100</v>
      </c>
      <c r="F13" s="3" t="s">
        <v>97</v>
      </c>
      <c r="G13" s="2">
        <v>150</v>
      </c>
      <c r="H13" s="11"/>
      <c r="I13" s="11"/>
      <c r="J13" s="11"/>
      <c r="K13" s="3"/>
      <c r="M13" s="11"/>
      <c r="N13" s="11"/>
      <c r="O13" s="11"/>
      <c r="P13" s="11"/>
      <c r="Q13" s="11"/>
      <c r="R13" s="11"/>
    </row>
    <row r="14" spans="4:18">
      <c r="D14" s="20" t="s">
        <v>99</v>
      </c>
      <c r="E14" s="20">
        <v>100</v>
      </c>
      <c r="F14" s="3" t="s">
        <v>97</v>
      </c>
      <c r="G14" s="2">
        <v>165</v>
      </c>
      <c r="H14" s="11"/>
      <c r="I14" s="11"/>
      <c r="J14" s="11"/>
      <c r="K14" s="3"/>
      <c r="M14" s="11"/>
      <c r="N14" s="11"/>
      <c r="O14" s="11"/>
      <c r="P14" s="11"/>
      <c r="Q14" s="11"/>
      <c r="R14" s="11"/>
    </row>
    <row r="15" spans="4:18">
      <c r="D15" s="20" t="s">
        <v>17</v>
      </c>
      <c r="E15" s="20">
        <v>1</v>
      </c>
      <c r="F15" s="3" t="s">
        <v>98</v>
      </c>
      <c r="G15" s="2">
        <v>500</v>
      </c>
      <c r="H15" s="11"/>
      <c r="I15" s="11"/>
      <c r="J15" s="11"/>
      <c r="K15" s="3"/>
      <c r="M15" s="11"/>
      <c r="N15" s="11"/>
      <c r="O15" s="11"/>
      <c r="P15" s="11"/>
      <c r="Q15" s="11"/>
      <c r="R15" s="11"/>
    </row>
    <row r="16" spans="4:18">
      <c r="D16" s="20" t="s">
        <v>100</v>
      </c>
      <c r="E16" s="20">
        <v>1</v>
      </c>
      <c r="F16" s="3" t="s">
        <v>98</v>
      </c>
      <c r="G16" s="2">
        <v>10</v>
      </c>
      <c r="H16" s="11"/>
      <c r="I16" s="11"/>
      <c r="J16" s="11"/>
      <c r="K16" s="3"/>
      <c r="M16" s="11"/>
      <c r="N16" s="11"/>
      <c r="O16" s="11"/>
      <c r="P16" s="11"/>
      <c r="Q16" s="11"/>
      <c r="R16" s="11"/>
    </row>
    <row r="17" spans="4:18">
      <c r="D17" s="20" t="s">
        <v>18</v>
      </c>
      <c r="E17" s="20">
        <v>100</v>
      </c>
      <c r="F17" s="3" t="s">
        <v>97</v>
      </c>
      <c r="G17" s="2"/>
      <c r="H17" s="11"/>
      <c r="I17" s="11"/>
      <c r="J17" s="11"/>
      <c r="K17" s="3"/>
      <c r="M17" s="11"/>
      <c r="N17" s="11"/>
      <c r="O17" s="11"/>
      <c r="P17" s="11"/>
      <c r="Q17" s="11"/>
      <c r="R17" s="11"/>
    </row>
    <row r="18" spans="4:18">
      <c r="D18" s="20" t="s">
        <v>36</v>
      </c>
      <c r="E18" s="20">
        <v>100</v>
      </c>
      <c r="F18" s="3" t="s">
        <v>97</v>
      </c>
      <c r="G18" s="2"/>
      <c r="H18" s="11"/>
      <c r="I18" s="11"/>
      <c r="J18" s="11"/>
      <c r="K18" s="3"/>
      <c r="M18" s="11"/>
      <c r="N18" s="11"/>
      <c r="O18" s="11"/>
      <c r="P18" s="11"/>
      <c r="Q18" s="11"/>
      <c r="R18" s="11"/>
    </row>
    <row r="19" spans="4:18">
      <c r="D19" s="20" t="s">
        <v>19</v>
      </c>
      <c r="E19" s="20">
        <v>100</v>
      </c>
      <c r="F19" s="3" t="s">
        <v>101</v>
      </c>
      <c r="G19" s="2">
        <v>50</v>
      </c>
      <c r="H19" s="11"/>
      <c r="I19" s="11"/>
      <c r="J19" s="11"/>
      <c r="K19" s="3"/>
      <c r="M19" s="11"/>
      <c r="N19" s="11"/>
      <c r="O19" s="11"/>
      <c r="P19" s="11"/>
      <c r="Q19" s="11"/>
      <c r="R19" s="11"/>
    </row>
    <row r="20" spans="4:18">
      <c r="D20" s="20" t="s">
        <v>10</v>
      </c>
      <c r="E20" s="20">
        <v>100</v>
      </c>
      <c r="F20" s="3" t="s">
        <v>97</v>
      </c>
      <c r="G20" s="2"/>
      <c r="H20" s="11"/>
      <c r="I20" s="11"/>
      <c r="J20" s="11"/>
      <c r="K20" s="3"/>
      <c r="M20" s="11"/>
      <c r="N20" s="11"/>
      <c r="O20" s="11"/>
      <c r="P20" s="11"/>
      <c r="Q20" s="11"/>
      <c r="R20" s="11"/>
    </row>
    <row r="21" spans="4:18">
      <c r="D21" s="20" t="s">
        <v>44</v>
      </c>
      <c r="E21" s="20">
        <v>100</v>
      </c>
      <c r="F21" s="3" t="s">
        <v>101</v>
      </c>
      <c r="G21" s="2">
        <v>65</v>
      </c>
      <c r="H21" s="11"/>
      <c r="I21" s="11"/>
      <c r="J21" s="11"/>
      <c r="K21" s="3"/>
      <c r="M21" s="11"/>
      <c r="N21" s="11"/>
      <c r="O21" s="11"/>
      <c r="P21" s="11"/>
      <c r="Q21" s="11"/>
      <c r="R21" s="11"/>
    </row>
    <row r="22" spans="4:18">
      <c r="D22" s="20" t="s">
        <v>24</v>
      </c>
      <c r="E22" s="20"/>
      <c r="F22" s="3"/>
      <c r="G22" s="2"/>
      <c r="H22" s="11"/>
      <c r="I22" s="11"/>
      <c r="J22" s="11"/>
      <c r="K22" s="3"/>
    </row>
    <row r="23" spans="4:18">
      <c r="D23" s="20" t="s">
        <v>15</v>
      </c>
      <c r="E23" s="20">
        <v>100</v>
      </c>
      <c r="F23" s="3" t="s">
        <v>97</v>
      </c>
      <c r="G23" s="2">
        <v>250</v>
      </c>
      <c r="H23" s="11"/>
      <c r="I23" s="11"/>
      <c r="J23" s="11"/>
      <c r="K23" s="3"/>
    </row>
    <row r="24" spans="4:18">
      <c r="D24" s="20" t="s">
        <v>102</v>
      </c>
      <c r="E24" s="20">
        <v>100</v>
      </c>
      <c r="F24" s="3" t="s">
        <v>101</v>
      </c>
      <c r="G24" s="2">
        <v>800</v>
      </c>
      <c r="H24" s="11"/>
      <c r="I24" s="11"/>
      <c r="J24" s="11"/>
      <c r="K24" s="3"/>
    </row>
    <row r="25" spans="4:18">
      <c r="D25" s="20" t="s">
        <v>78</v>
      </c>
      <c r="E25" s="20">
        <v>1</v>
      </c>
      <c r="F25" s="3" t="s">
        <v>98</v>
      </c>
      <c r="G25" s="2">
        <v>40</v>
      </c>
      <c r="H25" s="11"/>
      <c r="I25" s="11"/>
      <c r="J25" s="11"/>
      <c r="K25" s="3"/>
    </row>
    <row r="26" spans="4:18">
      <c r="D26" s="20" t="s">
        <v>57</v>
      </c>
      <c r="E26" s="20">
        <v>1</v>
      </c>
      <c r="F26" s="3" t="s">
        <v>98</v>
      </c>
      <c r="G26" s="2">
        <v>700</v>
      </c>
      <c r="H26" s="11"/>
      <c r="I26" s="11"/>
      <c r="J26" s="11"/>
      <c r="K26" s="3"/>
    </row>
    <row r="27" spans="4:18">
      <c r="D27" s="20" t="s">
        <v>62</v>
      </c>
      <c r="E27" s="20">
        <v>156</v>
      </c>
      <c r="F27" s="3" t="s">
        <v>97</v>
      </c>
      <c r="G27" s="2">
        <v>81</v>
      </c>
      <c r="H27" s="11"/>
      <c r="I27" s="11"/>
      <c r="J27" s="11"/>
      <c r="K27" s="3"/>
    </row>
    <row r="28" spans="4:18">
      <c r="D28" s="20" t="s">
        <v>25</v>
      </c>
      <c r="E28" s="20">
        <v>100</v>
      </c>
      <c r="F28" s="3" t="s">
        <v>97</v>
      </c>
      <c r="G28" s="2"/>
      <c r="H28" s="11"/>
      <c r="I28" s="11"/>
      <c r="J28" s="11"/>
      <c r="K28" s="3"/>
    </row>
    <row r="29" spans="4:18">
      <c r="D29" s="20" t="s">
        <v>38</v>
      </c>
      <c r="E29" s="20">
        <v>100</v>
      </c>
      <c r="F29" s="3" t="s">
        <v>97</v>
      </c>
      <c r="G29" s="2"/>
      <c r="H29" s="11"/>
      <c r="I29" s="11"/>
      <c r="J29" s="11"/>
      <c r="K29" s="3"/>
    </row>
    <row r="30" spans="4:18">
      <c r="D30" s="20" t="s">
        <v>40</v>
      </c>
      <c r="E30" s="20">
        <v>100</v>
      </c>
      <c r="F30" s="3" t="s">
        <v>97</v>
      </c>
      <c r="G30" s="2"/>
      <c r="H30" s="11"/>
      <c r="I30" s="11"/>
      <c r="J30" s="11"/>
      <c r="K30" s="3"/>
    </row>
    <row r="31" spans="4:18">
      <c r="D31" s="20" t="s">
        <v>39</v>
      </c>
      <c r="E31" s="20">
        <v>100</v>
      </c>
      <c r="F31" s="3" t="s">
        <v>97</v>
      </c>
      <c r="G31" s="2">
        <v>70</v>
      </c>
      <c r="H31" s="11"/>
      <c r="I31" s="11"/>
      <c r="J31" s="11"/>
      <c r="K31" s="3"/>
    </row>
    <row r="32" spans="4:18">
      <c r="D32" s="20" t="s">
        <v>33</v>
      </c>
      <c r="E32" s="20">
        <v>1</v>
      </c>
      <c r="F32" s="3" t="s">
        <v>98</v>
      </c>
      <c r="G32" s="2">
        <v>150</v>
      </c>
      <c r="H32" s="11"/>
      <c r="I32" s="11"/>
      <c r="J32" s="11"/>
      <c r="K32" s="3"/>
    </row>
    <row r="33" spans="4:11">
      <c r="D33" s="20" t="s">
        <v>46</v>
      </c>
      <c r="E33" s="20">
        <v>100</v>
      </c>
      <c r="F33" s="3" t="s">
        <v>97</v>
      </c>
      <c r="G33" s="2"/>
      <c r="H33" s="11"/>
      <c r="I33" s="11"/>
      <c r="J33" s="11"/>
      <c r="K33" s="3"/>
    </row>
    <row r="34" spans="4:11">
      <c r="D34" s="20" t="s">
        <v>22</v>
      </c>
      <c r="E34" s="20">
        <v>1</v>
      </c>
      <c r="F34" s="3" t="s">
        <v>98</v>
      </c>
      <c r="G34" s="2">
        <v>100</v>
      </c>
      <c r="H34" s="11"/>
      <c r="I34" s="11"/>
      <c r="J34" s="11"/>
      <c r="K34" s="3"/>
    </row>
    <row r="35" spans="4:11">
      <c r="D35" s="20" t="s">
        <v>76</v>
      </c>
      <c r="E35" s="20">
        <v>85</v>
      </c>
      <c r="F35" s="3" t="s">
        <v>97</v>
      </c>
      <c r="G35" s="2">
        <v>15</v>
      </c>
      <c r="H35" s="11"/>
      <c r="I35" s="11"/>
      <c r="J35" s="11"/>
      <c r="K35" s="3"/>
    </row>
    <row r="36" spans="4:11">
      <c r="D36" s="20" t="s">
        <v>66</v>
      </c>
      <c r="E36" s="20">
        <v>100</v>
      </c>
      <c r="F36" s="3" t="s">
        <v>97</v>
      </c>
      <c r="G36" s="2">
        <v>115</v>
      </c>
      <c r="H36" s="11"/>
      <c r="I36" s="11"/>
      <c r="J36" s="11"/>
      <c r="K36" s="3"/>
    </row>
    <row r="37" spans="4:11">
      <c r="D37" s="20" t="s">
        <v>43</v>
      </c>
      <c r="E37" s="20">
        <v>100</v>
      </c>
      <c r="F37" s="3" t="s">
        <v>97</v>
      </c>
      <c r="G37" s="2">
        <v>60</v>
      </c>
      <c r="H37" s="11"/>
      <c r="I37" s="11"/>
      <c r="J37" s="11"/>
      <c r="K37" s="3"/>
    </row>
    <row r="38" spans="4:11">
      <c r="D38" s="20" t="s">
        <v>59</v>
      </c>
      <c r="E38" s="20">
        <v>100</v>
      </c>
      <c r="F38" s="3" t="s">
        <v>97</v>
      </c>
      <c r="G38" s="2">
        <v>800</v>
      </c>
      <c r="H38" s="11"/>
      <c r="I38" s="11"/>
      <c r="J38" s="11"/>
      <c r="K38" s="3"/>
    </row>
    <row r="39" spans="4:11">
      <c r="D39" s="20" t="s">
        <v>103</v>
      </c>
      <c r="E39" s="20">
        <v>100</v>
      </c>
      <c r="F39" s="3" t="s">
        <v>97</v>
      </c>
      <c r="G39" s="2">
        <v>24</v>
      </c>
      <c r="H39" s="11"/>
      <c r="I39" s="11"/>
      <c r="J39" s="11"/>
      <c r="K39" s="3"/>
    </row>
    <row r="40" spans="4:11">
      <c r="D40" s="20" t="s">
        <v>73</v>
      </c>
      <c r="E40" s="20">
        <v>1</v>
      </c>
      <c r="F40" s="3" t="s">
        <v>98</v>
      </c>
      <c r="G40" s="2">
        <v>220</v>
      </c>
      <c r="H40" s="11"/>
      <c r="I40" s="11"/>
      <c r="J40" s="11"/>
      <c r="K40" s="3"/>
    </row>
    <row r="41" spans="4:11">
      <c r="D41" s="20" t="s">
        <v>75</v>
      </c>
      <c r="E41" s="20">
        <v>100</v>
      </c>
      <c r="F41" s="3" t="s">
        <v>97</v>
      </c>
      <c r="G41" s="2">
        <v>120</v>
      </c>
      <c r="H41" s="11"/>
      <c r="I41" s="11"/>
      <c r="J41" s="11"/>
      <c r="K41" s="3"/>
    </row>
    <row r="42" spans="4:11">
      <c r="D42" s="20" t="s">
        <v>59</v>
      </c>
      <c r="E42" s="20">
        <v>100</v>
      </c>
      <c r="F42" s="3" t="s">
        <v>97</v>
      </c>
      <c r="G42" s="2">
        <v>720</v>
      </c>
      <c r="H42" s="11"/>
      <c r="I42" s="11"/>
      <c r="J42" s="11"/>
      <c r="K42" s="3"/>
    </row>
    <row r="43" spans="4:11">
      <c r="D43" s="20" t="s">
        <v>104</v>
      </c>
      <c r="E43" s="20">
        <v>100</v>
      </c>
      <c r="F43" s="3" t="s">
        <v>97</v>
      </c>
      <c r="G43" s="2">
        <v>340</v>
      </c>
      <c r="H43" s="11"/>
      <c r="I43" s="11"/>
      <c r="J43" s="11"/>
      <c r="K43" s="3"/>
    </row>
    <row r="44" spans="4:11">
      <c r="D44" s="20" t="s">
        <v>105</v>
      </c>
      <c r="E44" s="20">
        <v>1</v>
      </c>
      <c r="F44" s="3" t="s">
        <v>98</v>
      </c>
      <c r="G44" s="2">
        <v>95</v>
      </c>
      <c r="H44" s="11"/>
      <c r="I44" s="11"/>
      <c r="J44" s="11"/>
      <c r="K44" s="3"/>
    </row>
    <row r="45" spans="4:11">
      <c r="D45" s="20" t="s">
        <v>79</v>
      </c>
      <c r="E45" s="20">
        <v>100</v>
      </c>
      <c r="F45" s="3" t="s">
        <v>97</v>
      </c>
      <c r="G45" s="2">
        <v>356</v>
      </c>
      <c r="H45" s="11"/>
      <c r="I45" s="11"/>
      <c r="J45" s="11"/>
      <c r="K45" s="3"/>
    </row>
    <row r="46" spans="4:11">
      <c r="D46" s="20" t="s">
        <v>31</v>
      </c>
      <c r="E46" s="20">
        <v>1</v>
      </c>
      <c r="F46" s="3" t="s">
        <v>98</v>
      </c>
      <c r="G46" s="2">
        <v>50</v>
      </c>
      <c r="H46" s="11"/>
      <c r="I46" s="11"/>
      <c r="J46" s="11"/>
      <c r="K46" s="3"/>
    </row>
    <row r="47" spans="4:11">
      <c r="D47" s="20" t="s">
        <v>80</v>
      </c>
      <c r="E47" s="20">
        <v>85</v>
      </c>
      <c r="F47" s="3" t="s">
        <v>97</v>
      </c>
      <c r="G47" s="2">
        <v>11</v>
      </c>
      <c r="H47" s="11"/>
      <c r="I47" s="11"/>
      <c r="J47" s="11"/>
      <c r="K47" s="3"/>
    </row>
    <row r="48" spans="4:11">
      <c r="D48" s="20" t="s">
        <v>70</v>
      </c>
      <c r="E48" s="20">
        <v>100</v>
      </c>
      <c r="F48" s="3" t="s">
        <v>97</v>
      </c>
      <c r="G48" s="2">
        <v>360</v>
      </c>
      <c r="H48" s="11"/>
      <c r="I48" s="11"/>
      <c r="J48" s="11"/>
      <c r="K48" s="3"/>
    </row>
    <row r="49" spans="4:11">
      <c r="D49" s="20" t="s">
        <v>84</v>
      </c>
      <c r="E49" s="20">
        <v>148</v>
      </c>
      <c r="F49" s="3" t="s">
        <v>97</v>
      </c>
      <c r="G49" s="2">
        <v>86</v>
      </c>
      <c r="H49" s="11"/>
      <c r="I49" s="11"/>
      <c r="J49" s="11"/>
      <c r="K49" s="3"/>
    </row>
    <row r="50" spans="4:11">
      <c r="D50" s="20" t="s">
        <v>34</v>
      </c>
      <c r="E50" s="20">
        <v>140</v>
      </c>
      <c r="F50" s="3" t="s">
        <v>97</v>
      </c>
      <c r="G50" s="2">
        <v>45</v>
      </c>
      <c r="H50" s="11"/>
      <c r="I50" s="11"/>
      <c r="J50" s="11"/>
      <c r="K50" s="3"/>
    </row>
    <row r="51" spans="4:11">
      <c r="D51" s="20" t="s">
        <v>85</v>
      </c>
      <c r="E51" s="20">
        <v>100</v>
      </c>
      <c r="F51" s="3" t="s">
        <v>97</v>
      </c>
      <c r="G51" s="2">
        <v>396</v>
      </c>
      <c r="H51" s="11"/>
      <c r="I51" s="11"/>
      <c r="J51" s="11"/>
      <c r="K51" s="3"/>
    </row>
    <row r="52" spans="4:11">
      <c r="D52" s="20" t="s">
        <v>83</v>
      </c>
      <c r="E52" s="20">
        <v>30</v>
      </c>
      <c r="F52" s="3" t="s">
        <v>97</v>
      </c>
      <c r="G52" s="2">
        <v>150</v>
      </c>
      <c r="H52" s="11"/>
      <c r="I52" s="11"/>
      <c r="J52" s="11"/>
      <c r="K52" s="3"/>
    </row>
    <row r="53" spans="4:11">
      <c r="D53" s="20" t="s">
        <v>11</v>
      </c>
      <c r="E53" s="20">
        <v>180</v>
      </c>
      <c r="F53" s="3" t="s">
        <v>97</v>
      </c>
      <c r="G53" s="2">
        <v>91</v>
      </c>
      <c r="H53" s="11"/>
      <c r="I53" s="11"/>
      <c r="J53" s="11"/>
      <c r="K53" s="3"/>
    </row>
    <row r="54" spans="4:11">
      <c r="D54" s="20" t="s">
        <v>86</v>
      </c>
      <c r="E54" s="20">
        <v>151</v>
      </c>
      <c r="F54" s="3" t="s">
        <v>97</v>
      </c>
      <c r="G54" s="2">
        <v>103</v>
      </c>
      <c r="H54" s="11"/>
      <c r="I54" s="11"/>
      <c r="J54" s="11"/>
      <c r="K54" s="3"/>
    </row>
    <row r="55" spans="4:11">
      <c r="D55" s="20" t="s">
        <v>23</v>
      </c>
      <c r="E55" s="20">
        <v>202</v>
      </c>
      <c r="F55" s="3" t="s">
        <v>97</v>
      </c>
      <c r="G55" s="2">
        <v>251</v>
      </c>
      <c r="H55" s="11"/>
      <c r="I55" s="11"/>
      <c r="J55" s="11"/>
      <c r="K55" s="3"/>
    </row>
    <row r="56" spans="4:11">
      <c r="D56" s="20" t="s">
        <v>87</v>
      </c>
      <c r="E56" s="20">
        <v>1</v>
      </c>
      <c r="F56" s="3" t="s">
        <v>98</v>
      </c>
      <c r="G56" s="2">
        <v>7</v>
      </c>
      <c r="H56" s="11"/>
      <c r="I56" s="11"/>
      <c r="J56" s="11"/>
      <c r="K56" s="3"/>
    </row>
    <row r="57" spans="4:11">
      <c r="D57" s="20" t="s">
        <v>58</v>
      </c>
      <c r="E57" s="20">
        <v>173</v>
      </c>
      <c r="F57" s="3" t="s">
        <v>97</v>
      </c>
      <c r="G57" s="2">
        <v>149</v>
      </c>
      <c r="H57" s="11"/>
      <c r="I57" s="11"/>
      <c r="J57" s="11"/>
      <c r="K57" s="3"/>
    </row>
    <row r="58" spans="4:11">
      <c r="D58" s="20"/>
      <c r="E58" s="20"/>
      <c r="F58" s="3"/>
      <c r="G58" s="2"/>
      <c r="H58" s="11"/>
      <c r="I58" s="11"/>
      <c r="J58" s="11"/>
      <c r="K58" s="3"/>
    </row>
    <row r="59" spans="4:11">
      <c r="D59" s="20"/>
      <c r="E59" s="20"/>
      <c r="F59" s="3"/>
      <c r="G59" s="2"/>
      <c r="H59" s="11"/>
      <c r="I59" s="11"/>
      <c r="J59" s="11"/>
      <c r="K59" s="3"/>
    </row>
    <row r="60" spans="4:11">
      <c r="D60" s="20"/>
      <c r="E60" s="20"/>
      <c r="F60" s="3"/>
      <c r="G60" s="2"/>
      <c r="H60" s="11"/>
      <c r="I60" s="11"/>
      <c r="J60" s="11"/>
      <c r="K60" s="3"/>
    </row>
    <row r="61" spans="4:11">
      <c r="D61" s="20"/>
      <c r="E61" s="20"/>
      <c r="F61" s="3"/>
      <c r="G61" s="2"/>
      <c r="H61" s="11"/>
      <c r="I61" s="11"/>
      <c r="J61" s="11"/>
      <c r="K61" s="3"/>
    </row>
    <row r="62" spans="4:11">
      <c r="D62" s="20"/>
      <c r="E62" s="20"/>
      <c r="F62" s="3"/>
      <c r="G62" s="2"/>
      <c r="H62" s="11"/>
      <c r="I62" s="11"/>
      <c r="J62" s="11"/>
      <c r="K62" s="3"/>
    </row>
    <row r="63" spans="4:11">
      <c r="D63" s="20"/>
      <c r="E63" s="20"/>
      <c r="F63" s="3"/>
      <c r="G63" s="2"/>
      <c r="H63" s="11"/>
      <c r="I63" s="11"/>
      <c r="J63" s="11"/>
      <c r="K63" s="3"/>
    </row>
    <row r="64" spans="4:11">
      <c r="D64" s="20"/>
      <c r="E64" s="20"/>
      <c r="F64" s="3"/>
      <c r="G64" s="2"/>
      <c r="H64" s="11"/>
      <c r="I64" s="11"/>
      <c r="J64" s="11"/>
      <c r="K64" s="3"/>
    </row>
    <row r="65" spans="4:11">
      <c r="D65" s="20"/>
      <c r="E65" s="20"/>
      <c r="F65" s="3"/>
      <c r="G65" s="2"/>
      <c r="H65" s="11"/>
      <c r="I65" s="11"/>
      <c r="J65" s="11"/>
      <c r="K65" s="3"/>
    </row>
    <row r="66" spans="4:11">
      <c r="D66" s="20"/>
      <c r="E66" s="20"/>
      <c r="F66" s="3"/>
      <c r="G66" s="2"/>
      <c r="H66" s="11"/>
      <c r="I66" s="11"/>
      <c r="J66" s="11"/>
      <c r="K66" s="3"/>
    </row>
    <row r="67" spans="4:11">
      <c r="D67" s="20"/>
      <c r="E67" s="20"/>
      <c r="F67" s="3"/>
      <c r="G67" s="2"/>
      <c r="H67" s="11"/>
      <c r="I67" s="11"/>
      <c r="J67" s="11"/>
      <c r="K67" s="3"/>
    </row>
    <row r="68" spans="4:11">
      <c r="D68" s="20"/>
      <c r="E68" s="20"/>
      <c r="F68" s="3"/>
      <c r="G68" s="2"/>
      <c r="H68" s="11"/>
      <c r="I68" s="11"/>
      <c r="J68" s="11"/>
      <c r="K68" s="3"/>
    </row>
    <row r="69" spans="4:11">
      <c r="D69" s="20"/>
      <c r="E69" s="20"/>
      <c r="F69" s="3"/>
      <c r="G69" s="2"/>
      <c r="H69" s="11"/>
      <c r="I69" s="11"/>
      <c r="J69" s="11"/>
      <c r="K69" s="3"/>
    </row>
    <row r="70" spans="4:11">
      <c r="D70" s="20"/>
      <c r="E70" s="20"/>
      <c r="F70" s="3"/>
      <c r="G70" s="2"/>
      <c r="H70" s="11"/>
      <c r="I70" s="11"/>
      <c r="J70" s="11"/>
      <c r="K70" s="3"/>
    </row>
    <row r="71" spans="4:11">
      <c r="D71" s="20"/>
      <c r="E71" s="20"/>
      <c r="F71" s="3"/>
      <c r="G71" s="2"/>
      <c r="H71" s="11"/>
      <c r="I71" s="11"/>
      <c r="J71" s="11"/>
      <c r="K71" s="3"/>
    </row>
    <row r="72" spans="4:11">
      <c r="D72" s="20"/>
      <c r="E72" s="20"/>
      <c r="F72" s="3"/>
      <c r="G72" s="2"/>
      <c r="H72" s="11"/>
      <c r="I72" s="11"/>
      <c r="J72" s="11"/>
      <c r="K72" s="3"/>
    </row>
    <row r="73" spans="4:11">
      <c r="D73" s="20"/>
      <c r="E73" s="20"/>
      <c r="F73" s="3"/>
      <c r="G73" s="2"/>
      <c r="H73" s="11"/>
      <c r="I73" s="11"/>
      <c r="J73" s="11"/>
      <c r="K73" s="3"/>
    </row>
    <row r="74" spans="4:11">
      <c r="D74" s="20"/>
      <c r="E74" s="20"/>
      <c r="F74" s="3"/>
      <c r="G74" s="2"/>
      <c r="H74" s="11"/>
      <c r="I74" s="11"/>
      <c r="J74" s="11"/>
      <c r="K74" s="3"/>
    </row>
    <row r="75" spans="4:11">
      <c r="D75" s="20"/>
      <c r="E75" s="20"/>
      <c r="F75" s="3"/>
      <c r="G75" s="2"/>
      <c r="H75" s="11"/>
      <c r="I75" s="11"/>
      <c r="J75" s="11"/>
      <c r="K75" s="3"/>
    </row>
    <row r="76" spans="4:11">
      <c r="D76" s="20"/>
      <c r="E76" s="20"/>
      <c r="F76" s="3"/>
      <c r="G76" s="2"/>
      <c r="H76" s="11"/>
      <c r="I76" s="11"/>
      <c r="J76" s="11"/>
      <c r="K76" s="3"/>
    </row>
    <row r="77" spans="4:11">
      <c r="D77" s="20"/>
      <c r="E77" s="20"/>
      <c r="F77" s="3"/>
      <c r="G77" s="2"/>
      <c r="H77" s="11"/>
      <c r="I77" s="11"/>
      <c r="J77" s="11"/>
      <c r="K77" s="3"/>
    </row>
    <row r="78" spans="4:11">
      <c r="D78" s="20"/>
      <c r="E78" s="20"/>
      <c r="F78" s="3"/>
      <c r="G78" s="2"/>
      <c r="H78" s="11"/>
      <c r="I78" s="11"/>
      <c r="J78" s="11"/>
      <c r="K78" s="3"/>
    </row>
    <row r="79" spans="4:11">
      <c r="D79" s="20"/>
      <c r="E79" s="20"/>
      <c r="F79" s="3"/>
      <c r="G79" s="2"/>
      <c r="H79" s="11"/>
      <c r="I79" s="11"/>
      <c r="J79" s="11"/>
      <c r="K79" s="3"/>
    </row>
    <row r="80" spans="4:11">
      <c r="D80" s="20"/>
      <c r="E80" s="20"/>
      <c r="F80" s="3"/>
      <c r="G80" s="2"/>
      <c r="H80" s="11"/>
      <c r="I80" s="11"/>
      <c r="J80" s="11"/>
      <c r="K80" s="3"/>
    </row>
    <row r="81" spans="4:11">
      <c r="D81" s="20"/>
      <c r="E81" s="20"/>
      <c r="F81" s="3"/>
      <c r="G81" s="2"/>
      <c r="H81" s="11"/>
      <c r="I81" s="11"/>
      <c r="J81" s="11"/>
      <c r="K81" s="3"/>
    </row>
    <row r="82" spans="4:11">
      <c r="D82" s="20"/>
      <c r="E82" s="20"/>
      <c r="F82" s="3"/>
      <c r="G82" s="2"/>
      <c r="H82" s="11"/>
      <c r="I82" s="11"/>
      <c r="J82" s="11"/>
      <c r="K82" s="3"/>
    </row>
    <row r="83" spans="4:11">
      <c r="D83" s="20"/>
      <c r="E83" s="20"/>
      <c r="F83" s="3"/>
      <c r="G83" s="2"/>
      <c r="H83" s="11"/>
      <c r="I83" s="11"/>
      <c r="J83" s="11"/>
      <c r="K83" s="3"/>
    </row>
    <row r="84" spans="4:11">
      <c r="D84" s="20"/>
      <c r="E84" s="20"/>
      <c r="F84" s="3"/>
      <c r="G84" s="2"/>
      <c r="H84" s="11"/>
      <c r="I84" s="11"/>
      <c r="J84" s="11"/>
      <c r="K84" s="3"/>
    </row>
    <row r="85" spans="4:11">
      <c r="D85" s="20"/>
      <c r="E85" s="20"/>
      <c r="F85" s="3"/>
      <c r="G85" s="2"/>
      <c r="H85" s="11"/>
      <c r="I85" s="11"/>
      <c r="J85" s="11"/>
      <c r="K85" s="3"/>
    </row>
    <row r="86" spans="4:11">
      <c r="D86" s="20"/>
      <c r="E86" s="20"/>
      <c r="F86" s="3"/>
      <c r="G86" s="2"/>
      <c r="H86" s="11"/>
      <c r="I86" s="11"/>
      <c r="J86" s="11"/>
      <c r="K86" s="3"/>
    </row>
    <row r="87" spans="4:11">
      <c r="D87" s="20"/>
      <c r="E87" s="20"/>
      <c r="F87" s="3"/>
      <c r="G87" s="2"/>
      <c r="H87" s="11"/>
      <c r="I87" s="11"/>
      <c r="J87" s="11"/>
      <c r="K87" s="3"/>
    </row>
    <row r="88" spans="4:11">
      <c r="D88" s="20"/>
      <c r="E88" s="20"/>
      <c r="F88" s="3"/>
      <c r="G88" s="2"/>
      <c r="H88" s="11"/>
      <c r="I88" s="11"/>
      <c r="J88" s="11"/>
      <c r="K88" s="3"/>
    </row>
    <row r="89" spans="4:11">
      <c r="D89" s="20"/>
      <c r="E89" s="20"/>
      <c r="F89" s="3"/>
      <c r="G89" s="2"/>
      <c r="H89" s="11"/>
      <c r="I89" s="11"/>
      <c r="J89" s="11"/>
      <c r="K89" s="3"/>
    </row>
    <row r="90" spans="4:11">
      <c r="D90" s="20"/>
      <c r="E90" s="20"/>
      <c r="F90" s="3"/>
      <c r="G90" s="2"/>
      <c r="H90" s="11"/>
      <c r="I90" s="11"/>
      <c r="J90" s="11"/>
      <c r="K90" s="3"/>
    </row>
    <row r="91" spans="4:11">
      <c r="D91" s="20"/>
      <c r="E91" s="20"/>
      <c r="F91" s="3"/>
      <c r="G91" s="2"/>
      <c r="H91" s="11"/>
      <c r="I91" s="11"/>
      <c r="J91" s="11"/>
      <c r="K91" s="3"/>
    </row>
    <row r="92" spans="4:11">
      <c r="D92" s="20"/>
      <c r="E92" s="20"/>
      <c r="F92" s="3"/>
      <c r="G92" s="2"/>
      <c r="H92" s="11"/>
      <c r="I92" s="11"/>
      <c r="J92" s="11"/>
      <c r="K92" s="3"/>
    </row>
    <row r="93" spans="4:11">
      <c r="D93" s="20"/>
      <c r="E93" s="20"/>
      <c r="F93" s="3"/>
      <c r="G93" s="2"/>
      <c r="H93" s="11"/>
      <c r="I93" s="11"/>
      <c r="J93" s="11"/>
      <c r="K93" s="3"/>
    </row>
    <row r="94" spans="4:11">
      <c r="D94" s="20"/>
      <c r="E94" s="20"/>
      <c r="F94" s="3"/>
      <c r="G94" s="2"/>
      <c r="H94" s="11"/>
      <c r="I94" s="11"/>
      <c r="J94" s="11"/>
      <c r="K94" s="3"/>
    </row>
    <row r="95" spans="4:11">
      <c r="D95" s="20"/>
      <c r="E95" s="20"/>
      <c r="F95" s="3"/>
      <c r="G95" s="2"/>
      <c r="H95" s="11"/>
      <c r="I95" s="11"/>
      <c r="J95" s="11"/>
      <c r="K95" s="3"/>
    </row>
    <row r="96" spans="4:11">
      <c r="D96" s="20"/>
      <c r="E96" s="20"/>
      <c r="F96" s="3"/>
      <c r="G96" s="2"/>
      <c r="H96" s="11"/>
      <c r="I96" s="11"/>
      <c r="J96" s="11"/>
      <c r="K96" s="3"/>
    </row>
    <row r="97" spans="4:11">
      <c r="D97" s="20"/>
      <c r="E97" s="20"/>
      <c r="F97" s="3"/>
      <c r="G97" s="2"/>
      <c r="H97" s="11"/>
      <c r="I97" s="11"/>
      <c r="J97" s="11"/>
      <c r="K97" s="3"/>
    </row>
    <row r="98" spans="4:11">
      <c r="D98" s="20"/>
      <c r="E98" s="20"/>
      <c r="F98" s="3"/>
      <c r="G98" s="2"/>
      <c r="H98" s="11"/>
      <c r="I98" s="11"/>
      <c r="J98" s="11"/>
      <c r="K98" s="3"/>
    </row>
    <row r="99" spans="4:11">
      <c r="D99" s="20"/>
      <c r="E99" s="20"/>
      <c r="F99" s="3"/>
      <c r="G99" s="2"/>
      <c r="H99" s="11"/>
      <c r="I99" s="11"/>
      <c r="J99" s="11"/>
      <c r="K99" s="3"/>
    </row>
    <row r="100" spans="4:11">
      <c r="D100" s="20"/>
      <c r="E100" s="20"/>
      <c r="F100" s="3"/>
      <c r="G100" s="2"/>
      <c r="H100" s="11"/>
      <c r="I100" s="11"/>
      <c r="J100" s="11"/>
      <c r="K100" s="3"/>
    </row>
    <row r="101" spans="4:11">
      <c r="D101" s="20"/>
      <c r="E101" s="20"/>
      <c r="F101" s="3"/>
      <c r="G101" s="2"/>
      <c r="H101" s="11"/>
      <c r="I101" s="11"/>
      <c r="J101" s="11"/>
      <c r="K101" s="3"/>
    </row>
    <row r="102" spans="4:11">
      <c r="D102" s="20"/>
      <c r="E102" s="20"/>
      <c r="F102" s="3"/>
      <c r="G102" s="2"/>
      <c r="H102" s="11"/>
      <c r="I102" s="11"/>
      <c r="J102" s="11"/>
      <c r="K102" s="3"/>
    </row>
    <row r="103" spans="4:11">
      <c r="D103" s="20"/>
      <c r="E103" s="20"/>
      <c r="F103" s="3"/>
      <c r="G103" s="2"/>
      <c r="H103" s="11"/>
      <c r="I103" s="11"/>
      <c r="J103" s="11"/>
      <c r="K103" s="3"/>
    </row>
    <row r="104" spans="4:11">
      <c r="D104" s="20"/>
      <c r="E104" s="20"/>
      <c r="F104" s="3"/>
      <c r="G104" s="2"/>
      <c r="H104" s="11"/>
      <c r="I104" s="11"/>
      <c r="J104" s="11"/>
      <c r="K104" s="3"/>
    </row>
    <row r="105" spans="4:11">
      <c r="D105" s="20"/>
      <c r="E105" s="20"/>
      <c r="F105" s="3"/>
      <c r="G105" s="2"/>
      <c r="H105" s="11"/>
      <c r="I105" s="11"/>
      <c r="J105" s="11"/>
      <c r="K105" s="3"/>
    </row>
    <row r="106" spans="4:11">
      <c r="D106" s="20"/>
      <c r="E106" s="20"/>
      <c r="F106" s="3"/>
      <c r="G106" s="2"/>
      <c r="H106" s="11"/>
      <c r="I106" s="11"/>
      <c r="J106" s="11"/>
      <c r="K106" s="3"/>
    </row>
    <row r="107" spans="4:11">
      <c r="D107" s="20"/>
      <c r="E107" s="20"/>
      <c r="F107" s="3"/>
      <c r="G107" s="2"/>
      <c r="H107" s="11"/>
      <c r="I107" s="11"/>
      <c r="J107" s="11"/>
      <c r="K107" s="3"/>
    </row>
    <row r="108" spans="4:11">
      <c r="D108" s="20"/>
      <c r="E108" s="20"/>
      <c r="F108" s="3"/>
      <c r="G108" s="2"/>
      <c r="H108" s="11"/>
      <c r="I108" s="11"/>
      <c r="J108" s="11"/>
      <c r="K108" s="3"/>
    </row>
    <row r="109" spans="4:11">
      <c r="D109" s="20"/>
      <c r="E109" s="20"/>
      <c r="F109" s="3"/>
      <c r="G109" s="2"/>
      <c r="H109" s="11"/>
      <c r="I109" s="11"/>
      <c r="J109" s="11"/>
      <c r="K109" s="3"/>
    </row>
    <row r="110" spans="4:11">
      <c r="D110" s="20"/>
      <c r="E110" s="20"/>
      <c r="F110" s="3"/>
      <c r="G110" s="2"/>
      <c r="H110" s="11"/>
      <c r="I110" s="11"/>
      <c r="J110" s="11"/>
      <c r="K110" s="3"/>
    </row>
    <row r="111" spans="4:11">
      <c r="D111" s="20"/>
      <c r="E111" s="20"/>
      <c r="F111" s="3"/>
      <c r="G111" s="2"/>
      <c r="H111" s="11"/>
      <c r="I111" s="11"/>
      <c r="J111" s="11"/>
      <c r="K111" s="3"/>
    </row>
    <row r="112" spans="4:11">
      <c r="D112" s="20"/>
      <c r="E112" s="20"/>
      <c r="F112" s="3"/>
      <c r="G112" s="2"/>
      <c r="H112" s="11"/>
      <c r="I112" s="11"/>
      <c r="J112" s="11"/>
      <c r="K112" s="3"/>
    </row>
    <row r="113" spans="4:11">
      <c r="D113" s="20"/>
      <c r="E113" s="20"/>
      <c r="F113" s="3"/>
      <c r="G113" s="2"/>
      <c r="H113" s="11"/>
      <c r="I113" s="11"/>
      <c r="J113" s="11"/>
      <c r="K113" s="3"/>
    </row>
    <row r="114" spans="4:11">
      <c r="D114" s="20"/>
      <c r="E114" s="20"/>
      <c r="F114" s="3"/>
      <c r="G114" s="2"/>
      <c r="H114" s="11"/>
      <c r="I114" s="11"/>
      <c r="J114" s="11"/>
      <c r="K114" s="3"/>
    </row>
    <row r="115" spans="4:11">
      <c r="D115" s="20"/>
      <c r="E115" s="20"/>
      <c r="F115" s="3"/>
      <c r="G115" s="2"/>
      <c r="H115" s="11"/>
      <c r="I115" s="11"/>
      <c r="J115" s="11"/>
      <c r="K115" s="3"/>
    </row>
    <row r="116" spans="4:11">
      <c r="D116" s="20"/>
      <c r="E116" s="20"/>
      <c r="F116" s="3"/>
      <c r="G116" s="2"/>
      <c r="H116" s="11"/>
      <c r="I116" s="11"/>
      <c r="J116" s="11"/>
      <c r="K116" s="3"/>
    </row>
    <row r="117" spans="4:11">
      <c r="D117" s="20"/>
      <c r="E117" s="20"/>
      <c r="F117" s="3"/>
      <c r="G117" s="2"/>
      <c r="H117" s="11"/>
      <c r="I117" s="11"/>
      <c r="J117" s="11"/>
      <c r="K117" s="3"/>
    </row>
    <row r="118" spans="4:11">
      <c r="D118" s="20"/>
      <c r="E118" s="20"/>
      <c r="F118" s="3"/>
      <c r="G118" s="2"/>
      <c r="H118" s="11"/>
      <c r="I118" s="11"/>
      <c r="J118" s="11"/>
      <c r="K118" s="3"/>
    </row>
    <row r="119" spans="4:11">
      <c r="D119" s="20"/>
      <c r="E119" s="20"/>
      <c r="F119" s="3"/>
      <c r="G119" s="2"/>
      <c r="H119" s="11"/>
      <c r="I119" s="11"/>
      <c r="J119" s="11"/>
      <c r="K119" s="3"/>
    </row>
    <row r="120" spans="4:11">
      <c r="D120" s="20"/>
      <c r="E120" s="20"/>
      <c r="F120" s="3"/>
      <c r="G120" s="2"/>
      <c r="H120" s="11"/>
      <c r="I120" s="11"/>
      <c r="J120" s="11"/>
      <c r="K120" s="3"/>
    </row>
    <row r="121" spans="4:11">
      <c r="D121" s="20"/>
      <c r="E121" s="20"/>
      <c r="F121" s="3"/>
      <c r="G121" s="2"/>
      <c r="H121" s="11"/>
      <c r="I121" s="11"/>
      <c r="J121" s="11"/>
      <c r="K121" s="3"/>
    </row>
    <row r="122" spans="4:11">
      <c r="D122" s="20"/>
      <c r="E122" s="20"/>
      <c r="F122" s="3"/>
      <c r="G122" s="2"/>
      <c r="H122" s="11"/>
      <c r="I122" s="11"/>
      <c r="J122" s="11"/>
      <c r="K122" s="3"/>
    </row>
    <row r="123" spans="4:11">
      <c r="D123" s="20"/>
      <c r="E123" s="20"/>
      <c r="F123" s="3"/>
      <c r="G123" s="2"/>
      <c r="H123" s="11"/>
      <c r="I123" s="11"/>
      <c r="J123" s="11"/>
      <c r="K123" s="3"/>
    </row>
    <row r="124" spans="4:11">
      <c r="D124" s="20"/>
      <c r="E124" s="20"/>
      <c r="F124" s="3"/>
      <c r="G124" s="2"/>
      <c r="H124" s="11"/>
      <c r="I124" s="11"/>
      <c r="J124" s="11"/>
      <c r="K124" s="3"/>
    </row>
    <row r="125" spans="4:11">
      <c r="D125" s="20"/>
      <c r="E125" s="20"/>
      <c r="F125" s="3"/>
      <c r="G125" s="2"/>
      <c r="H125" s="11"/>
      <c r="I125" s="11"/>
      <c r="J125" s="11"/>
      <c r="K125" s="3"/>
    </row>
    <row r="126" spans="4:11">
      <c r="D126" s="20"/>
      <c r="E126" s="20"/>
      <c r="F126" s="3"/>
      <c r="G126" s="2"/>
      <c r="H126" s="11"/>
      <c r="I126" s="11"/>
      <c r="J126" s="11"/>
      <c r="K126" s="3"/>
    </row>
    <row r="127" spans="4:11">
      <c r="D127" s="20"/>
      <c r="E127" s="20"/>
      <c r="F127" s="3"/>
      <c r="G127" s="2"/>
      <c r="H127" s="11"/>
      <c r="I127" s="11"/>
      <c r="J127" s="11"/>
      <c r="K127" s="3"/>
    </row>
    <row r="128" spans="4:11">
      <c r="D128" s="20"/>
      <c r="E128" s="20"/>
      <c r="F128" s="3"/>
      <c r="G128" s="2"/>
      <c r="H128" s="11"/>
      <c r="I128" s="11"/>
      <c r="J128" s="11"/>
      <c r="K128" s="3"/>
    </row>
    <row r="129" spans="4:11">
      <c r="D129" s="20"/>
      <c r="E129" s="20"/>
      <c r="F129" s="3"/>
      <c r="G129" s="2"/>
      <c r="H129" s="11"/>
      <c r="I129" s="11"/>
      <c r="J129" s="11"/>
      <c r="K129" s="3"/>
    </row>
    <row r="130" spans="4:11">
      <c r="D130" s="20"/>
      <c r="E130" s="20"/>
      <c r="F130" s="3"/>
      <c r="G130" s="2"/>
      <c r="H130" s="11"/>
      <c r="I130" s="11"/>
      <c r="J130" s="11"/>
      <c r="K130" s="3"/>
    </row>
    <row r="131" spans="4:11">
      <c r="D131" s="20"/>
      <c r="E131" s="20"/>
      <c r="F131" s="3"/>
      <c r="G131" s="2"/>
      <c r="H131" s="11"/>
      <c r="I131" s="11"/>
      <c r="J131" s="11"/>
      <c r="K131" s="3"/>
    </row>
    <row r="132" spans="4:11">
      <c r="D132" s="20"/>
      <c r="E132" s="20"/>
      <c r="F132" s="3"/>
      <c r="G132" s="2"/>
      <c r="H132" s="11"/>
      <c r="I132" s="11"/>
      <c r="J132" s="11"/>
      <c r="K132" s="3"/>
    </row>
    <row r="133" spans="4:11">
      <c r="D133" s="20"/>
      <c r="E133" s="20"/>
      <c r="F133" s="3"/>
      <c r="G133" s="2"/>
      <c r="H133" s="11"/>
      <c r="I133" s="11"/>
      <c r="J133" s="11"/>
      <c r="K133" s="3"/>
    </row>
    <row r="134" spans="4:11">
      <c r="D134" s="20"/>
      <c r="E134" s="20"/>
      <c r="F134" s="3"/>
      <c r="G134" s="2"/>
      <c r="H134" s="11"/>
      <c r="I134" s="11"/>
      <c r="J134" s="11"/>
      <c r="K134" s="3"/>
    </row>
    <row r="135" spans="4:11">
      <c r="D135" s="20"/>
      <c r="E135" s="20"/>
      <c r="F135" s="3"/>
      <c r="G135" s="2"/>
      <c r="H135" s="11"/>
      <c r="I135" s="11"/>
      <c r="J135" s="11"/>
      <c r="K135" s="3"/>
    </row>
    <row r="136" spans="4:11">
      <c r="D136" s="20"/>
      <c r="E136" s="20"/>
      <c r="F136" s="3"/>
      <c r="G136" s="2"/>
      <c r="H136" s="11"/>
      <c r="I136" s="11"/>
      <c r="J136" s="11"/>
      <c r="K136" s="3"/>
    </row>
    <row r="137" spans="4:11">
      <c r="D137" s="20"/>
      <c r="E137" s="20"/>
      <c r="F137" s="3"/>
      <c r="G137" s="2"/>
      <c r="H137" s="11"/>
      <c r="I137" s="11"/>
      <c r="J137" s="11"/>
      <c r="K137" s="3"/>
    </row>
    <row r="138" spans="4:11">
      <c r="D138" s="20"/>
      <c r="E138" s="20"/>
      <c r="F138" s="3"/>
      <c r="G138" s="2"/>
      <c r="H138" s="11"/>
      <c r="I138" s="11"/>
      <c r="J138" s="11"/>
      <c r="K138" s="3"/>
    </row>
    <row r="139" spans="4:11">
      <c r="D139" s="20"/>
      <c r="E139" s="20"/>
      <c r="F139" s="3"/>
      <c r="G139" s="2"/>
      <c r="H139" s="11"/>
      <c r="I139" s="11"/>
      <c r="J139" s="11"/>
      <c r="K139" s="3"/>
    </row>
    <row r="140" spans="4:11">
      <c r="D140" s="20"/>
      <c r="E140" s="20"/>
      <c r="F140" s="3"/>
      <c r="G140" s="2"/>
      <c r="H140" s="11"/>
      <c r="I140" s="11"/>
      <c r="J140" s="11"/>
      <c r="K140" s="3"/>
    </row>
    <row r="141" spans="4:11">
      <c r="D141" s="20"/>
      <c r="E141" s="20"/>
      <c r="F141" s="3"/>
      <c r="G141" s="2"/>
      <c r="H141" s="11"/>
      <c r="I141" s="11"/>
      <c r="J141" s="11"/>
      <c r="K141" s="3"/>
    </row>
    <row r="142" spans="4:11">
      <c r="D142" s="20"/>
      <c r="E142" s="20"/>
      <c r="F142" s="3"/>
      <c r="G142" s="2"/>
      <c r="H142" s="11"/>
      <c r="I142" s="11"/>
      <c r="J142" s="11"/>
      <c r="K142" s="3"/>
    </row>
    <row r="143" spans="4:11">
      <c r="D143" s="20"/>
      <c r="E143" s="20"/>
      <c r="F143" s="3"/>
      <c r="G143" s="2"/>
      <c r="H143" s="11"/>
      <c r="I143" s="11"/>
      <c r="J143" s="11"/>
      <c r="K143" s="3"/>
    </row>
    <row r="144" spans="4:11">
      <c r="D144" s="20"/>
      <c r="E144" s="20"/>
      <c r="F144" s="3"/>
      <c r="G144" s="2"/>
      <c r="H144" s="11"/>
      <c r="I144" s="11"/>
      <c r="J144" s="11"/>
      <c r="K144" s="3"/>
    </row>
    <row r="145" spans="4:11">
      <c r="D145" s="20"/>
      <c r="E145" s="20"/>
      <c r="F145" s="3"/>
      <c r="G145" s="2"/>
      <c r="H145" s="11"/>
      <c r="I145" s="11"/>
      <c r="J145" s="11"/>
      <c r="K145" s="3"/>
    </row>
    <row r="146" spans="4:11">
      <c r="D146" s="20"/>
      <c r="E146" s="20"/>
      <c r="F146" s="3"/>
      <c r="G146" s="2"/>
      <c r="H146" s="11"/>
      <c r="I146" s="11"/>
      <c r="J146" s="11"/>
      <c r="K146" s="3"/>
    </row>
    <row r="147" spans="4:11">
      <c r="D147" s="20"/>
      <c r="E147" s="20"/>
      <c r="F147" s="3"/>
      <c r="G147" s="2"/>
      <c r="H147" s="11"/>
      <c r="I147" s="11"/>
      <c r="J147" s="11"/>
      <c r="K147" s="3"/>
    </row>
    <row r="148" spans="4:11">
      <c r="D148" s="20"/>
      <c r="E148" s="20"/>
      <c r="F148" s="3"/>
      <c r="G148" s="2"/>
      <c r="H148" s="11"/>
      <c r="I148" s="11"/>
      <c r="J148" s="11"/>
      <c r="K148" s="3"/>
    </row>
    <row r="149" spans="4:11">
      <c r="D149" s="20"/>
      <c r="E149" s="20"/>
      <c r="F149" s="3"/>
      <c r="G149" s="2"/>
      <c r="H149" s="11"/>
      <c r="I149" s="11"/>
      <c r="J149" s="11"/>
      <c r="K149" s="3"/>
    </row>
    <row r="150" spans="4:11">
      <c r="D150" s="20"/>
      <c r="E150" s="20"/>
      <c r="F150" s="3"/>
      <c r="G150" s="2"/>
      <c r="H150" s="11"/>
      <c r="I150" s="11"/>
      <c r="J150" s="11"/>
      <c r="K150" s="3"/>
    </row>
    <row r="151" spans="4:11">
      <c r="D151" s="20"/>
      <c r="E151" s="20"/>
      <c r="F151" s="3"/>
      <c r="G151" s="2"/>
      <c r="H151" s="11"/>
      <c r="I151" s="11"/>
      <c r="J151" s="11"/>
      <c r="K151" s="3"/>
    </row>
    <row r="152" spans="4:11">
      <c r="D152" s="20"/>
      <c r="E152" s="20"/>
      <c r="F152" s="3"/>
      <c r="G152" s="2"/>
      <c r="H152" s="11"/>
      <c r="I152" s="11"/>
      <c r="J152" s="11"/>
      <c r="K152" s="3"/>
    </row>
    <row r="153" spans="4:11">
      <c r="D153" s="20"/>
      <c r="E153" s="20"/>
      <c r="F153" s="3"/>
      <c r="G153" s="2"/>
      <c r="H153" s="11"/>
      <c r="I153" s="11"/>
      <c r="J153" s="11"/>
      <c r="K153" s="3"/>
    </row>
    <row r="154" spans="4:11">
      <c r="D154" s="20"/>
      <c r="E154" s="20"/>
      <c r="F154" s="3"/>
      <c r="G154" s="2"/>
      <c r="H154" s="11"/>
      <c r="I154" s="11"/>
      <c r="J154" s="11"/>
      <c r="K154" s="3"/>
    </row>
    <row r="155" spans="4:11">
      <c r="D155" s="20"/>
      <c r="E155" s="20"/>
      <c r="F155" s="3"/>
      <c r="G155" s="2"/>
      <c r="H155" s="11"/>
      <c r="I155" s="11"/>
      <c r="J155" s="11"/>
      <c r="K155" s="3"/>
    </row>
    <row r="156" spans="4:11">
      <c r="D156" s="20"/>
      <c r="E156" s="20"/>
      <c r="F156" s="3"/>
      <c r="G156" s="2"/>
      <c r="H156" s="11"/>
      <c r="I156" s="11"/>
      <c r="J156" s="11"/>
      <c r="K156" s="3"/>
    </row>
    <row r="157" spans="4:11">
      <c r="D157" s="20"/>
      <c r="E157" s="20"/>
      <c r="F157" s="3"/>
      <c r="G157" s="2"/>
      <c r="H157" s="11"/>
      <c r="I157" s="11"/>
      <c r="J157" s="11"/>
      <c r="K157" s="3"/>
    </row>
    <row r="158" spans="4:11">
      <c r="D158" s="20"/>
      <c r="E158" s="20"/>
      <c r="F158" s="3"/>
      <c r="G158" s="2"/>
      <c r="H158" s="11"/>
      <c r="I158" s="11"/>
      <c r="J158" s="11"/>
      <c r="K158" s="3"/>
    </row>
    <row r="159" spans="4:11">
      <c r="D159" s="20"/>
      <c r="E159" s="20"/>
      <c r="F159" s="3"/>
      <c r="G159" s="2"/>
      <c r="H159" s="11"/>
      <c r="I159" s="11"/>
      <c r="J159" s="11"/>
      <c r="K159" s="3"/>
    </row>
    <row r="160" spans="4:11">
      <c r="D160" s="20"/>
      <c r="E160" s="20"/>
      <c r="F160" s="3"/>
      <c r="G160" s="2"/>
      <c r="H160" s="11"/>
      <c r="I160" s="11"/>
      <c r="J160" s="11"/>
      <c r="K160" s="3"/>
    </row>
    <row r="161" spans="4:11">
      <c r="D161" s="20"/>
      <c r="E161" s="20"/>
      <c r="F161" s="3"/>
      <c r="G161" s="2"/>
      <c r="H161" s="11"/>
      <c r="I161" s="11"/>
      <c r="J161" s="11"/>
      <c r="K161" s="3"/>
    </row>
    <row r="162" spans="4:11">
      <c r="D162" s="20"/>
      <c r="E162" s="20"/>
      <c r="F162" s="3"/>
      <c r="G162" s="2"/>
      <c r="H162" s="11"/>
      <c r="I162" s="11"/>
      <c r="J162" s="11"/>
      <c r="K162" s="3"/>
    </row>
    <row r="163" spans="4:11">
      <c r="D163" s="20"/>
      <c r="E163" s="20"/>
      <c r="F163" s="3"/>
      <c r="G163" s="2"/>
      <c r="H163" s="11"/>
      <c r="I163" s="11"/>
      <c r="J163" s="11"/>
      <c r="K163" s="3"/>
    </row>
    <row r="164" spans="4:11">
      <c r="D164" s="20"/>
      <c r="E164" s="20"/>
      <c r="F164" s="3"/>
      <c r="G164" s="2"/>
      <c r="H164" s="11"/>
      <c r="I164" s="11"/>
      <c r="J164" s="11"/>
      <c r="K164" s="3"/>
    </row>
    <row r="165" spans="4:11">
      <c r="D165" s="20"/>
      <c r="E165" s="20"/>
      <c r="F165" s="3"/>
      <c r="G165" s="2"/>
      <c r="H165" s="11"/>
      <c r="I165" s="11"/>
      <c r="J165" s="11"/>
      <c r="K165" s="3"/>
    </row>
    <row r="166" spans="4:11">
      <c r="D166" s="20"/>
      <c r="E166" s="20"/>
      <c r="F166" s="3"/>
      <c r="G166" s="2"/>
      <c r="H166" s="11"/>
      <c r="I166" s="11"/>
      <c r="J166" s="11"/>
      <c r="K166" s="3"/>
    </row>
    <row r="167" spans="4:11">
      <c r="D167" s="20"/>
      <c r="E167" s="20"/>
      <c r="F167" s="3"/>
      <c r="G167" s="2"/>
      <c r="H167" s="11"/>
      <c r="I167" s="11"/>
      <c r="J167" s="11"/>
      <c r="K167" s="3"/>
    </row>
    <row r="168" spans="4:11">
      <c r="D168" s="20"/>
      <c r="E168" s="20"/>
      <c r="F168" s="3"/>
      <c r="G168" s="2"/>
      <c r="H168" s="11"/>
      <c r="I168" s="11"/>
      <c r="J168" s="11"/>
      <c r="K168" s="3"/>
    </row>
    <row r="169" spans="4:11">
      <c r="D169" s="20"/>
      <c r="E169" s="20"/>
      <c r="F169" s="3"/>
      <c r="G169" s="2"/>
      <c r="H169" s="11"/>
      <c r="I169" s="11"/>
      <c r="J169" s="11"/>
      <c r="K169" s="3"/>
    </row>
    <row r="170" spans="4:11">
      <c r="D170" s="20"/>
      <c r="E170" s="20"/>
      <c r="F170" s="3"/>
      <c r="G170" s="2"/>
      <c r="H170" s="11"/>
      <c r="I170" s="11"/>
      <c r="J170" s="11"/>
      <c r="K170" s="3"/>
    </row>
    <row r="171" spans="4:11">
      <c r="D171" s="20"/>
      <c r="E171" s="20"/>
      <c r="F171" s="3"/>
      <c r="G171" s="2"/>
      <c r="H171" s="11"/>
      <c r="I171" s="11"/>
      <c r="J171" s="11"/>
      <c r="K171" s="3"/>
    </row>
    <row r="172" spans="4:11">
      <c r="D172" s="20"/>
      <c r="E172" s="20"/>
      <c r="F172" s="3"/>
      <c r="G172" s="2"/>
      <c r="H172" s="11"/>
      <c r="I172" s="11"/>
      <c r="J172" s="11"/>
      <c r="K172" s="3"/>
    </row>
    <row r="173" spans="4:11">
      <c r="D173" s="20"/>
      <c r="E173" s="20"/>
      <c r="F173" s="3"/>
      <c r="G173" s="2"/>
      <c r="H173" s="11"/>
      <c r="I173" s="11"/>
      <c r="J173" s="11"/>
      <c r="K173" s="3"/>
    </row>
    <row r="174" spans="4:11">
      <c r="D174" s="20"/>
      <c r="E174" s="20"/>
      <c r="F174" s="3"/>
      <c r="G174" s="2"/>
      <c r="H174" s="11"/>
      <c r="I174" s="11"/>
      <c r="J174" s="11"/>
      <c r="K174" s="3"/>
    </row>
    <row r="175" spans="4:11">
      <c r="D175" s="20"/>
      <c r="E175" s="20"/>
      <c r="F175" s="3"/>
      <c r="G175" s="2"/>
      <c r="H175" s="11"/>
      <c r="I175" s="11"/>
      <c r="J175" s="11"/>
      <c r="K175" s="3"/>
    </row>
    <row r="176" spans="4:11">
      <c r="D176" s="20"/>
      <c r="E176" s="20"/>
      <c r="F176" s="3"/>
      <c r="G176" s="2"/>
      <c r="H176" s="11"/>
      <c r="I176" s="11"/>
      <c r="J176" s="11"/>
      <c r="K176" s="3"/>
    </row>
    <row r="177" spans="4:11">
      <c r="D177" s="20"/>
      <c r="E177" s="20"/>
      <c r="F177" s="3"/>
      <c r="G177" s="2"/>
      <c r="H177" s="11"/>
      <c r="I177" s="11"/>
      <c r="J177" s="11"/>
      <c r="K177" s="3"/>
    </row>
    <row r="178" spans="4:11">
      <c r="D178" s="20"/>
      <c r="E178" s="20"/>
      <c r="F178" s="3"/>
      <c r="G178" s="2"/>
      <c r="H178" s="11"/>
      <c r="I178" s="11"/>
      <c r="J178" s="11"/>
      <c r="K178" s="3"/>
    </row>
    <row r="179" spans="4:11">
      <c r="D179" s="20"/>
      <c r="E179" s="20"/>
      <c r="F179" s="3"/>
      <c r="G179" s="2"/>
      <c r="H179" s="11"/>
      <c r="I179" s="11"/>
      <c r="J179" s="11"/>
      <c r="K179" s="3"/>
    </row>
    <row r="180" spans="4:11">
      <c r="D180" s="20"/>
      <c r="E180" s="20"/>
      <c r="F180" s="3"/>
      <c r="G180" s="2"/>
      <c r="H180" s="11"/>
      <c r="I180" s="11"/>
      <c r="J180" s="11"/>
      <c r="K180" s="3"/>
    </row>
    <row r="181" spans="4:11">
      <c r="D181" s="20"/>
      <c r="E181" s="20"/>
      <c r="F181" s="3"/>
      <c r="G181" s="2"/>
      <c r="H181" s="11"/>
      <c r="I181" s="11"/>
      <c r="J181" s="11"/>
      <c r="K181" s="3"/>
    </row>
    <row r="182" spans="4:11">
      <c r="D182" s="20"/>
      <c r="E182" s="20"/>
      <c r="F182" s="3"/>
      <c r="G182" s="2"/>
      <c r="H182" s="11"/>
      <c r="I182" s="11"/>
      <c r="J182" s="11"/>
      <c r="K182" s="3"/>
    </row>
    <row r="183" spans="4:11">
      <c r="D183" s="20"/>
      <c r="E183" s="20"/>
      <c r="F183" s="3"/>
      <c r="G183" s="2"/>
      <c r="H183" s="11"/>
      <c r="I183" s="11"/>
      <c r="J183" s="11"/>
      <c r="K183" s="3"/>
    </row>
    <row r="184" spans="4:11">
      <c r="D184" s="20"/>
      <c r="E184" s="20"/>
      <c r="F184" s="3"/>
      <c r="G184" s="2"/>
      <c r="H184" s="11"/>
      <c r="I184" s="11"/>
      <c r="J184" s="11"/>
      <c r="K184" s="3"/>
    </row>
    <row r="185" spans="4:11">
      <c r="D185" s="20"/>
      <c r="E185" s="20"/>
      <c r="F185" s="3"/>
      <c r="G185" s="2"/>
      <c r="H185" s="11"/>
      <c r="I185" s="11"/>
      <c r="J185" s="11"/>
      <c r="K185" s="3"/>
    </row>
    <row r="186" spans="4:11">
      <c r="D186" s="20"/>
      <c r="E186" s="20"/>
      <c r="F186" s="3"/>
      <c r="G186" s="2"/>
      <c r="H186" s="11"/>
      <c r="I186" s="11"/>
      <c r="J186" s="11"/>
      <c r="K186" s="3"/>
    </row>
    <row r="187" spans="4:11">
      <c r="D187" s="20"/>
      <c r="E187" s="20"/>
      <c r="F187" s="3"/>
      <c r="G187" s="2"/>
      <c r="H187" s="11"/>
      <c r="I187" s="11"/>
      <c r="J187" s="11"/>
      <c r="K187" s="3"/>
    </row>
    <row r="188" spans="4:11">
      <c r="D188" s="20"/>
      <c r="E188" s="20"/>
      <c r="F188" s="3"/>
      <c r="G188" s="2"/>
      <c r="H188" s="11"/>
      <c r="I188" s="11"/>
      <c r="J188" s="11"/>
      <c r="K188" s="3"/>
    </row>
    <row r="189" spans="4:11">
      <c r="D189" s="20"/>
      <c r="E189" s="20"/>
      <c r="F189" s="3"/>
      <c r="G189" s="2"/>
      <c r="H189" s="11"/>
      <c r="I189" s="11"/>
      <c r="J189" s="11"/>
      <c r="K189" s="3"/>
    </row>
    <row r="190" spans="4:11">
      <c r="D190" s="20"/>
      <c r="E190" s="20"/>
      <c r="F190" s="3"/>
      <c r="G190" s="2"/>
      <c r="H190" s="11"/>
      <c r="I190" s="11"/>
      <c r="J190" s="11"/>
      <c r="K190" s="3"/>
    </row>
    <row r="191" spans="4:11">
      <c r="D191" s="20"/>
      <c r="E191" s="20"/>
      <c r="F191" s="3"/>
      <c r="G191" s="2"/>
      <c r="H191" s="11"/>
      <c r="I191" s="11"/>
      <c r="J191" s="11"/>
      <c r="K191" s="3"/>
    </row>
    <row r="192" spans="4:11">
      <c r="D192" s="20"/>
      <c r="E192" s="20"/>
      <c r="F192" s="3"/>
      <c r="G192" s="2"/>
      <c r="H192" s="11"/>
      <c r="I192" s="11"/>
      <c r="J192" s="11"/>
      <c r="K192" s="3"/>
    </row>
    <row r="193" spans="4:11">
      <c r="D193" s="20"/>
      <c r="E193" s="20"/>
      <c r="F193" s="3"/>
      <c r="G193" s="2"/>
      <c r="H193" s="11"/>
      <c r="I193" s="11"/>
      <c r="J193" s="11"/>
      <c r="K193" s="3"/>
    </row>
    <row r="194" spans="4:11">
      <c r="D194" s="20"/>
      <c r="E194" s="20"/>
      <c r="F194" s="3"/>
      <c r="G194" s="2"/>
      <c r="H194" s="11"/>
      <c r="I194" s="11"/>
      <c r="J194" s="11"/>
      <c r="K194" s="3"/>
    </row>
    <row r="195" spans="4:11">
      <c r="D195" s="20"/>
      <c r="E195" s="20"/>
      <c r="F195" s="3"/>
      <c r="G195" s="2"/>
      <c r="H195" s="11"/>
      <c r="I195" s="11"/>
      <c r="J195" s="11"/>
      <c r="K195" s="3"/>
    </row>
    <row r="196" spans="4:11">
      <c r="D196" s="20"/>
      <c r="E196" s="20"/>
      <c r="F196" s="3"/>
      <c r="G196" s="2"/>
      <c r="H196" s="11"/>
      <c r="I196" s="11"/>
      <c r="J196" s="11"/>
      <c r="K196" s="3"/>
    </row>
    <row r="197" spans="4:11">
      <c r="D197" s="20"/>
      <c r="E197" s="20"/>
      <c r="F197" s="3"/>
      <c r="G197" s="2"/>
      <c r="H197" s="11"/>
      <c r="I197" s="11"/>
      <c r="J197" s="11"/>
      <c r="K197" s="3"/>
    </row>
    <row r="198" spans="4:11">
      <c r="D198" s="20"/>
      <c r="E198" s="20"/>
      <c r="F198" s="3"/>
      <c r="G198" s="2"/>
      <c r="H198" s="11"/>
      <c r="I198" s="11"/>
      <c r="J198" s="11"/>
      <c r="K198" s="3"/>
    </row>
    <row r="199" spans="4:11">
      <c r="D199" s="20"/>
      <c r="E199" s="20"/>
      <c r="F199" s="3"/>
      <c r="G199" s="2"/>
      <c r="H199" s="11"/>
      <c r="I199" s="11"/>
      <c r="J199" s="11"/>
      <c r="K199" s="3"/>
    </row>
    <row r="200" spans="4:11">
      <c r="D200" s="20"/>
      <c r="E200" s="20"/>
      <c r="F200" s="3"/>
      <c r="G200" s="2"/>
      <c r="H200" s="11"/>
      <c r="I200" s="11"/>
      <c r="J200" s="11"/>
      <c r="K200" s="3"/>
    </row>
    <row r="201" spans="4:11">
      <c r="D201" s="20"/>
      <c r="E201" s="20"/>
      <c r="F201" s="3"/>
      <c r="G201" s="2"/>
      <c r="H201" s="11"/>
      <c r="I201" s="11"/>
      <c r="J201" s="11"/>
      <c r="K201" s="3"/>
    </row>
    <row r="202" spans="4:11">
      <c r="D202" s="20"/>
      <c r="E202" s="20"/>
      <c r="F202" s="3"/>
      <c r="G202" s="2"/>
      <c r="H202" s="11"/>
      <c r="I202" s="11"/>
      <c r="J202" s="11"/>
      <c r="K202" s="3"/>
    </row>
    <row r="203" spans="4:11">
      <c r="D203" s="20"/>
      <c r="E203" s="20"/>
      <c r="F203" s="3"/>
      <c r="G203" s="2"/>
      <c r="H203" s="11"/>
      <c r="I203" s="11"/>
      <c r="J203" s="11"/>
      <c r="K203" s="3"/>
    </row>
    <row r="204" spans="4:11">
      <c r="D204" s="20"/>
      <c r="E204" s="20"/>
      <c r="F204" s="3"/>
      <c r="G204" s="2"/>
      <c r="H204" s="11"/>
      <c r="I204" s="11"/>
      <c r="J204" s="11"/>
      <c r="K204" s="3"/>
    </row>
    <row r="205" spans="4:11">
      <c r="D205" s="20"/>
      <c r="E205" s="20"/>
      <c r="F205" s="3"/>
      <c r="G205" s="2"/>
      <c r="H205" s="11"/>
      <c r="I205" s="11"/>
      <c r="J205" s="11"/>
      <c r="K205" s="3"/>
    </row>
    <row r="206" spans="4:11">
      <c r="D206" s="20"/>
      <c r="E206" s="20"/>
      <c r="F206" s="3"/>
      <c r="G206" s="2"/>
      <c r="H206" s="11"/>
      <c r="I206" s="11"/>
      <c r="J206" s="11"/>
      <c r="K206" s="3"/>
    </row>
    <row r="207" spans="4:11">
      <c r="D207" s="20"/>
      <c r="E207" s="20"/>
      <c r="F207" s="3"/>
      <c r="G207" s="2"/>
      <c r="H207" s="11"/>
      <c r="I207" s="11"/>
      <c r="J207" s="11"/>
      <c r="K207" s="3"/>
    </row>
    <row r="208" spans="4:11">
      <c r="D208" s="20"/>
      <c r="E208" s="20"/>
      <c r="F208" s="3"/>
      <c r="G208" s="2"/>
      <c r="H208" s="11"/>
      <c r="I208" s="11"/>
      <c r="J208" s="11"/>
      <c r="K208" s="3"/>
    </row>
  </sheetData>
  <sortState ref="A1:A51">
    <sortCondition ref="A1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6:G52"/>
  <sheetViews>
    <sheetView tabSelected="1" topLeftCell="A33" workbookViewId="0" xr3:uid="{842E5F09-E766-5B8D-85AF-A39847EA96FD}">
      <selection activeCell="D40" sqref="D40"/>
    </sheetView>
  </sheetViews>
  <sheetFormatPr defaultColWidth="11.42578125" defaultRowHeight="15"/>
  <cols>
    <col min="4" max="4" width="14.85546875" bestFit="1" customWidth="1"/>
    <col min="5" max="5" width="14.85546875" customWidth="1"/>
  </cols>
  <sheetData>
    <row r="6" spans="4:7" ht="15.75" thickBot="1"/>
    <row r="7" spans="4:7" ht="15.75" thickBot="1">
      <c r="D7" s="9" t="s">
        <v>65</v>
      </c>
      <c r="E7" s="22"/>
      <c r="F7" s="22"/>
      <c r="G7" s="10">
        <f>SUM(G8:G13)</f>
        <v>614.5</v>
      </c>
    </row>
    <row r="8" spans="4:7">
      <c r="D8" s="12" t="s">
        <v>106</v>
      </c>
      <c r="E8" s="16">
        <v>400</v>
      </c>
      <c r="F8" s="16"/>
      <c r="G8" s="13">
        <f>IF(AND(D8&lt;&gt;"",E8&lt;&gt;""),VLOOKUP(D8,Ingredients!$D:$K,4,FALSE)/(VLOOKUP(D8,Ingredients!$D:$K,2,FALSE))*E8,"")</f>
        <v>96</v>
      </c>
    </row>
    <row r="9" spans="4:7">
      <c r="D9" s="2" t="s">
        <v>66</v>
      </c>
      <c r="E9" s="11">
        <v>150</v>
      </c>
      <c r="F9" s="11"/>
      <c r="G9" s="3">
        <f>IF(AND(D9&lt;&gt;"",E9&lt;&gt;""),VLOOKUP(D9,Ingredients!$D:$K,4,FALSE)/(VLOOKUP(D9,Ingredients!$D:$K,2,FALSE))*E9,"")</f>
        <v>172.5</v>
      </c>
    </row>
    <row r="10" spans="4:7">
      <c r="D10" s="2" t="s">
        <v>78</v>
      </c>
      <c r="E10" s="11">
        <v>2</v>
      </c>
      <c r="F10" s="11"/>
      <c r="G10" s="3">
        <f>IF(AND(D10&lt;&gt;"",E10&lt;&gt;""),VLOOKUP(D10,Ingredients!$D:$K,4,FALSE)/(VLOOKUP(D10,Ingredients!$D:$K,2,FALSE))*E10,"")</f>
        <v>80</v>
      </c>
    </row>
    <row r="11" spans="4:7">
      <c r="D11" s="2" t="s">
        <v>99</v>
      </c>
      <c r="E11" s="23">
        <v>40</v>
      </c>
      <c r="F11" s="11"/>
      <c r="G11" s="3">
        <f>IF(AND(D11&lt;&gt;"",E11&lt;&gt;""),VLOOKUP(D11,Ingredients!$D:$K,4,FALSE)/(VLOOKUP(D11,Ingredients!$D:$K,2,FALSE))*E11,"")</f>
        <v>66</v>
      </c>
    </row>
    <row r="12" spans="4:7">
      <c r="D12" s="2" t="s">
        <v>49</v>
      </c>
      <c r="E12" s="23">
        <v>0</v>
      </c>
      <c r="F12" s="11"/>
      <c r="G12" s="3">
        <f>IF(AND(D12&lt;&gt;"",E12&lt;&gt;""),VLOOKUP(D12,Ingredients!$D:$K,4,FALSE)/(VLOOKUP(D12,Ingredients!$D:$K,2,FALSE))*E12,"")</f>
        <v>0</v>
      </c>
    </row>
    <row r="13" spans="4:7">
      <c r="D13" s="2" t="s">
        <v>102</v>
      </c>
      <c r="E13" s="23">
        <v>25</v>
      </c>
      <c r="F13" s="11"/>
      <c r="G13" s="3">
        <f>IF(AND(D13&lt;&gt;"",E13&lt;&gt;""),VLOOKUP(D13,Ingredients!$D:$K,4,FALSE)/(VLOOKUP(D13,Ingredients!$D:$K,2,FALSE))*E13,"")</f>
        <v>200</v>
      </c>
    </row>
    <row r="14" spans="4:7" ht="15.75" thickBot="1">
      <c r="D14" s="4" t="s">
        <v>100</v>
      </c>
      <c r="E14" s="18">
        <v>1</v>
      </c>
      <c r="F14" s="18"/>
      <c r="G14" s="5">
        <f>IF(AND(D14&lt;&gt;"",E14&lt;&gt;""),VLOOKUP(D14,Ingredients!$D:$K,4,FALSE)/(VLOOKUP(D14,Ingredients!$D:$K,2,FALSE))*E14,"")</f>
        <v>10</v>
      </c>
    </row>
    <row r="15" spans="4:7" ht="15.75" thickBot="1">
      <c r="D15" s="31" t="s">
        <v>9</v>
      </c>
      <c r="E15" s="32"/>
      <c r="F15" s="33">
        <v>1</v>
      </c>
      <c r="G15" s="5">
        <f>SUM(G16:G19)</f>
        <v>245</v>
      </c>
    </row>
    <row r="16" spans="4:7">
      <c r="D16" s="12" t="s">
        <v>8</v>
      </c>
      <c r="E16" s="16">
        <v>1</v>
      </c>
      <c r="F16" s="16"/>
      <c r="G16" s="13">
        <f>IF(AND(D16&lt;&gt;"",E16&lt;&gt;""),VLOOKUP(D16,Ingredients!$D:$K,4,FALSE)/(VLOOKUP(D16,Ingredients!$D:$K,2,FALSE))*E16,"")</f>
        <v>80</v>
      </c>
    </row>
    <row r="17" spans="4:7">
      <c r="D17" s="2" t="s">
        <v>59</v>
      </c>
      <c r="E17" s="11">
        <v>5</v>
      </c>
      <c r="F17" s="11"/>
      <c r="G17" s="3">
        <f>IF(AND(D17&lt;&gt;"",E17&lt;&gt;""),VLOOKUP(D17,Ingredients!$D:$K,4,FALSE)/(VLOOKUP(D17,Ingredients!$D:$K,2,FALSE))*E17,"")</f>
        <v>40</v>
      </c>
    </row>
    <row r="18" spans="4:7">
      <c r="D18" s="2" t="s">
        <v>12</v>
      </c>
      <c r="E18" s="11">
        <v>1</v>
      </c>
      <c r="F18" s="11"/>
      <c r="G18" s="3">
        <f>IF(AND(D18&lt;&gt;"",E18&lt;&gt;""),VLOOKUP(D18,Ingredients!$D:$K,4,FALSE)/(VLOOKUP(D18,Ingredients!$D:$K,2,FALSE))*E18,"")</f>
        <v>100</v>
      </c>
    </row>
    <row r="19" spans="4:7" ht="15.75" thickBot="1">
      <c r="D19" s="4" t="s">
        <v>19</v>
      </c>
      <c r="E19" s="18">
        <v>50</v>
      </c>
      <c r="F19" s="18"/>
      <c r="G19" s="5">
        <f>IF(AND(D19&lt;&gt;"",E19&lt;&gt;""),VLOOKUP(D19,Ingredients!$D:$K,4,FALSE)/(VLOOKUP(D19,Ingredients!$D:$K,2,FALSE))*E19,"")</f>
        <v>25</v>
      </c>
    </row>
    <row r="20" spans="4:7" ht="15.75" thickBot="1">
      <c r="D20" s="38" t="s">
        <v>74</v>
      </c>
      <c r="E20" s="36"/>
      <c r="F20" s="16">
        <v>8</v>
      </c>
      <c r="G20" s="10">
        <f>SUM(G21:G24)</f>
        <v>1103</v>
      </c>
    </row>
    <row r="21" spans="4:7">
      <c r="D21" s="35" t="s">
        <v>105</v>
      </c>
      <c r="E21" s="36">
        <v>2</v>
      </c>
      <c r="F21" s="16"/>
      <c r="G21" s="13">
        <f>IF(AND(D21&lt;&gt;"",E21&lt;&gt;""),VLOOKUP(D21,Ingredients!$D:$K,4,FALSE)/(VLOOKUP(D21,Ingredients!$D:$K,2,FALSE))*E21,"")</f>
        <v>190</v>
      </c>
    </row>
    <row r="22" spans="4:7">
      <c r="D22" s="14" t="s">
        <v>104</v>
      </c>
      <c r="E22" s="23">
        <v>180</v>
      </c>
      <c r="F22" s="11"/>
      <c r="G22" s="3">
        <f>IF(AND(D22&lt;&gt;"",E22&lt;&gt;""),VLOOKUP(D22,Ingredients!$D:$K,4,FALSE)/(VLOOKUP(D22,Ingredients!$D:$K,2,FALSE))*E22,"")</f>
        <v>612</v>
      </c>
    </row>
    <row r="23" spans="4:7">
      <c r="D23" s="14" t="s">
        <v>44</v>
      </c>
      <c r="E23" s="23">
        <v>340</v>
      </c>
      <c r="F23" s="11"/>
      <c r="G23" s="3">
        <f>IF(AND(D23&lt;&gt;"",E23&lt;&gt;""),VLOOKUP(D23,Ingredients!$D:$K,4,FALSE)/(VLOOKUP(D23,Ingredients!$D:$K,2,FALSE))*E23,"")</f>
        <v>221</v>
      </c>
    </row>
    <row r="24" spans="4:7" ht="15.75" thickBot="1">
      <c r="D24" s="14" t="s">
        <v>59</v>
      </c>
      <c r="E24" s="23">
        <v>10</v>
      </c>
      <c r="F24" s="11"/>
      <c r="G24" s="3">
        <f>IF(AND(D24&lt;&gt;"",E24&lt;&gt;""),VLOOKUP(D24,Ingredients!$D:$K,4,FALSE)/(VLOOKUP(D24,Ingredients!$D:$K,2,FALSE))*E24,"")</f>
        <v>80</v>
      </c>
    </row>
    <row r="25" spans="4:7" ht="15.75" thickBot="1">
      <c r="D25" s="45" t="s">
        <v>26</v>
      </c>
      <c r="E25" s="43"/>
      <c r="F25" s="43">
        <v>1</v>
      </c>
      <c r="G25" s="44">
        <f>SUM(G26:G28)</f>
        <v>367.6</v>
      </c>
    </row>
    <row r="26" spans="4:7">
      <c r="D26" s="14" t="s">
        <v>44</v>
      </c>
      <c r="E26" s="11">
        <v>400</v>
      </c>
      <c r="F26" s="11"/>
      <c r="G26" s="3">
        <f>IF(AND(D26&lt;&gt;"",E26&lt;&gt;""),VLOOKUP(D26,Ingredients!$D:$K,4,FALSE)/(VLOOKUP(D26,Ingredients!$D:$K,2,FALSE))*E26,"")</f>
        <v>260</v>
      </c>
    </row>
    <row r="27" spans="4:7">
      <c r="D27" s="14" t="s">
        <v>79</v>
      </c>
      <c r="E27" s="11">
        <v>10</v>
      </c>
      <c r="F27" s="11"/>
      <c r="G27" s="3">
        <f>IF(AND(D27&lt;&gt;"",E27&lt;&gt;""),VLOOKUP(D27,Ingredients!$D:$K,4,FALSE)/(VLOOKUP(D27,Ingredients!$D:$K,2,FALSE))*E27,"")</f>
        <v>35.6</v>
      </c>
    </row>
    <row r="28" spans="4:7" ht="15.75" thickBot="1">
      <c r="D28" s="14" t="s">
        <v>70</v>
      </c>
      <c r="E28" s="11">
        <v>20</v>
      </c>
      <c r="F28" s="11"/>
      <c r="G28" s="3">
        <f>IF(AND(D28&lt;&gt;"",E28&lt;&gt;""),VLOOKUP(D28,Ingredients!$D:$K,4,FALSE)/(VLOOKUP(D28,Ingredients!$D:$K,2,FALSE))*E28,"")</f>
        <v>72</v>
      </c>
    </row>
    <row r="29" spans="4:7" ht="15.75" thickBot="1">
      <c r="D29" s="45" t="s">
        <v>107</v>
      </c>
      <c r="E29" s="43"/>
      <c r="F29" s="43">
        <v>8</v>
      </c>
      <c r="G29" s="7">
        <f>SUM(G30:G36)</f>
        <v>2052.6702702702701</v>
      </c>
    </row>
    <row r="30" spans="4:7">
      <c r="D30" s="14" t="s">
        <v>104</v>
      </c>
      <c r="E30" s="11">
        <v>360</v>
      </c>
      <c r="F30" s="11"/>
      <c r="G30" s="3">
        <f>IF(AND(D30&lt;&gt;"",E30&lt;&gt;""),VLOOKUP(D30,Ingredients!$D:$K,4,FALSE)/(VLOOKUP(D30,Ingredients!$D:$K,2,FALSE))*E30,"")</f>
        <v>1224</v>
      </c>
    </row>
    <row r="31" spans="4:7">
      <c r="D31" s="14" t="s">
        <v>84</v>
      </c>
      <c r="E31" s="11">
        <v>250</v>
      </c>
      <c r="F31" s="11"/>
      <c r="G31" s="3">
        <f>IF(AND(D31&lt;&gt;"",E31&lt;&gt;""),VLOOKUP(D31,Ingredients!$D:$K,4,FALSE)/(VLOOKUP(D31,Ingredients!$D:$K,2,FALSE))*E31,"")</f>
        <v>145.27027027027026</v>
      </c>
    </row>
    <row r="32" spans="4:7">
      <c r="D32" s="14" t="s">
        <v>79</v>
      </c>
      <c r="E32" s="11">
        <v>80</v>
      </c>
      <c r="F32" s="11"/>
      <c r="G32" s="3">
        <f>IF(AND(D32&lt;&gt;"",E32&lt;&gt;""),VLOOKUP(D32,Ingredients!$D:$K,4,FALSE)/(VLOOKUP(D32,Ingredients!$D:$K,2,FALSE))*E32,"")</f>
        <v>284.8</v>
      </c>
    </row>
    <row r="33" spans="4:7">
      <c r="D33" s="14" t="s">
        <v>44</v>
      </c>
      <c r="E33" s="11">
        <v>160</v>
      </c>
      <c r="F33" s="11"/>
      <c r="G33" s="3">
        <f>IF(AND(D33&lt;&gt;"",E33&lt;&gt;""),VLOOKUP(D33,Ingredients!$D:$K,4,FALSE)/(VLOOKUP(D33,Ingredients!$D:$K,2,FALSE))*E33,"")</f>
        <v>104</v>
      </c>
    </row>
    <row r="34" spans="4:7">
      <c r="D34" s="14" t="s">
        <v>85</v>
      </c>
      <c r="E34" s="11">
        <v>10</v>
      </c>
      <c r="F34" s="11"/>
      <c r="G34" s="3">
        <f>IF(AND(D34&lt;&gt;"",E34&lt;&gt;""),VLOOKUP(D34,Ingredients!$D:$K,4,FALSE)/(VLOOKUP(D34,Ingredients!$D:$K,2,FALSE))*E34,"")</f>
        <v>39.6</v>
      </c>
    </row>
    <row r="35" spans="4:7">
      <c r="D35" s="14" t="s">
        <v>59</v>
      </c>
      <c r="E35" s="11">
        <v>20</v>
      </c>
      <c r="F35" s="11"/>
      <c r="G35" s="3">
        <f>IF(AND(D35&lt;&gt;"",E35&lt;&gt;""),VLOOKUP(D35,Ingredients!$D:$K,4,FALSE)/(VLOOKUP(D35,Ingredients!$D:$K,2,FALSE))*E35,"")</f>
        <v>160</v>
      </c>
    </row>
    <row r="36" spans="4:7">
      <c r="D36" s="37" t="s">
        <v>105</v>
      </c>
      <c r="E36" s="18">
        <v>1</v>
      </c>
      <c r="F36" s="18"/>
      <c r="G36" s="5">
        <f>IF(AND(D36&lt;&gt;"",E36&lt;&gt;""),VLOOKUP(D36,Ingredients!$D:$K,4,FALSE)/(VLOOKUP(D36,Ingredients!$D:$K,2,FALSE))*E36,"")</f>
        <v>95</v>
      </c>
    </row>
    <row r="37" spans="4:7">
      <c r="D37" t="s">
        <v>108</v>
      </c>
      <c r="E37" s="18">
        <v>600</v>
      </c>
      <c r="G37" s="5" t="e">
        <f>IF(AND(D37&lt;&gt;"",E37&lt;&gt;""),VLOOKUP(D37,Ingredients!$D:$K,4,FALSE)/(VLOOKUP(D37,Ingredients!$D:$K,2,FALSE))*E37,"")</f>
        <v>#N/A</v>
      </c>
    </row>
    <row r="38" spans="4:7">
      <c r="D38" t="s">
        <v>109</v>
      </c>
      <c r="E38" s="18">
        <v>1</v>
      </c>
      <c r="G38" s="5" t="e">
        <f>IF(AND(D38&lt;&gt;"",E38&lt;&gt;""),VLOOKUP(D38,Ingredients!$D:$K,4,FALSE)/(VLOOKUP(D38,Ingredients!$D:$K,2,FALSE))*E38,"")</f>
        <v>#N/A</v>
      </c>
    </row>
    <row r="39" spans="4:7">
      <c r="D39" t="s">
        <v>110</v>
      </c>
      <c r="E39" s="18">
        <v>1</v>
      </c>
      <c r="G39" s="5" t="e">
        <f>IF(AND(D39&lt;&gt;"",E39&lt;&gt;""),VLOOKUP(D39,Ingredients!$D:$K,4,FALSE)/(VLOOKUP(D39,Ingredients!$D:$K,2,FALSE))*E39,"")</f>
        <v>#N/A</v>
      </c>
    </row>
    <row r="40" spans="4:7">
      <c r="E40" s="18">
        <v>1</v>
      </c>
      <c r="G40" s="5" t="str">
        <f>IF(AND(D40&lt;&gt;"",E40&lt;&gt;""),VLOOKUP(D40,Ingredients!$D:$K,4,FALSE)/(VLOOKUP(D40,Ingredients!$D:$K,2,FALSE))*E40,"")</f>
        <v/>
      </c>
    </row>
    <row r="41" spans="4:7">
      <c r="E41" s="18">
        <v>1</v>
      </c>
      <c r="G41" s="5" t="str">
        <f>IF(AND(D41&lt;&gt;"",E41&lt;&gt;""),VLOOKUP(D41,Ingredients!$D:$K,4,FALSE)/(VLOOKUP(D41,Ingredients!$D:$K,2,FALSE))*E41,"")</f>
        <v/>
      </c>
    </row>
    <row r="42" spans="4:7">
      <c r="E42" s="18">
        <v>1</v>
      </c>
      <c r="G42" s="5" t="str">
        <f>IF(AND(D42&lt;&gt;"",E42&lt;&gt;""),VLOOKUP(D42,Ingredients!$D:$K,4,FALSE)/(VLOOKUP(D42,Ingredients!$D:$K,2,FALSE))*E42,"")</f>
        <v/>
      </c>
    </row>
    <row r="43" spans="4:7">
      <c r="E43" s="18">
        <v>1</v>
      </c>
      <c r="G43" s="5" t="str">
        <f>IF(AND(D43&lt;&gt;"",E43&lt;&gt;""),VLOOKUP(D43,Ingredients!$D:$K,4,FALSE)/(VLOOKUP(D43,Ingredients!$D:$K,2,FALSE))*E43,"")</f>
        <v/>
      </c>
    </row>
    <row r="44" spans="4:7">
      <c r="E44" s="18">
        <v>1</v>
      </c>
      <c r="G44" s="5" t="str">
        <f>IF(AND(D44&lt;&gt;"",E44&lt;&gt;""),VLOOKUP(D44,Ingredients!$D:$K,4,FALSE)/(VLOOKUP(D44,Ingredients!$D:$K,2,FALSE))*E44,"")</f>
        <v/>
      </c>
    </row>
    <row r="45" spans="4:7">
      <c r="E45" s="18">
        <v>1</v>
      </c>
      <c r="G45" s="5" t="str">
        <f>IF(AND(D45&lt;&gt;"",E45&lt;&gt;""),VLOOKUP(D45,Ingredients!$D:$K,4,FALSE)/(VLOOKUP(D45,Ingredients!$D:$K,2,FALSE))*E45,"")</f>
        <v/>
      </c>
    </row>
    <row r="46" spans="4:7">
      <c r="E46" s="18">
        <v>1</v>
      </c>
      <c r="G46" s="5" t="str">
        <f>IF(AND(D46&lt;&gt;"",E46&lt;&gt;""),VLOOKUP(D46,Ingredients!$D:$K,4,FALSE)/(VLOOKUP(D46,Ingredients!$D:$K,2,FALSE))*E46,"")</f>
        <v/>
      </c>
    </row>
    <row r="47" spans="4:7">
      <c r="E47" s="18">
        <v>1</v>
      </c>
      <c r="G47" s="5" t="str">
        <f>IF(AND(D47&lt;&gt;"",E47&lt;&gt;""),VLOOKUP(D47,Ingredients!$D:$K,4,FALSE)/(VLOOKUP(D47,Ingredients!$D:$K,2,FALSE))*E47,"")</f>
        <v/>
      </c>
    </row>
    <row r="48" spans="4:7">
      <c r="E48" s="18">
        <v>1</v>
      </c>
      <c r="G48" s="5" t="str">
        <f>IF(AND(D48&lt;&gt;"",E48&lt;&gt;""),VLOOKUP(D48,Ingredients!$D:$K,4,FALSE)/(VLOOKUP(D48,Ingredients!$D:$K,2,FALSE))*E48,"")</f>
        <v/>
      </c>
    </row>
    <row r="49" spans="5:7">
      <c r="E49" s="18">
        <v>1</v>
      </c>
      <c r="G49" s="5" t="str">
        <f>IF(AND(D49&lt;&gt;"",E49&lt;&gt;""),VLOOKUP(D49,Ingredients!$D:$K,4,FALSE)/(VLOOKUP(D49,Ingredients!$D:$K,2,FALSE))*E49,"")</f>
        <v/>
      </c>
    </row>
    <row r="50" spans="5:7">
      <c r="E50" s="18">
        <v>1</v>
      </c>
      <c r="G50" s="5" t="str">
        <f>IF(AND(D50&lt;&gt;"",E50&lt;&gt;""),VLOOKUP(D50,Ingredients!$D:$K,4,FALSE)/(VLOOKUP(D50,Ingredients!$D:$K,2,FALSE))*E50,"")</f>
        <v/>
      </c>
    </row>
    <row r="51" spans="5:7">
      <c r="E51" s="18">
        <v>1</v>
      </c>
      <c r="G51" s="5" t="str">
        <f>IF(AND(D51&lt;&gt;"",E51&lt;&gt;""),VLOOKUP(D51,Ingredients!$D:$K,4,FALSE)/(VLOOKUP(D51,Ingredients!$D:$K,2,FALSE))*E51,"")</f>
        <v/>
      </c>
    </row>
    <row r="52" spans="5:7">
      <c r="E52" s="18">
        <v>1</v>
      </c>
      <c r="G52" s="5" t="str">
        <f>IF(AND(D52&lt;&gt;"",E52&lt;&gt;""),VLOOKUP(D52,Ingredients!$D:$K,4,FALSE)/(VLOOKUP(D52,Ingredients!$D:$K,2,FALSE))*E52,"")</f>
        <v/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</dc:creator>
  <cp:keywords/>
  <dc:description/>
  <cp:lastModifiedBy>Marcel Kunschke</cp:lastModifiedBy>
  <cp:revision/>
  <dcterms:created xsi:type="dcterms:W3CDTF">2015-05-09T16:53:56Z</dcterms:created>
  <dcterms:modified xsi:type="dcterms:W3CDTF">2017-05-27T12:45:35Z</dcterms:modified>
  <cp:category/>
  <cp:contentStatus/>
</cp:coreProperties>
</file>