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430"/>
  <workbookPr filterPrivacy="1"/>
  <xr:revisionPtr revIDLastSave="0" documentId="13_ncr:1_{F10D2A9D-3F2A-4258-A6BC-072EBD3ADF89}" xr6:coauthVersionLast="45" xr6:coauthVersionMax="45" xr10:uidLastSave="{00000000-0000-0000-0000-000000000000}"/>
  <bookViews>
    <workbookView xWindow="5400" yWindow="1890" windowWidth="29630" windowHeight="16480" activeTab="1" xr2:uid="{00000000-000D-0000-FFFF-FFFF00000000}"/>
  </bookViews>
  <sheets>
    <sheet name="Die Size" sheetId="1" r:id="rId1"/>
    <sheet name="dT @ Wärmestromdichte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7" i="2" l="1"/>
  <c r="F17" i="2"/>
  <c r="J17" i="2"/>
  <c r="N17" i="2"/>
  <c r="R17" i="2"/>
  <c r="B16" i="2"/>
  <c r="F16" i="2"/>
  <c r="J16" i="2"/>
  <c r="N16" i="2"/>
  <c r="R16" i="2"/>
  <c r="R7" i="2" l="1"/>
  <c r="R8" i="2"/>
  <c r="R9" i="2"/>
  <c r="R10" i="2"/>
  <c r="R11" i="2"/>
  <c r="R12" i="2"/>
  <c r="R13" i="2"/>
  <c r="R14" i="2"/>
  <c r="R15" i="2"/>
  <c r="R6" i="2"/>
  <c r="N7" i="2"/>
  <c r="N8" i="2"/>
  <c r="N9" i="2"/>
  <c r="N10" i="2"/>
  <c r="N11" i="2"/>
  <c r="N12" i="2"/>
  <c r="N13" i="2"/>
  <c r="N14" i="2"/>
  <c r="N15" i="2"/>
  <c r="N6" i="2"/>
  <c r="J14" i="2"/>
  <c r="J15" i="2"/>
  <c r="J7" i="2"/>
  <c r="J8" i="2"/>
  <c r="J9" i="2"/>
  <c r="J10" i="2"/>
  <c r="J11" i="2"/>
  <c r="J12" i="2"/>
  <c r="J13" i="2"/>
  <c r="J6" i="2"/>
  <c r="J36" i="1" l="1"/>
  <c r="G36" i="1"/>
  <c r="D36" i="1"/>
  <c r="A36" i="1"/>
  <c r="F15" i="2" l="1"/>
  <c r="F14" i="2"/>
  <c r="F10" i="2"/>
  <c r="F11" i="2"/>
  <c r="F12" i="2"/>
  <c r="F13" i="2"/>
  <c r="F7" i="2"/>
  <c r="F8" i="2"/>
  <c r="F9" i="2"/>
  <c r="F6" i="2"/>
  <c r="B13" i="2"/>
  <c r="B14" i="2"/>
  <c r="B15" i="2"/>
  <c r="B12" i="2"/>
  <c r="B11" i="2"/>
  <c r="B10" i="2"/>
  <c r="B7" i="2" l="1"/>
  <c r="B8" i="2"/>
  <c r="B9" i="2"/>
  <c r="B6" i="2"/>
  <c r="J37" i="1" l="1"/>
  <c r="G37" i="1"/>
  <c r="D37" i="1"/>
  <c r="A37" i="1"/>
  <c r="Y20" i="1" l="1"/>
  <c r="Y21" i="1" s="1"/>
  <c r="Y14" i="1"/>
  <c r="Y15" i="1" s="1"/>
  <c r="Y8" i="1"/>
  <c r="Y9" i="1" s="1"/>
  <c r="V21" i="1"/>
  <c r="V15" i="1"/>
  <c r="V9" i="1"/>
  <c r="S21" i="1"/>
  <c r="S15" i="1"/>
  <c r="S9" i="1"/>
  <c r="P21" i="1"/>
  <c r="P15" i="1"/>
  <c r="P9" i="1"/>
  <c r="M15" i="1"/>
  <c r="M9" i="1"/>
  <c r="J27" i="1"/>
  <c r="J21" i="1"/>
  <c r="J15" i="1"/>
  <c r="J9" i="1"/>
  <c r="G21" i="1"/>
  <c r="G15" i="1"/>
  <c r="G9" i="1"/>
  <c r="D15" i="1"/>
  <c r="D9" i="1"/>
  <c r="A21" i="1"/>
  <c r="A15" i="1"/>
  <c r="A9" i="1"/>
</calcChain>
</file>

<file path=xl/sharedStrings.xml><?xml version="1.0" encoding="utf-8"?>
<sst xmlns="http://schemas.openxmlformats.org/spreadsheetml/2006/main" count="223" uniqueCount="44">
  <si>
    <t>2990wx</t>
  </si>
  <si>
    <t>6850K</t>
  </si>
  <si>
    <t>V</t>
  </si>
  <si>
    <t>W</t>
  </si>
  <si>
    <t>6900K</t>
  </si>
  <si>
    <t>TDP</t>
  </si>
  <si>
    <t>2700X</t>
  </si>
  <si>
    <t>7980XE</t>
  </si>
  <si>
    <t>6700k</t>
  </si>
  <si>
    <t>8700K</t>
  </si>
  <si>
    <t>9900K</t>
  </si>
  <si>
    <t>41x37x2,2</t>
  </si>
  <si>
    <t>6700K</t>
  </si>
  <si>
    <t>7700K</t>
  </si>
  <si>
    <t>2990WX</t>
  </si>
  <si>
    <t>67,5x55x2,3</t>
  </si>
  <si>
    <t>mm²</t>
  </si>
  <si>
    <t>W/mm²</t>
  </si>
  <si>
    <t>z370</t>
  </si>
  <si>
    <t>z390</t>
  </si>
  <si>
    <t>9x19,3x0,84</t>
  </si>
  <si>
    <t>37,2x37,2x2,3</t>
  </si>
  <si>
    <t>7900X</t>
  </si>
  <si>
    <t>21,6x22,4x0,78</t>
  </si>
  <si>
    <t>14,3x22,4x0,78</t>
  </si>
  <si>
    <t>30x30x2,74</t>
  </si>
  <si>
    <t>30x30x2,3</t>
  </si>
  <si>
    <t>9,1x16,6x0,46</t>
  </si>
  <si>
    <t>9,1x13,4x0,46</t>
  </si>
  <si>
    <t>15,1x16,7x0,46</t>
  </si>
  <si>
    <t>9,6x21,7x0,8</t>
  </si>
  <si>
    <t>Gleichung</t>
  </si>
  <si>
    <t>P = Power</t>
  </si>
  <si>
    <t>F = Frequency</t>
  </si>
  <si>
    <t>V = Voltage</t>
  </si>
  <si>
    <t>Power = k * (F * V^2)</t>
  </si>
  <si>
    <t>k = P/(F * V^2)</t>
  </si>
  <si>
    <t>Mhz</t>
  </si>
  <si>
    <t>980 TI</t>
  </si>
  <si>
    <t>1080 TI</t>
  </si>
  <si>
    <t>2080 TI</t>
  </si>
  <si>
    <t>dT</t>
  </si>
  <si>
    <t>9900 K</t>
  </si>
  <si>
    <t>LQM/WLP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</si>
</sst>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2" fontId="0" fillId="0" borderId="0" xfId="0" applyNumberFormat="1"/>
    <xf numFmtId="9" fontId="0" fillId="0" borderId="0" xfId="0" applyNumberFormat="1"/>
    <xf numFmtId="1" fontId="0" fillId="0" borderId="0" xfId="0" applyNumberFormat="1"/>
    <xf numFmtId="0" fontId="0" fillId="0" borderId="0" xfId="0" applyAlignment="1">
      <alignment horizontal="center"/>
    </xf>
    <xf numFmtId="164" fontId="0" fillId="0" borderId="0" xfId="0" applyNumberFormat="1"/>
    <xf numFmtId="165" fontId="0" fillId="0" borderId="0" xfId="0" applyNumberFormat="1"/>
    <xf numFmtId="0" fontId="0" fillId="0" borderId="0" xfId="0" applyAlignment="1">
      <alignment horizontal="left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Wärmestromdichte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1080 TI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'dT @ Wärmestromdichte'!$F$6:$F$17</c:f>
              <c:numCache>
                <c:formatCode>0.00</c:formatCode>
                <c:ptCount val="12"/>
                <c:pt idx="0">
                  <c:v>0.38216560509554143</c:v>
                </c:pt>
                <c:pt idx="1">
                  <c:v>0.42462845010615713</c:v>
                </c:pt>
                <c:pt idx="2">
                  <c:v>0.50955414012738853</c:v>
                </c:pt>
                <c:pt idx="3">
                  <c:v>0.53078556263269638</c:v>
                </c:pt>
                <c:pt idx="4">
                  <c:v>0.63694267515923564</c:v>
                </c:pt>
                <c:pt idx="5">
                  <c:v>0.74309978768577489</c:v>
                </c:pt>
                <c:pt idx="6">
                  <c:v>0.84925690021231426</c:v>
                </c:pt>
                <c:pt idx="7">
                  <c:v>0.95541401273885351</c:v>
                </c:pt>
                <c:pt idx="8">
                  <c:v>1.0615711252653928</c:v>
                </c:pt>
                <c:pt idx="9">
                  <c:v>1.167728237791932</c:v>
                </c:pt>
                <c:pt idx="10">
                  <c:v>1.1889596602972399</c:v>
                </c:pt>
                <c:pt idx="11">
                  <c:v>1.3481953290870488</c:v>
                </c:pt>
              </c:numCache>
            </c:numRef>
          </c:xVal>
          <c:yVal>
            <c:numRef>
              <c:f>'dT @ Wärmestromdichte'!$G$6:$G$17</c:f>
              <c:numCache>
                <c:formatCode>0.0</c:formatCode>
                <c:ptCount val="12"/>
                <c:pt idx="0">
                  <c:v>9.5280000000000005</c:v>
                </c:pt>
                <c:pt idx="1">
                  <c:v>10.584</c:v>
                </c:pt>
                <c:pt idx="2">
                  <c:v>12.708</c:v>
                </c:pt>
                <c:pt idx="3">
                  <c:v>13.241999999999999</c:v>
                </c:pt>
                <c:pt idx="4">
                  <c:v>15.893999999999998</c:v>
                </c:pt>
                <c:pt idx="5">
                  <c:v>18.545999999999999</c:v>
                </c:pt>
                <c:pt idx="6">
                  <c:v>21.197999999999997</c:v>
                </c:pt>
                <c:pt idx="7">
                  <c:v>23.844000000000001</c:v>
                </c:pt>
                <c:pt idx="8">
                  <c:v>26.507999999999999</c:v>
                </c:pt>
                <c:pt idx="9">
                  <c:v>29.165999999999997</c:v>
                </c:pt>
                <c:pt idx="10">
                  <c:v>29.693999999999999</c:v>
                </c:pt>
                <c:pt idx="11">
                  <c:v>33.677999999999997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2E4-4BB7-A12D-3D11A0374C97}"/>
            </c:ext>
          </c:extLst>
        </c:ser>
        <c:ser>
          <c:idx val="1"/>
          <c:order val="1"/>
          <c:tx>
            <c:v>2080 TI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'dT @ Wärmestromdichte'!$B$6:$B$17</c:f>
              <c:numCache>
                <c:formatCode>0.00</c:formatCode>
                <c:ptCount val="12"/>
                <c:pt idx="0">
                  <c:v>0.23872679045092837</c:v>
                </c:pt>
                <c:pt idx="1">
                  <c:v>0.26525198938992045</c:v>
                </c:pt>
                <c:pt idx="2">
                  <c:v>0.29177718832891247</c:v>
                </c:pt>
                <c:pt idx="3">
                  <c:v>0.3183023872679045</c:v>
                </c:pt>
                <c:pt idx="4">
                  <c:v>0.39787798408488062</c:v>
                </c:pt>
                <c:pt idx="5">
                  <c:v>0.5305039787798409</c:v>
                </c:pt>
                <c:pt idx="6">
                  <c:v>0.66312997347480107</c:v>
                </c:pt>
                <c:pt idx="7">
                  <c:v>0.79575596816976124</c:v>
                </c:pt>
                <c:pt idx="8">
                  <c:v>0.92838196286472152</c:v>
                </c:pt>
                <c:pt idx="9">
                  <c:v>1.0610079575596818</c:v>
                </c:pt>
                <c:pt idx="10">
                  <c:v>1.193633952254642</c:v>
                </c:pt>
                <c:pt idx="11">
                  <c:v>1.3527851458885942</c:v>
                </c:pt>
              </c:numCache>
            </c:numRef>
          </c:xVal>
          <c:yVal>
            <c:numRef>
              <c:f>'dT @ Wärmestromdichte'!$C$6:$C$17</c:f>
              <c:numCache>
                <c:formatCode>0.0</c:formatCode>
                <c:ptCount val="12"/>
                <c:pt idx="0">
                  <c:v>6.4288375859999993</c:v>
                </c:pt>
                <c:pt idx="1">
                  <c:v>7.1437179540000004</c:v>
                </c:pt>
                <c:pt idx="2">
                  <c:v>7.8587171301599996</c:v>
                </c:pt>
                <c:pt idx="3">
                  <c:v>8.5738243080000007</c:v>
                </c:pt>
                <c:pt idx="4">
                  <c:v>10.7197104783</c:v>
                </c:pt>
                <c:pt idx="5">
                  <c:v>14.29771997574</c:v>
                </c:pt>
                <c:pt idx="6">
                  <c:v>17.877230265240001</c:v>
                </c:pt>
                <c:pt idx="7">
                  <c:v>21.457937106180001</c:v>
                </c:pt>
                <c:pt idx="8">
                  <c:v>25.039639365239996</c:v>
                </c:pt>
                <c:pt idx="9">
                  <c:v>28.622194032660001</c:v>
                </c:pt>
                <c:pt idx="10">
                  <c:v>32.205494146379998</c:v>
                </c:pt>
                <c:pt idx="11">
                  <c:v>36.506322575459997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2E4-4BB7-A12D-3D11A0374C97}"/>
            </c:ext>
          </c:extLst>
        </c:ser>
        <c:ser>
          <c:idx val="2"/>
          <c:order val="2"/>
          <c:tx>
            <c:v>9900 K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'dT @ Wärmestromdichte'!$J$6:$J$17</c:f>
              <c:numCache>
                <c:formatCode>0.00</c:formatCode>
                <c:ptCount val="12"/>
                <c:pt idx="0">
                  <c:v>0.34482758620689657</c:v>
                </c:pt>
                <c:pt idx="1">
                  <c:v>0.40229885057471265</c:v>
                </c:pt>
                <c:pt idx="2">
                  <c:v>0.45977011494252873</c:v>
                </c:pt>
                <c:pt idx="3">
                  <c:v>0.51724137931034486</c:v>
                </c:pt>
                <c:pt idx="4">
                  <c:v>0.57471264367816088</c:v>
                </c:pt>
                <c:pt idx="5">
                  <c:v>0.63218390804597702</c:v>
                </c:pt>
                <c:pt idx="6">
                  <c:v>0.68965517241379315</c:v>
                </c:pt>
                <c:pt idx="7">
                  <c:v>0.8045977011494253</c:v>
                </c:pt>
                <c:pt idx="8">
                  <c:v>0.91954022988505746</c:v>
                </c:pt>
                <c:pt idx="9">
                  <c:v>1.0344827586206897</c:v>
                </c:pt>
                <c:pt idx="10">
                  <c:v>1.1494252873563218</c:v>
                </c:pt>
                <c:pt idx="11">
                  <c:v>1.3505747126436782</c:v>
                </c:pt>
              </c:numCache>
            </c:numRef>
          </c:xVal>
          <c:yVal>
            <c:numRef>
              <c:f>'dT @ Wärmestromdichte'!$K$6:$K$17</c:f>
              <c:numCache>
                <c:formatCode>0.0</c:formatCode>
                <c:ptCount val="12"/>
                <c:pt idx="0">
                  <c:v>10.315610982700001</c:v>
                </c:pt>
                <c:pt idx="1">
                  <c:v>11.9704295229</c:v>
                </c:pt>
                <c:pt idx="2">
                  <c:v>13.625248063100001</c:v>
                </c:pt>
                <c:pt idx="3">
                  <c:v>15.2800666032</c:v>
                </c:pt>
                <c:pt idx="4">
                  <c:v>16.934885143399999</c:v>
                </c:pt>
                <c:pt idx="5">
                  <c:v>18.5897036836</c:v>
                </c:pt>
                <c:pt idx="6">
                  <c:v>20.244522223699999</c:v>
                </c:pt>
                <c:pt idx="7">
                  <c:v>23.554159304100001</c:v>
                </c:pt>
                <c:pt idx="8">
                  <c:v>26.863796384400001</c:v>
                </c:pt>
                <c:pt idx="9">
                  <c:v>30.1734334647</c:v>
                </c:pt>
                <c:pt idx="10">
                  <c:v>33.483070545099999</c:v>
                </c:pt>
                <c:pt idx="11">
                  <c:v>39.2749354356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52E4-4BB7-A12D-3D11A0374C97}"/>
            </c:ext>
          </c:extLst>
        </c:ser>
        <c:ser>
          <c:idx val="3"/>
          <c:order val="3"/>
          <c:tx>
            <c:v>2700X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'dT @ Wärmestromdichte'!$N$6:$N$17</c:f>
              <c:numCache>
                <c:formatCode>0.00</c:formatCode>
                <c:ptCount val="12"/>
                <c:pt idx="0">
                  <c:v>0.28846153846153844</c:v>
                </c:pt>
                <c:pt idx="1">
                  <c:v>0.38461538461538464</c:v>
                </c:pt>
                <c:pt idx="2">
                  <c:v>0.48076923076923078</c:v>
                </c:pt>
                <c:pt idx="3">
                  <c:v>0.57692307692307687</c:v>
                </c:pt>
                <c:pt idx="4">
                  <c:v>0.67307692307692313</c:v>
                </c:pt>
                <c:pt idx="5">
                  <c:v>0.76923076923076927</c:v>
                </c:pt>
                <c:pt idx="6">
                  <c:v>0.86538461538461542</c:v>
                </c:pt>
                <c:pt idx="7">
                  <c:v>0.96153846153846156</c:v>
                </c:pt>
                <c:pt idx="8">
                  <c:v>1.0576923076923077</c:v>
                </c:pt>
                <c:pt idx="9">
                  <c:v>1.1538461538461537</c:v>
                </c:pt>
                <c:pt idx="10">
                  <c:v>1.25</c:v>
                </c:pt>
                <c:pt idx="11">
                  <c:v>1.3461538461538463</c:v>
                </c:pt>
              </c:numCache>
            </c:numRef>
          </c:xVal>
          <c:yVal>
            <c:numRef>
              <c:f>'dT @ Wärmestromdichte'!$O$6:$O$17</c:f>
              <c:numCache>
                <c:formatCode>0.0</c:formatCode>
                <c:ptCount val="12"/>
                <c:pt idx="0">
                  <c:v>9.4685814026100008</c:v>
                </c:pt>
                <c:pt idx="1">
                  <c:v>12.836391664700001</c:v>
                </c:pt>
                <c:pt idx="2">
                  <c:v>16.228257423999999</c:v>
                </c:pt>
                <c:pt idx="3">
                  <c:v>19.629851005700001</c:v>
                </c:pt>
                <c:pt idx="4">
                  <c:v>23.031570231700002</c:v>
                </c:pt>
                <c:pt idx="5">
                  <c:v>26.4265398583</c:v>
                </c:pt>
                <c:pt idx="6">
                  <c:v>29.809610643199999</c:v>
                </c:pt>
                <c:pt idx="7">
                  <c:v>33.176799489399997</c:v>
                </c:pt>
                <c:pt idx="8">
                  <c:v>36.524950507900002</c:v>
                </c:pt>
                <c:pt idx="9">
                  <c:v>39.8515171835</c:v>
                </c:pt>
                <c:pt idx="10">
                  <c:v>43.154415651100003</c:v>
                </c:pt>
                <c:pt idx="11">
                  <c:v>46.4319220589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52E4-4BB7-A12D-3D11A0374C97}"/>
            </c:ext>
          </c:extLst>
        </c:ser>
        <c:ser>
          <c:idx val="4"/>
          <c:order val="4"/>
          <c:tx>
            <c:v>7980XE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'dT @ Wärmestromdichte'!$R$6:$R$17</c:f>
              <c:numCache>
                <c:formatCode>0.00</c:formatCode>
                <c:ptCount val="12"/>
                <c:pt idx="0">
                  <c:v>0.30991735537190085</c:v>
                </c:pt>
                <c:pt idx="1">
                  <c:v>0.36157024793388431</c:v>
                </c:pt>
                <c:pt idx="2">
                  <c:v>0.41322314049586778</c:v>
                </c:pt>
                <c:pt idx="3">
                  <c:v>0.51652892561983466</c:v>
                </c:pt>
                <c:pt idx="4">
                  <c:v>0.6198347107438017</c:v>
                </c:pt>
                <c:pt idx="5">
                  <c:v>0.72314049586776863</c:v>
                </c:pt>
                <c:pt idx="6">
                  <c:v>0.82644628099173556</c:v>
                </c:pt>
                <c:pt idx="7">
                  <c:v>0.92975206611570249</c:v>
                </c:pt>
                <c:pt idx="8">
                  <c:v>1.0330578512396693</c:v>
                </c:pt>
                <c:pt idx="9">
                  <c:v>1.1363636363636365</c:v>
                </c:pt>
                <c:pt idx="10">
                  <c:v>1.2396694214876034</c:v>
                </c:pt>
                <c:pt idx="11">
                  <c:v>1.3533057851239669</c:v>
                </c:pt>
              </c:numCache>
            </c:numRef>
          </c:xVal>
          <c:yVal>
            <c:numRef>
              <c:f>'dT @ Wärmestromdichte'!$S$6:$S$17</c:f>
              <c:numCache>
                <c:formatCode>0.0</c:formatCode>
                <c:ptCount val="12"/>
                <c:pt idx="0">
                  <c:v>12.869206285300001</c:v>
                </c:pt>
                <c:pt idx="1">
                  <c:v>14.8768008483</c:v>
                </c:pt>
                <c:pt idx="2">
                  <c:v>16.867319246899999</c:v>
                </c:pt>
                <c:pt idx="3">
                  <c:v>20.8056709739</c:v>
                </c:pt>
                <c:pt idx="4">
                  <c:v>24.697044446500001</c:v>
                </c:pt>
                <c:pt idx="5">
                  <c:v>28.549780276100002</c:v>
                </c:pt>
                <c:pt idx="6">
                  <c:v>32.369745569300001</c:v>
                </c:pt>
                <c:pt idx="7">
                  <c:v>36.161288908300001</c:v>
                </c:pt>
                <c:pt idx="8">
                  <c:v>39.927760064700003</c:v>
                </c:pt>
                <c:pt idx="9">
                  <c:v>43.671817106299997</c:v>
                </c:pt>
                <c:pt idx="10">
                  <c:v>47.395619502199999</c:v>
                </c:pt>
                <c:pt idx="11">
                  <c:v>51.470533593900001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52E4-4BB7-A12D-3D11A0374C9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60496511"/>
        <c:axId val="983028959"/>
      </c:scatterChart>
      <c:valAx>
        <c:axId val="1160496511"/>
        <c:scaling>
          <c:orientation val="minMax"/>
          <c:max val="1.4"/>
          <c:min val="0.2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W/mm²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983028959"/>
        <c:crosses val="autoZero"/>
        <c:crossBetween val="midCat"/>
        <c:majorUnit val="0.1"/>
      </c:valAx>
      <c:valAx>
        <c:axId val="9830289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dT</a:t>
                </a:r>
                <a:r>
                  <a:rPr lang="de-DE" baseline="0"/>
                  <a:t> in K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160496511"/>
        <c:crosses val="autoZero"/>
        <c:crossBetween val="midCat"/>
        <c:majorUnit val="2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600074</xdr:colOff>
      <xdr:row>18</xdr:row>
      <xdr:rowOff>142874</xdr:rowOff>
    </xdr:from>
    <xdr:to>
      <xdr:col>17</xdr:col>
      <xdr:colOff>717550</xdr:colOff>
      <xdr:row>47</xdr:row>
      <xdr:rowOff>158750</xdr:rowOff>
    </xdr:to>
    <xdr:graphicFrame macro="">
      <xdr:nvGraphicFramePr>
        <xdr:cNvPr id="4" name="Diagramm 3">
          <a:extLst>
            <a:ext uri="{FF2B5EF4-FFF2-40B4-BE49-F238E27FC236}">
              <a16:creationId xmlns:a16="http://schemas.microsoft.com/office/drawing/2014/main" id="{8D009F70-9B48-47D8-B94B-CA731E2303D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Z66"/>
  <sheetViews>
    <sheetView workbookViewId="0">
      <selection activeCell="O28" sqref="O23:R28"/>
    </sheetView>
  </sheetViews>
  <sheetFormatPr baseColWidth="10" defaultColWidth="8.7265625" defaultRowHeight="14.5" x14ac:dyDescent="0.35"/>
  <cols>
    <col min="1" max="1" width="19.08984375" customWidth="1"/>
    <col min="4" max="4" width="13.81640625" customWidth="1"/>
    <col min="5" max="5" width="13.26953125" customWidth="1"/>
  </cols>
  <sheetData>
    <row r="2" spans="1:26" x14ac:dyDescent="0.35">
      <c r="A2" s="4" t="s">
        <v>1</v>
      </c>
      <c r="B2" s="4"/>
      <c r="C2" s="4"/>
      <c r="D2" s="4" t="s">
        <v>4</v>
      </c>
      <c r="E2" s="4"/>
      <c r="F2" s="4"/>
      <c r="G2" s="4" t="s">
        <v>0</v>
      </c>
      <c r="H2" s="4"/>
      <c r="I2" s="4"/>
      <c r="J2" s="4" t="s">
        <v>7</v>
      </c>
      <c r="K2" s="4"/>
      <c r="L2" s="4"/>
      <c r="M2" s="4" t="s">
        <v>6</v>
      </c>
      <c r="N2" s="4"/>
      <c r="O2" s="4"/>
      <c r="P2" s="4" t="s">
        <v>8</v>
      </c>
      <c r="Q2" s="4"/>
      <c r="R2" s="4"/>
      <c r="S2" s="4" t="s">
        <v>9</v>
      </c>
      <c r="T2" s="4"/>
      <c r="U2" s="4"/>
      <c r="V2" s="4" t="s">
        <v>10</v>
      </c>
      <c r="Y2" s="4" t="s">
        <v>10</v>
      </c>
    </row>
    <row r="3" spans="1:26" x14ac:dyDescent="0.35">
      <c r="V3" s="4" t="s">
        <v>18</v>
      </c>
      <c r="W3" s="4"/>
      <c r="X3" s="4"/>
      <c r="Y3" s="4" t="s">
        <v>19</v>
      </c>
    </row>
    <row r="5" spans="1:26" x14ac:dyDescent="0.35">
      <c r="A5">
        <v>140</v>
      </c>
      <c r="B5" t="s">
        <v>5</v>
      </c>
      <c r="D5">
        <v>140</v>
      </c>
      <c r="E5" t="s">
        <v>5</v>
      </c>
      <c r="G5">
        <v>250</v>
      </c>
      <c r="H5" t="s">
        <v>5</v>
      </c>
      <c r="J5">
        <v>165</v>
      </c>
      <c r="K5" t="s">
        <v>5</v>
      </c>
      <c r="M5">
        <v>105</v>
      </c>
      <c r="N5" t="s">
        <v>5</v>
      </c>
      <c r="P5">
        <v>91</v>
      </c>
      <c r="Q5" t="s">
        <v>5</v>
      </c>
      <c r="S5">
        <v>95</v>
      </c>
      <c r="T5" t="s">
        <v>5</v>
      </c>
      <c r="V5">
        <v>95</v>
      </c>
      <c r="W5" t="s">
        <v>5</v>
      </c>
    </row>
    <row r="6" spans="1:26" x14ac:dyDescent="0.35">
      <c r="A6">
        <v>4400</v>
      </c>
      <c r="B6" t="s">
        <v>37</v>
      </c>
      <c r="D6">
        <v>4000</v>
      </c>
      <c r="E6" t="s">
        <v>37</v>
      </c>
      <c r="G6">
        <v>3575</v>
      </c>
      <c r="H6" t="s">
        <v>37</v>
      </c>
      <c r="J6">
        <v>3600</v>
      </c>
      <c r="K6" t="s">
        <v>37</v>
      </c>
      <c r="M6">
        <v>3700</v>
      </c>
      <c r="N6" t="s">
        <v>37</v>
      </c>
      <c r="P6">
        <v>4000</v>
      </c>
      <c r="Q6" t="s">
        <v>37</v>
      </c>
      <c r="S6">
        <v>4300</v>
      </c>
      <c r="T6" t="s">
        <v>37</v>
      </c>
      <c r="V6">
        <v>4500</v>
      </c>
      <c r="W6" t="s">
        <v>37</v>
      </c>
      <c r="Y6">
        <v>4500</v>
      </c>
      <c r="Z6" t="s">
        <v>37</v>
      </c>
    </row>
    <row r="7" spans="1:26" x14ac:dyDescent="0.35">
      <c r="A7">
        <v>1.3</v>
      </c>
      <c r="B7" t="s">
        <v>2</v>
      </c>
      <c r="D7">
        <v>1.2</v>
      </c>
      <c r="E7" t="s">
        <v>2</v>
      </c>
      <c r="G7">
        <v>1.1000000000000001</v>
      </c>
      <c r="H7" t="s">
        <v>2</v>
      </c>
      <c r="J7">
        <v>1.05</v>
      </c>
      <c r="K7" t="s">
        <v>2</v>
      </c>
      <c r="M7">
        <v>1.25</v>
      </c>
      <c r="N7" t="s">
        <v>2</v>
      </c>
      <c r="P7">
        <v>1.2</v>
      </c>
      <c r="Q7" t="s">
        <v>2</v>
      </c>
      <c r="S7">
        <v>1.24</v>
      </c>
      <c r="T7" t="s">
        <v>2</v>
      </c>
      <c r="V7">
        <v>1.02</v>
      </c>
      <c r="W7" t="s">
        <v>2</v>
      </c>
      <c r="Y7">
        <v>1.02</v>
      </c>
      <c r="Z7" t="s">
        <v>2</v>
      </c>
    </row>
    <row r="8" spans="1:26" x14ac:dyDescent="0.35">
      <c r="A8">
        <v>160</v>
      </c>
      <c r="B8" t="s">
        <v>3</v>
      </c>
      <c r="D8">
        <v>161</v>
      </c>
      <c r="E8" t="s">
        <v>3</v>
      </c>
      <c r="G8">
        <v>252</v>
      </c>
      <c r="H8" t="s">
        <v>3</v>
      </c>
      <c r="J8">
        <v>212</v>
      </c>
      <c r="K8" t="s">
        <v>3</v>
      </c>
      <c r="M8">
        <v>106</v>
      </c>
      <c r="N8" t="s">
        <v>3</v>
      </c>
      <c r="P8">
        <v>92</v>
      </c>
      <c r="Q8" t="s">
        <v>3</v>
      </c>
      <c r="S8">
        <v>118</v>
      </c>
      <c r="T8" t="s">
        <v>3</v>
      </c>
      <c r="V8">
        <v>108</v>
      </c>
      <c r="W8" t="s">
        <v>3</v>
      </c>
      <c r="Y8" s="3">
        <f>V8*1.28</f>
        <v>138.24</v>
      </c>
      <c r="Z8" t="s">
        <v>3</v>
      </c>
    </row>
    <row r="9" spans="1:26" x14ac:dyDescent="0.35">
      <c r="A9" s="1">
        <f>A8/B40</f>
        <v>0.63492063492063489</v>
      </c>
      <c r="B9" t="s">
        <v>17</v>
      </c>
      <c r="D9" s="1">
        <f>D8/B40</f>
        <v>0.63888888888888884</v>
      </c>
      <c r="E9" t="s">
        <v>17</v>
      </c>
      <c r="G9" s="1">
        <f>G8/B45/4</f>
        <v>0.30288461538461536</v>
      </c>
      <c r="H9" t="s">
        <v>17</v>
      </c>
      <c r="J9" s="1">
        <f>J8/B47</f>
        <v>0.43801652892561982</v>
      </c>
      <c r="K9" t="s">
        <v>17</v>
      </c>
      <c r="M9" s="1">
        <f>M8/B46</f>
        <v>0.50961538461538458</v>
      </c>
      <c r="N9" t="s">
        <v>17</v>
      </c>
      <c r="P9" s="1">
        <f>P8/B41</f>
        <v>0.75409836065573765</v>
      </c>
      <c r="Q9" t="s">
        <v>17</v>
      </c>
      <c r="S9" s="1">
        <f>S8/B43</f>
        <v>0.7814569536423841</v>
      </c>
      <c r="T9" t="s">
        <v>17</v>
      </c>
      <c r="V9" s="1">
        <f>V8/B44</f>
        <v>0.62068965517241381</v>
      </c>
      <c r="W9" t="s">
        <v>17</v>
      </c>
      <c r="Y9" s="1">
        <f>Y8/B44</f>
        <v>0.79448275862068973</v>
      </c>
      <c r="Z9" t="s">
        <v>17</v>
      </c>
    </row>
    <row r="12" spans="1:26" x14ac:dyDescent="0.35">
      <c r="A12">
        <v>4000</v>
      </c>
      <c r="B12" t="s">
        <v>37</v>
      </c>
      <c r="D12">
        <v>3700</v>
      </c>
      <c r="E12" t="s">
        <v>37</v>
      </c>
      <c r="G12">
        <v>3750</v>
      </c>
      <c r="H12" t="s">
        <v>37</v>
      </c>
      <c r="J12">
        <v>4000</v>
      </c>
      <c r="K12" t="s">
        <v>37</v>
      </c>
      <c r="M12">
        <v>4200</v>
      </c>
      <c r="N12" t="s">
        <v>37</v>
      </c>
      <c r="P12">
        <v>4500</v>
      </c>
      <c r="Q12" t="s">
        <v>37</v>
      </c>
      <c r="S12">
        <v>4700</v>
      </c>
      <c r="T12" t="s">
        <v>37</v>
      </c>
      <c r="V12">
        <v>4700</v>
      </c>
      <c r="W12" t="s">
        <v>37</v>
      </c>
      <c r="Y12">
        <v>4700</v>
      </c>
      <c r="Z12" t="s">
        <v>37</v>
      </c>
    </row>
    <row r="13" spans="1:26" x14ac:dyDescent="0.35">
      <c r="A13">
        <v>1.2</v>
      </c>
      <c r="B13" t="s">
        <v>2</v>
      </c>
      <c r="D13">
        <v>1.1499999999999999</v>
      </c>
      <c r="E13" t="s">
        <v>2</v>
      </c>
      <c r="G13">
        <v>1.23</v>
      </c>
      <c r="H13" t="s">
        <v>2</v>
      </c>
      <c r="J13" s="1">
        <v>1.1499999999999999</v>
      </c>
      <c r="K13" t="s">
        <v>2</v>
      </c>
      <c r="M13">
        <v>1.4</v>
      </c>
      <c r="N13" t="s">
        <v>2</v>
      </c>
      <c r="P13">
        <v>1.28</v>
      </c>
      <c r="Q13" t="s">
        <v>2</v>
      </c>
      <c r="S13">
        <v>1.27</v>
      </c>
      <c r="T13" t="s">
        <v>2</v>
      </c>
      <c r="V13">
        <v>1.08</v>
      </c>
      <c r="W13" t="s">
        <v>2</v>
      </c>
      <c r="Y13">
        <v>1.08</v>
      </c>
      <c r="Z13" t="s">
        <v>2</v>
      </c>
    </row>
    <row r="14" spans="1:26" x14ac:dyDescent="0.35">
      <c r="A14">
        <v>145</v>
      </c>
      <c r="B14" t="s">
        <v>3</v>
      </c>
      <c r="D14">
        <v>138</v>
      </c>
      <c r="E14" t="s">
        <v>3</v>
      </c>
      <c r="G14">
        <v>361</v>
      </c>
      <c r="H14" t="s">
        <v>3</v>
      </c>
      <c r="J14">
        <v>282</v>
      </c>
      <c r="K14" t="s">
        <v>3</v>
      </c>
      <c r="M14">
        <v>151</v>
      </c>
      <c r="N14" t="s">
        <v>3</v>
      </c>
      <c r="P14">
        <v>118</v>
      </c>
      <c r="Q14" t="s">
        <v>3</v>
      </c>
      <c r="S14">
        <v>135</v>
      </c>
      <c r="T14" t="s">
        <v>3</v>
      </c>
      <c r="V14">
        <v>127</v>
      </c>
      <c r="W14" t="s">
        <v>3</v>
      </c>
      <c r="Y14" s="3">
        <f>V14*1.28</f>
        <v>162.56</v>
      </c>
      <c r="Z14" t="s">
        <v>3</v>
      </c>
    </row>
    <row r="15" spans="1:26" x14ac:dyDescent="0.35">
      <c r="A15" s="1">
        <f>A14/B40</f>
        <v>0.57539682539682535</v>
      </c>
      <c r="B15" t="s">
        <v>17</v>
      </c>
      <c r="D15" s="1">
        <f>D14/B40</f>
        <v>0.54761904761904767</v>
      </c>
      <c r="E15" t="s">
        <v>17</v>
      </c>
      <c r="G15" s="1">
        <f>G14/B45/4</f>
        <v>0.43389423076923078</v>
      </c>
      <c r="H15" t="s">
        <v>17</v>
      </c>
      <c r="J15" s="1">
        <f>J14/B47</f>
        <v>0.5826446280991735</v>
      </c>
      <c r="K15" t="s">
        <v>17</v>
      </c>
      <c r="M15" s="1">
        <f>M14/B46</f>
        <v>0.72596153846153844</v>
      </c>
      <c r="N15" t="s">
        <v>17</v>
      </c>
      <c r="P15" s="1">
        <f>P14/B41</f>
        <v>0.96721311475409832</v>
      </c>
      <c r="Q15" t="s">
        <v>17</v>
      </c>
      <c r="S15" s="1">
        <f>S14/B43</f>
        <v>0.89403973509933776</v>
      </c>
      <c r="T15" t="s">
        <v>17</v>
      </c>
      <c r="V15" s="1">
        <f>V14/B44</f>
        <v>0.72988505747126442</v>
      </c>
      <c r="W15" t="s">
        <v>17</v>
      </c>
      <c r="Y15" s="1">
        <f>Y14/B44</f>
        <v>0.9342528735632184</v>
      </c>
      <c r="Z15" t="s">
        <v>17</v>
      </c>
    </row>
    <row r="18" spans="1:26" x14ac:dyDescent="0.35">
      <c r="A18">
        <v>3800</v>
      </c>
      <c r="B18" t="s">
        <v>37</v>
      </c>
      <c r="G18">
        <v>4000</v>
      </c>
      <c r="H18" t="s">
        <v>37</v>
      </c>
      <c r="J18">
        <v>4500</v>
      </c>
      <c r="K18" t="s">
        <v>37</v>
      </c>
      <c r="P18">
        <v>4700</v>
      </c>
      <c r="Q18" t="s">
        <v>37</v>
      </c>
      <c r="S18">
        <v>5000</v>
      </c>
      <c r="T18" t="s">
        <v>37</v>
      </c>
      <c r="V18">
        <v>5000</v>
      </c>
      <c r="W18" t="s">
        <v>37</v>
      </c>
      <c r="Y18">
        <v>5000</v>
      </c>
      <c r="Z18" t="s">
        <v>37</v>
      </c>
    </row>
    <row r="19" spans="1:26" x14ac:dyDescent="0.35">
      <c r="A19">
        <v>1.1499999999999999</v>
      </c>
      <c r="B19" t="s">
        <v>2</v>
      </c>
      <c r="G19">
        <v>1.375</v>
      </c>
      <c r="H19" t="s">
        <v>2</v>
      </c>
      <c r="J19">
        <v>1.22</v>
      </c>
      <c r="K19" t="s">
        <v>2</v>
      </c>
      <c r="P19">
        <v>1.39</v>
      </c>
      <c r="Q19" t="s">
        <v>2</v>
      </c>
      <c r="S19">
        <v>1.36</v>
      </c>
      <c r="T19" t="s">
        <v>2</v>
      </c>
      <c r="V19">
        <v>1.26</v>
      </c>
      <c r="W19" t="s">
        <v>2</v>
      </c>
      <c r="Y19">
        <v>1.26</v>
      </c>
      <c r="Z19" t="s">
        <v>2</v>
      </c>
    </row>
    <row r="20" spans="1:26" x14ac:dyDescent="0.35">
      <c r="A20">
        <v>138</v>
      </c>
      <c r="B20" t="s">
        <v>3</v>
      </c>
      <c r="G20">
        <v>481</v>
      </c>
      <c r="H20" t="s">
        <v>3</v>
      </c>
      <c r="J20">
        <v>387</v>
      </c>
      <c r="K20" t="s">
        <v>3</v>
      </c>
      <c r="P20">
        <v>145</v>
      </c>
      <c r="Q20" t="s">
        <v>3</v>
      </c>
      <c r="S20">
        <v>165</v>
      </c>
      <c r="T20" t="s">
        <v>3</v>
      </c>
      <c r="V20">
        <v>183</v>
      </c>
      <c r="W20" t="s">
        <v>3</v>
      </c>
      <c r="Y20" s="3">
        <f>V20*1.28</f>
        <v>234.24</v>
      </c>
      <c r="Z20" t="s">
        <v>3</v>
      </c>
    </row>
    <row r="21" spans="1:26" x14ac:dyDescent="0.35">
      <c r="A21" s="1">
        <f>A20/B40</f>
        <v>0.54761904761904767</v>
      </c>
      <c r="B21" t="s">
        <v>17</v>
      </c>
      <c r="G21" s="1">
        <f>G20/B45/4</f>
        <v>0.578125</v>
      </c>
      <c r="H21" t="s">
        <v>17</v>
      </c>
      <c r="J21" s="1">
        <f>J20/B47</f>
        <v>0.79958677685950408</v>
      </c>
      <c r="K21" t="s">
        <v>17</v>
      </c>
      <c r="P21" s="1">
        <f>P20/B41</f>
        <v>1.1885245901639345</v>
      </c>
      <c r="Q21" t="s">
        <v>17</v>
      </c>
      <c r="S21" s="1">
        <f>S20/B43</f>
        <v>1.0927152317880795</v>
      </c>
      <c r="T21" t="s">
        <v>17</v>
      </c>
      <c r="V21" s="1">
        <f>V20/B44</f>
        <v>1.0517241379310345</v>
      </c>
      <c r="W21" t="s">
        <v>17</v>
      </c>
      <c r="Y21" s="1">
        <f>Y20/B44</f>
        <v>1.3462068965517242</v>
      </c>
      <c r="Z21" t="s">
        <v>17</v>
      </c>
    </row>
    <row r="23" spans="1:26" x14ac:dyDescent="0.35">
      <c r="Q23" s="2"/>
    </row>
    <row r="24" spans="1:26" x14ac:dyDescent="0.35">
      <c r="J24">
        <v>4700</v>
      </c>
      <c r="K24" t="s">
        <v>37</v>
      </c>
    </row>
    <row r="25" spans="1:26" x14ac:dyDescent="0.35">
      <c r="J25">
        <v>1.32</v>
      </c>
      <c r="K25" t="s">
        <v>2</v>
      </c>
    </row>
    <row r="26" spans="1:26" x14ac:dyDescent="0.35">
      <c r="J26">
        <v>493</v>
      </c>
      <c r="K26" t="s">
        <v>3</v>
      </c>
    </row>
    <row r="27" spans="1:26" x14ac:dyDescent="0.35">
      <c r="J27" s="1">
        <f>J26/B47</f>
        <v>1.0185950413223142</v>
      </c>
      <c r="K27" t="s">
        <v>17</v>
      </c>
    </row>
    <row r="28" spans="1:26" x14ac:dyDescent="0.35">
      <c r="J28" s="1"/>
    </row>
    <row r="29" spans="1:26" x14ac:dyDescent="0.35">
      <c r="J29" s="1"/>
    </row>
    <row r="30" spans="1:26" x14ac:dyDescent="0.35">
      <c r="J30" s="1"/>
    </row>
    <row r="31" spans="1:26" x14ac:dyDescent="0.35">
      <c r="A31" s="4" t="s">
        <v>38</v>
      </c>
      <c r="D31" s="4">
        <v>1080</v>
      </c>
      <c r="G31" s="4" t="s">
        <v>39</v>
      </c>
      <c r="J31" s="4" t="s">
        <v>40</v>
      </c>
      <c r="M31" s="1"/>
    </row>
    <row r="32" spans="1:26" x14ac:dyDescent="0.35">
      <c r="J32" s="1"/>
    </row>
    <row r="33" spans="1:11" x14ac:dyDescent="0.35">
      <c r="A33">
        <v>250</v>
      </c>
      <c r="B33" t="s">
        <v>5</v>
      </c>
      <c r="D33">
        <v>180</v>
      </c>
      <c r="E33" t="s">
        <v>5</v>
      </c>
      <c r="G33">
        <v>250</v>
      </c>
      <c r="H33" t="s">
        <v>5</v>
      </c>
      <c r="J33">
        <v>250</v>
      </c>
      <c r="K33" t="s">
        <v>5</v>
      </c>
    </row>
    <row r="34" spans="1:11" x14ac:dyDescent="0.35">
      <c r="A34">
        <v>1316</v>
      </c>
      <c r="B34" t="s">
        <v>37</v>
      </c>
      <c r="D34">
        <v>2100</v>
      </c>
      <c r="E34" t="s">
        <v>37</v>
      </c>
      <c r="G34">
        <v>2038</v>
      </c>
      <c r="H34" t="s">
        <v>37</v>
      </c>
      <c r="J34" s="3">
        <v>1950</v>
      </c>
      <c r="K34" t="s">
        <v>37</v>
      </c>
    </row>
    <row r="35" spans="1:11" x14ac:dyDescent="0.35">
      <c r="A35">
        <v>1.2</v>
      </c>
      <c r="B35" t="s">
        <v>2</v>
      </c>
      <c r="D35">
        <v>1.08</v>
      </c>
      <c r="E35" t="s">
        <v>2</v>
      </c>
      <c r="G35">
        <v>1.0249999999999999</v>
      </c>
      <c r="H35" t="s">
        <v>2</v>
      </c>
      <c r="J35" s="5">
        <v>1.0620000000000001</v>
      </c>
      <c r="K35" t="s">
        <v>2</v>
      </c>
    </row>
    <row r="36" spans="1:11" x14ac:dyDescent="0.35">
      <c r="A36" s="3">
        <f>253*0.75</f>
        <v>189.75</v>
      </c>
      <c r="B36" t="s">
        <v>3</v>
      </c>
      <c r="D36" s="3">
        <f>178*0.75</f>
        <v>133.5</v>
      </c>
      <c r="E36" t="s">
        <v>3</v>
      </c>
      <c r="G36" s="3">
        <f>251*0.75</f>
        <v>188.25</v>
      </c>
      <c r="H36" t="s">
        <v>3</v>
      </c>
      <c r="J36" s="3">
        <f>276*0.75</f>
        <v>207</v>
      </c>
      <c r="K36" t="s">
        <v>3</v>
      </c>
    </row>
    <row r="37" spans="1:11" x14ac:dyDescent="0.35">
      <c r="A37" s="1">
        <f>A36/B49</f>
        <v>0.31572379367720466</v>
      </c>
      <c r="B37" t="s">
        <v>17</v>
      </c>
      <c r="D37" s="1">
        <f>D36/B50</f>
        <v>0.42515923566878983</v>
      </c>
      <c r="E37" t="s">
        <v>17</v>
      </c>
      <c r="G37" s="1">
        <f>G36/B51</f>
        <v>0.3996815286624204</v>
      </c>
      <c r="H37" t="s">
        <v>17</v>
      </c>
      <c r="J37" s="1">
        <f>J36/B52</f>
        <v>0.27453580901856767</v>
      </c>
      <c r="K37" t="s">
        <v>17</v>
      </c>
    </row>
    <row r="40" spans="1:11" x14ac:dyDescent="0.35">
      <c r="A40" s="4" t="s">
        <v>4</v>
      </c>
      <c r="B40">
        <v>252</v>
      </c>
      <c r="C40" t="s">
        <v>16</v>
      </c>
      <c r="D40" t="s">
        <v>29</v>
      </c>
      <c r="E40" t="s">
        <v>11</v>
      </c>
      <c r="F40">
        <v>9.1999999999999993</v>
      </c>
      <c r="G40" t="s">
        <v>16</v>
      </c>
    </row>
    <row r="41" spans="1:11" x14ac:dyDescent="0.35">
      <c r="A41" s="4" t="s">
        <v>12</v>
      </c>
      <c r="B41">
        <v>122</v>
      </c>
      <c r="C41" t="s">
        <v>16</v>
      </c>
      <c r="D41" t="s">
        <v>28</v>
      </c>
      <c r="E41" t="s">
        <v>25</v>
      </c>
    </row>
    <row r="42" spans="1:11" x14ac:dyDescent="0.35">
      <c r="A42" s="4" t="s">
        <v>13</v>
      </c>
      <c r="B42">
        <v>122</v>
      </c>
      <c r="C42" t="s">
        <v>16</v>
      </c>
      <c r="D42" t="s">
        <v>28</v>
      </c>
      <c r="E42" t="s">
        <v>25</v>
      </c>
    </row>
    <row r="43" spans="1:11" x14ac:dyDescent="0.35">
      <c r="A43" s="4" t="s">
        <v>9</v>
      </c>
      <c r="B43">
        <v>151</v>
      </c>
      <c r="C43" t="s">
        <v>16</v>
      </c>
      <c r="D43" t="s">
        <v>27</v>
      </c>
      <c r="E43" t="s">
        <v>25</v>
      </c>
      <c r="F43">
        <v>8.07</v>
      </c>
      <c r="G43" t="s">
        <v>16</v>
      </c>
    </row>
    <row r="44" spans="1:11" x14ac:dyDescent="0.35">
      <c r="A44" s="4" t="s">
        <v>10</v>
      </c>
      <c r="B44">
        <v>174</v>
      </c>
      <c r="C44" t="s">
        <v>16</v>
      </c>
      <c r="D44" t="s">
        <v>20</v>
      </c>
      <c r="E44" t="s">
        <v>26</v>
      </c>
      <c r="F44">
        <v>8.07</v>
      </c>
      <c r="G44" t="s">
        <v>16</v>
      </c>
    </row>
    <row r="45" spans="1:11" x14ac:dyDescent="0.35">
      <c r="A45" s="4" t="s">
        <v>14</v>
      </c>
      <c r="B45">
        <v>208</v>
      </c>
      <c r="C45" t="s">
        <v>16</v>
      </c>
      <c r="D45" t="s">
        <v>30</v>
      </c>
      <c r="E45" t="s">
        <v>15</v>
      </c>
      <c r="F45">
        <v>6.83</v>
      </c>
      <c r="G45" t="s">
        <v>16</v>
      </c>
    </row>
    <row r="46" spans="1:11" x14ac:dyDescent="0.35">
      <c r="A46" s="4" t="s">
        <v>6</v>
      </c>
      <c r="B46">
        <v>208</v>
      </c>
      <c r="C46" t="s">
        <v>16</v>
      </c>
      <c r="D46" t="s">
        <v>30</v>
      </c>
      <c r="E46" t="s">
        <v>21</v>
      </c>
      <c r="F46">
        <v>6.83</v>
      </c>
      <c r="G46" t="s">
        <v>16</v>
      </c>
    </row>
    <row r="47" spans="1:11" x14ac:dyDescent="0.35">
      <c r="A47" s="4" t="s">
        <v>7</v>
      </c>
      <c r="B47">
        <v>484</v>
      </c>
      <c r="C47" t="s">
        <v>16</v>
      </c>
      <c r="D47" t="s">
        <v>23</v>
      </c>
      <c r="E47" t="s">
        <v>11</v>
      </c>
    </row>
    <row r="48" spans="1:11" x14ac:dyDescent="0.35">
      <c r="A48" s="4" t="s">
        <v>22</v>
      </c>
      <c r="B48">
        <v>322</v>
      </c>
      <c r="C48" t="s">
        <v>16</v>
      </c>
      <c r="D48" t="s">
        <v>24</v>
      </c>
      <c r="E48" t="s">
        <v>11</v>
      </c>
    </row>
    <row r="49" spans="1:3" x14ac:dyDescent="0.35">
      <c r="A49" s="4" t="s">
        <v>38</v>
      </c>
      <c r="B49">
        <v>601</v>
      </c>
      <c r="C49" t="s">
        <v>16</v>
      </c>
    </row>
    <row r="50" spans="1:3" x14ac:dyDescent="0.35">
      <c r="A50" s="4">
        <v>1080</v>
      </c>
      <c r="B50">
        <v>314</v>
      </c>
      <c r="C50" t="s">
        <v>16</v>
      </c>
    </row>
    <row r="51" spans="1:3" x14ac:dyDescent="0.35">
      <c r="A51" s="4" t="s">
        <v>39</v>
      </c>
      <c r="B51">
        <v>471</v>
      </c>
      <c r="C51" t="s">
        <v>16</v>
      </c>
    </row>
    <row r="52" spans="1:3" x14ac:dyDescent="0.35">
      <c r="A52" s="4" t="s">
        <v>40</v>
      </c>
      <c r="B52">
        <v>754</v>
      </c>
      <c r="C52" t="s">
        <v>16</v>
      </c>
    </row>
    <row r="60" spans="1:3" ht="15" customHeight="1" x14ac:dyDescent="0.35">
      <c r="A60" t="s">
        <v>31</v>
      </c>
    </row>
    <row r="62" spans="1:3" x14ac:dyDescent="0.35">
      <c r="A62" t="s">
        <v>32</v>
      </c>
    </row>
    <row r="63" spans="1:3" x14ac:dyDescent="0.35">
      <c r="A63" t="s">
        <v>33</v>
      </c>
    </row>
    <row r="64" spans="1:3" x14ac:dyDescent="0.35">
      <c r="A64" t="s">
        <v>34</v>
      </c>
    </row>
    <row r="65" spans="1:1" x14ac:dyDescent="0.35">
      <c r="A65" t="s">
        <v>35</v>
      </c>
    </row>
    <row r="66" spans="1:1" x14ac:dyDescent="0.35">
      <c r="A66" t="s">
        <v>36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1E1EDA-078A-4495-A1E1-2B15F1F6BDD6}">
  <dimension ref="A3:S27"/>
  <sheetViews>
    <sheetView tabSelected="1" workbookViewId="0">
      <selection activeCell="U21" sqref="U21:U23"/>
    </sheetView>
  </sheetViews>
  <sheetFormatPr baseColWidth="10" defaultRowHeight="14.5" x14ac:dyDescent="0.35"/>
  <sheetData>
    <row r="3" spans="1:19" x14ac:dyDescent="0.35">
      <c r="A3" t="s">
        <v>40</v>
      </c>
      <c r="E3" t="s">
        <v>39</v>
      </c>
      <c r="I3" t="s">
        <v>42</v>
      </c>
      <c r="K3" t="s">
        <v>43</v>
      </c>
      <c r="M3" s="7" t="s">
        <v>6</v>
      </c>
      <c r="O3" t="s">
        <v>43</v>
      </c>
      <c r="Q3" s="7" t="s">
        <v>7</v>
      </c>
      <c r="S3" t="s">
        <v>43</v>
      </c>
    </row>
    <row r="5" spans="1:19" x14ac:dyDescent="0.35">
      <c r="A5" s="4" t="s">
        <v>3</v>
      </c>
      <c r="B5" s="4" t="s">
        <v>17</v>
      </c>
      <c r="C5" s="4" t="s">
        <v>41</v>
      </c>
      <c r="E5" s="4" t="s">
        <v>3</v>
      </c>
      <c r="F5" s="4" t="s">
        <v>17</v>
      </c>
      <c r="G5" s="4" t="s">
        <v>41</v>
      </c>
      <c r="I5" s="4" t="s">
        <v>3</v>
      </c>
      <c r="J5" s="4" t="s">
        <v>17</v>
      </c>
      <c r="K5" s="4" t="s">
        <v>41</v>
      </c>
      <c r="M5" s="4" t="s">
        <v>3</v>
      </c>
      <c r="N5" s="4" t="s">
        <v>17</v>
      </c>
      <c r="O5" s="4" t="s">
        <v>41</v>
      </c>
      <c r="Q5" s="4" t="s">
        <v>3</v>
      </c>
      <c r="R5" s="4" t="s">
        <v>17</v>
      </c>
      <c r="S5" s="4" t="s">
        <v>41</v>
      </c>
    </row>
    <row r="6" spans="1:19" x14ac:dyDescent="0.35">
      <c r="A6">
        <v>180</v>
      </c>
      <c r="B6" s="1">
        <f>A6/'Die Size'!B$52</f>
        <v>0.23872679045092837</v>
      </c>
      <c r="C6" s="6">
        <v>6.4288375859999993</v>
      </c>
      <c r="E6">
        <v>180</v>
      </c>
      <c r="F6" s="1">
        <f>E6/'Die Size'!$B$51</f>
        <v>0.38216560509554143</v>
      </c>
      <c r="G6" s="6">
        <v>9.5280000000000005</v>
      </c>
      <c r="I6">
        <v>60</v>
      </c>
      <c r="J6" s="1">
        <f>I6/'Die Size'!$B$44</f>
        <v>0.34482758620689657</v>
      </c>
      <c r="K6" s="6">
        <v>10.315610982700001</v>
      </c>
      <c r="M6">
        <v>60</v>
      </c>
      <c r="N6" s="1">
        <f>M6/'Die Size'!$B$46</f>
        <v>0.28846153846153844</v>
      </c>
      <c r="O6" s="6">
        <v>9.4685814026100008</v>
      </c>
      <c r="Q6">
        <v>150</v>
      </c>
      <c r="R6" s="1">
        <f>Q6/'Die Size'!$B$47</f>
        <v>0.30991735537190085</v>
      </c>
      <c r="S6" s="6">
        <v>12.869206285300001</v>
      </c>
    </row>
    <row r="7" spans="1:19" x14ac:dyDescent="0.35">
      <c r="A7">
        <v>200</v>
      </c>
      <c r="B7" s="1">
        <f>A7/'Die Size'!B$52</f>
        <v>0.26525198938992045</v>
      </c>
      <c r="C7" s="6">
        <v>7.1437179540000004</v>
      </c>
      <c r="E7">
        <v>200</v>
      </c>
      <c r="F7" s="1">
        <f>E7/'Die Size'!$B$51</f>
        <v>0.42462845010615713</v>
      </c>
      <c r="G7" s="6">
        <v>10.584</v>
      </c>
      <c r="I7">
        <v>70</v>
      </c>
      <c r="J7" s="1">
        <f>I7/'Die Size'!$B$44</f>
        <v>0.40229885057471265</v>
      </c>
      <c r="K7" s="6">
        <v>11.9704295229</v>
      </c>
      <c r="M7">
        <v>80</v>
      </c>
      <c r="N7" s="1">
        <f>M7/'Die Size'!$B$46</f>
        <v>0.38461538461538464</v>
      </c>
      <c r="O7" s="6">
        <v>12.836391664700001</v>
      </c>
      <c r="Q7">
        <v>175</v>
      </c>
      <c r="R7" s="1">
        <f>Q7/'Die Size'!$B$47</f>
        <v>0.36157024793388431</v>
      </c>
      <c r="S7" s="6">
        <v>14.8768008483</v>
      </c>
    </row>
    <row r="8" spans="1:19" x14ac:dyDescent="0.35">
      <c r="A8">
        <v>220</v>
      </c>
      <c r="B8" s="1">
        <f>A8/'Die Size'!B$52</f>
        <v>0.29177718832891247</v>
      </c>
      <c r="C8" s="6">
        <v>7.8587171301599996</v>
      </c>
      <c r="E8">
        <v>240</v>
      </c>
      <c r="F8" s="1">
        <f>E8/'Die Size'!$B$51</f>
        <v>0.50955414012738853</v>
      </c>
      <c r="G8" s="6">
        <v>12.708</v>
      </c>
      <c r="I8">
        <v>80</v>
      </c>
      <c r="J8" s="1">
        <f>I8/'Die Size'!$B$44</f>
        <v>0.45977011494252873</v>
      </c>
      <c r="K8" s="6">
        <v>13.625248063100001</v>
      </c>
      <c r="M8">
        <v>100</v>
      </c>
      <c r="N8" s="1">
        <f>M8/'Die Size'!$B$46</f>
        <v>0.48076923076923078</v>
      </c>
      <c r="O8" s="6">
        <v>16.228257423999999</v>
      </c>
      <c r="Q8">
        <v>200</v>
      </c>
      <c r="R8" s="1">
        <f>Q8/'Die Size'!$B$47</f>
        <v>0.41322314049586778</v>
      </c>
      <c r="S8" s="6">
        <v>16.867319246899999</v>
      </c>
    </row>
    <row r="9" spans="1:19" x14ac:dyDescent="0.35">
      <c r="A9">
        <v>240</v>
      </c>
      <c r="B9" s="1">
        <f>A9/'Die Size'!B$52</f>
        <v>0.3183023872679045</v>
      </c>
      <c r="C9" s="6">
        <v>8.5738243080000007</v>
      </c>
      <c r="E9">
        <v>250</v>
      </c>
      <c r="F9" s="1">
        <f>E9/'Die Size'!$B$51</f>
        <v>0.53078556263269638</v>
      </c>
      <c r="G9" s="6">
        <v>13.241999999999999</v>
      </c>
      <c r="I9">
        <v>90</v>
      </c>
      <c r="J9" s="1">
        <f>I9/'Die Size'!$B$44</f>
        <v>0.51724137931034486</v>
      </c>
      <c r="K9" s="6">
        <v>15.2800666032</v>
      </c>
      <c r="M9">
        <v>120</v>
      </c>
      <c r="N9" s="1">
        <f>M9/'Die Size'!$B$46</f>
        <v>0.57692307692307687</v>
      </c>
      <c r="O9" s="6">
        <v>19.629851005700001</v>
      </c>
      <c r="Q9">
        <v>250</v>
      </c>
      <c r="R9" s="1">
        <f>Q9/'Die Size'!$B$47</f>
        <v>0.51652892561983466</v>
      </c>
      <c r="S9" s="6">
        <v>20.8056709739</v>
      </c>
    </row>
    <row r="10" spans="1:19" x14ac:dyDescent="0.35">
      <c r="A10">
        <v>300</v>
      </c>
      <c r="B10" s="1">
        <f>A10/'Die Size'!B$52</f>
        <v>0.39787798408488062</v>
      </c>
      <c r="C10" s="6">
        <v>10.7197104783</v>
      </c>
      <c r="E10">
        <v>300</v>
      </c>
      <c r="F10" s="1">
        <f>E10/'Die Size'!$B$51</f>
        <v>0.63694267515923564</v>
      </c>
      <c r="G10" s="6">
        <v>15.893999999999998</v>
      </c>
      <c r="I10">
        <v>100</v>
      </c>
      <c r="J10" s="1">
        <f>I10/'Die Size'!$B$44</f>
        <v>0.57471264367816088</v>
      </c>
      <c r="K10" s="6">
        <v>16.934885143399999</v>
      </c>
      <c r="M10">
        <v>140</v>
      </c>
      <c r="N10" s="1">
        <f>M10/'Die Size'!$B$46</f>
        <v>0.67307692307692313</v>
      </c>
      <c r="O10" s="6">
        <v>23.031570231700002</v>
      </c>
      <c r="Q10">
        <v>300</v>
      </c>
      <c r="R10" s="1">
        <f>Q10/'Die Size'!$B$47</f>
        <v>0.6198347107438017</v>
      </c>
      <c r="S10" s="6">
        <v>24.697044446500001</v>
      </c>
    </row>
    <row r="11" spans="1:19" x14ac:dyDescent="0.35">
      <c r="A11">
        <v>400</v>
      </c>
      <c r="B11" s="1">
        <f>A11/'Die Size'!B$52</f>
        <v>0.5305039787798409</v>
      </c>
      <c r="C11" s="6">
        <v>14.29771997574</v>
      </c>
      <c r="E11">
        <v>350</v>
      </c>
      <c r="F11" s="1">
        <f>E11/'Die Size'!$B$51</f>
        <v>0.74309978768577489</v>
      </c>
      <c r="G11" s="6">
        <v>18.545999999999999</v>
      </c>
      <c r="I11">
        <v>110</v>
      </c>
      <c r="J11" s="1">
        <f>I11/'Die Size'!$B$44</f>
        <v>0.63218390804597702</v>
      </c>
      <c r="K11" s="6">
        <v>18.5897036836</v>
      </c>
      <c r="M11">
        <v>160</v>
      </c>
      <c r="N11" s="1">
        <f>M11/'Die Size'!$B$46</f>
        <v>0.76923076923076927</v>
      </c>
      <c r="O11" s="6">
        <v>26.4265398583</v>
      </c>
      <c r="Q11">
        <v>350</v>
      </c>
      <c r="R11" s="1">
        <f>Q11/'Die Size'!$B$47</f>
        <v>0.72314049586776863</v>
      </c>
      <c r="S11" s="6">
        <v>28.549780276100002</v>
      </c>
    </row>
    <row r="12" spans="1:19" x14ac:dyDescent="0.35">
      <c r="A12">
        <v>500</v>
      </c>
      <c r="B12" s="1">
        <f>A12/'Die Size'!B$52</f>
        <v>0.66312997347480107</v>
      </c>
      <c r="C12" s="6">
        <v>17.877230265240001</v>
      </c>
      <c r="E12">
        <v>400</v>
      </c>
      <c r="F12" s="1">
        <f>E12/'Die Size'!$B$51</f>
        <v>0.84925690021231426</v>
      </c>
      <c r="G12" s="6">
        <v>21.197999999999997</v>
      </c>
      <c r="I12">
        <v>120</v>
      </c>
      <c r="J12" s="1">
        <f>I12/'Die Size'!$B$44</f>
        <v>0.68965517241379315</v>
      </c>
      <c r="K12" s="6">
        <v>20.244522223699999</v>
      </c>
      <c r="M12">
        <v>180</v>
      </c>
      <c r="N12" s="1">
        <f>M12/'Die Size'!$B$46</f>
        <v>0.86538461538461542</v>
      </c>
      <c r="O12" s="6">
        <v>29.809610643199999</v>
      </c>
      <c r="Q12">
        <v>400</v>
      </c>
      <c r="R12" s="1">
        <f>Q12/'Die Size'!$B$47</f>
        <v>0.82644628099173556</v>
      </c>
      <c r="S12" s="6">
        <v>32.369745569300001</v>
      </c>
    </row>
    <row r="13" spans="1:19" x14ac:dyDescent="0.35">
      <c r="A13">
        <v>600</v>
      </c>
      <c r="B13" s="1">
        <f>A13/'Die Size'!B$52</f>
        <v>0.79575596816976124</v>
      </c>
      <c r="C13" s="6">
        <v>21.457937106180001</v>
      </c>
      <c r="E13">
        <v>450</v>
      </c>
      <c r="F13" s="1">
        <f>E13/'Die Size'!$B$51</f>
        <v>0.95541401273885351</v>
      </c>
      <c r="G13" s="6">
        <v>23.844000000000001</v>
      </c>
      <c r="I13">
        <v>140</v>
      </c>
      <c r="J13" s="1">
        <f>I13/'Die Size'!$B$44</f>
        <v>0.8045977011494253</v>
      </c>
      <c r="K13" s="6">
        <v>23.554159304100001</v>
      </c>
      <c r="M13">
        <v>200</v>
      </c>
      <c r="N13" s="1">
        <f>M13/'Die Size'!$B$46</f>
        <v>0.96153846153846156</v>
      </c>
      <c r="O13" s="6">
        <v>33.176799489399997</v>
      </c>
      <c r="Q13">
        <v>450</v>
      </c>
      <c r="R13" s="1">
        <f>Q13/'Die Size'!$B$47</f>
        <v>0.92975206611570249</v>
      </c>
      <c r="S13" s="6">
        <v>36.161288908300001</v>
      </c>
    </row>
    <row r="14" spans="1:19" x14ac:dyDescent="0.35">
      <c r="A14">
        <v>700</v>
      </c>
      <c r="B14" s="1">
        <f>A14/'Die Size'!B$52</f>
        <v>0.92838196286472152</v>
      </c>
      <c r="C14" s="6">
        <v>25.039639365239996</v>
      </c>
      <c r="E14">
        <v>500</v>
      </c>
      <c r="F14" s="1">
        <f>E14/'Die Size'!$B$51</f>
        <v>1.0615711252653928</v>
      </c>
      <c r="G14" s="6">
        <v>26.507999999999999</v>
      </c>
      <c r="I14">
        <v>160</v>
      </c>
      <c r="J14" s="1">
        <f>I14/'Die Size'!$B$44</f>
        <v>0.91954022988505746</v>
      </c>
      <c r="K14" s="6">
        <v>26.863796384400001</v>
      </c>
      <c r="M14">
        <v>220</v>
      </c>
      <c r="N14" s="1">
        <f>M14/'Die Size'!$B$46</f>
        <v>1.0576923076923077</v>
      </c>
      <c r="O14" s="6">
        <v>36.524950507900002</v>
      </c>
      <c r="Q14">
        <v>500</v>
      </c>
      <c r="R14" s="1">
        <f>Q14/'Die Size'!$B$47</f>
        <v>1.0330578512396693</v>
      </c>
      <c r="S14" s="6">
        <v>39.927760064700003</v>
      </c>
    </row>
    <row r="15" spans="1:19" x14ac:dyDescent="0.35">
      <c r="A15">
        <v>800</v>
      </c>
      <c r="B15" s="1">
        <f>A15/'Die Size'!B$52</f>
        <v>1.0610079575596818</v>
      </c>
      <c r="C15" s="6">
        <v>28.622194032660001</v>
      </c>
      <c r="E15">
        <v>550</v>
      </c>
      <c r="F15" s="1">
        <f>E15/'Die Size'!$B$51</f>
        <v>1.167728237791932</v>
      </c>
      <c r="G15" s="6">
        <v>29.165999999999997</v>
      </c>
      <c r="I15">
        <v>180</v>
      </c>
      <c r="J15" s="1">
        <f>I15/'Die Size'!$B$44</f>
        <v>1.0344827586206897</v>
      </c>
      <c r="K15" s="6">
        <v>30.1734334647</v>
      </c>
      <c r="M15">
        <v>240</v>
      </c>
      <c r="N15" s="1">
        <f>M15/'Die Size'!$B$46</f>
        <v>1.1538461538461537</v>
      </c>
      <c r="O15" s="6">
        <v>39.8515171835</v>
      </c>
      <c r="Q15">
        <v>550</v>
      </c>
      <c r="R15" s="1">
        <f>Q15/'Die Size'!$B$47</f>
        <v>1.1363636363636365</v>
      </c>
      <c r="S15" s="6">
        <v>43.671817106299997</v>
      </c>
    </row>
    <row r="16" spans="1:19" x14ac:dyDescent="0.35">
      <c r="A16">
        <v>900</v>
      </c>
      <c r="B16" s="1">
        <f>A16/'Die Size'!B$52</f>
        <v>1.193633952254642</v>
      </c>
      <c r="C16" s="6">
        <v>32.205494146379998</v>
      </c>
      <c r="E16">
        <v>560</v>
      </c>
      <c r="F16" s="1">
        <f>E16/'Die Size'!$B$51</f>
        <v>1.1889596602972399</v>
      </c>
      <c r="G16" s="6">
        <v>29.693999999999999</v>
      </c>
      <c r="I16">
        <v>200</v>
      </c>
      <c r="J16" s="1">
        <f>I16/'Die Size'!$B$44</f>
        <v>1.1494252873563218</v>
      </c>
      <c r="K16" s="6">
        <v>33.483070545099999</v>
      </c>
      <c r="M16">
        <v>260</v>
      </c>
      <c r="N16" s="1">
        <f>M16/'Die Size'!$B$46</f>
        <v>1.25</v>
      </c>
      <c r="O16" s="6">
        <v>43.154415651100003</v>
      </c>
      <c r="Q16">
        <v>600</v>
      </c>
      <c r="R16" s="1">
        <f>Q16/'Die Size'!$B$47</f>
        <v>1.2396694214876034</v>
      </c>
      <c r="S16" s="6">
        <v>47.395619502199999</v>
      </c>
    </row>
    <row r="17" spans="1:19" x14ac:dyDescent="0.35">
      <c r="A17">
        <v>1020</v>
      </c>
      <c r="B17" s="1">
        <f>A17/'Die Size'!B$52</f>
        <v>1.3527851458885942</v>
      </c>
      <c r="C17" s="6">
        <v>36.506322575459997</v>
      </c>
      <c r="E17">
        <v>635</v>
      </c>
      <c r="F17" s="1">
        <f>E17/'Die Size'!$B$51</f>
        <v>1.3481953290870488</v>
      </c>
      <c r="G17" s="6">
        <v>33.677999999999997</v>
      </c>
      <c r="I17">
        <v>235</v>
      </c>
      <c r="J17" s="1">
        <f>I17/'Die Size'!$B$44</f>
        <v>1.3505747126436782</v>
      </c>
      <c r="K17" s="6">
        <v>39.2749354356</v>
      </c>
      <c r="M17">
        <v>280</v>
      </c>
      <c r="N17" s="1">
        <f>M17/'Die Size'!$B$46</f>
        <v>1.3461538461538463</v>
      </c>
      <c r="O17" s="6">
        <v>46.4319220589</v>
      </c>
      <c r="Q17">
        <v>655</v>
      </c>
      <c r="R17" s="1">
        <f>Q17/'Die Size'!$B$47</f>
        <v>1.3533057851239669</v>
      </c>
      <c r="S17" s="6">
        <v>51.470533593900001</v>
      </c>
    </row>
    <row r="18" spans="1:19" x14ac:dyDescent="0.35">
      <c r="B18" s="1"/>
    </row>
    <row r="19" spans="1:19" x14ac:dyDescent="0.35">
      <c r="B19" s="1"/>
    </row>
    <row r="20" spans="1:19" x14ac:dyDescent="0.35">
      <c r="B20" s="1"/>
    </row>
    <row r="21" spans="1:19" x14ac:dyDescent="0.35">
      <c r="B21" s="1"/>
      <c r="E21" s="6"/>
    </row>
    <row r="22" spans="1:19" x14ac:dyDescent="0.35">
      <c r="B22" s="1"/>
      <c r="E22" s="6"/>
    </row>
    <row r="23" spans="1:19" x14ac:dyDescent="0.35">
      <c r="B23" s="1"/>
      <c r="E23" s="6"/>
    </row>
    <row r="24" spans="1:19" x14ac:dyDescent="0.35">
      <c r="B24" s="1"/>
      <c r="C24" s="1"/>
    </row>
    <row r="25" spans="1:19" x14ac:dyDescent="0.35">
      <c r="B25" s="1"/>
      <c r="C25" s="1"/>
    </row>
    <row r="26" spans="1:19" x14ac:dyDescent="0.35">
      <c r="B26" s="1"/>
      <c r="C26" s="1"/>
    </row>
    <row r="27" spans="1:19" x14ac:dyDescent="0.35">
      <c r="B27" s="1"/>
      <c r="C27" s="1"/>
    </row>
  </sheetData>
  <sortState ref="G22:H24">
    <sortCondition ref="G22:G24"/>
  </sortState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Die Size</vt:lpstr>
      <vt:lpstr>dT @ Wärmestromdichte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2020-03-07T01:47:34Z</dcterms:modified>
</cp:coreProperties>
</file>