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31913" windowHeight="17438" activeTab="1"/>
  </bookViews>
  <sheets>
    <sheet name="Inhalt" sheetId="14" r:id="rId1"/>
    <sheet name="Abmessung" sheetId="4" r:id="rId2"/>
    <sheet name="Strömungswiderstand" sheetId="13" r:id="rId3"/>
    <sheet name="Passiv" sheetId="15" r:id="rId4"/>
    <sheet name="1,5 mm Noctua F12" sheetId="1" r:id="rId5"/>
    <sheet name="Diagramm 1,5mm F12" sheetId="20" r:id="rId6"/>
    <sheet name="Leistung Passiv" sheetId="30" r:id="rId7"/>
  </sheets>
  <definedNames>
    <definedName name="_xlnm._FilterDatabase" localSheetId="4" hidden="1">'1,5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7" i="4" l="1"/>
  <c r="B5" i="4"/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F3" i="1"/>
  <c r="B13" i="4" l="1"/>
  <c r="B8" i="15" l="1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U5" i="13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243" i="13"/>
  <c r="U244" i="13"/>
  <c r="U245" i="13"/>
  <c r="U246" i="13"/>
  <c r="U247" i="13"/>
  <c r="U248" i="13"/>
  <c r="U249" i="13"/>
  <c r="U250" i="13"/>
  <c r="U251" i="13"/>
  <c r="U252" i="13"/>
  <c r="U253" i="13"/>
  <c r="U254" i="13"/>
  <c r="U255" i="13"/>
  <c r="U256" i="13"/>
  <c r="U257" i="13"/>
  <c r="U258" i="13"/>
  <c r="U259" i="13"/>
  <c r="U260" i="13"/>
  <c r="U261" i="13"/>
  <c r="U262" i="13"/>
  <c r="U263" i="13"/>
  <c r="U264" i="13"/>
  <c r="U265" i="13"/>
  <c r="U266" i="13"/>
  <c r="U267" i="13"/>
  <c r="U268" i="13"/>
  <c r="U269" i="13"/>
  <c r="U270" i="13"/>
  <c r="U271" i="13"/>
  <c r="U272" i="13"/>
  <c r="U273" i="13"/>
  <c r="U274" i="13"/>
  <c r="U275" i="13"/>
  <c r="U276" i="13"/>
  <c r="U277" i="13"/>
  <c r="U278" i="13"/>
  <c r="U279" i="13"/>
  <c r="U280" i="13"/>
  <c r="U281" i="13"/>
  <c r="U282" i="13"/>
  <c r="U283" i="13"/>
  <c r="U284" i="13"/>
  <c r="U285" i="13"/>
  <c r="U286" i="13"/>
  <c r="U287" i="13"/>
  <c r="U288" i="13"/>
  <c r="U289" i="13"/>
  <c r="U290" i="13"/>
  <c r="U291" i="13"/>
  <c r="U292" i="13"/>
  <c r="U293" i="13"/>
  <c r="U294" i="13"/>
  <c r="U295" i="13"/>
  <c r="U296" i="13"/>
  <c r="U297" i="13"/>
  <c r="U298" i="13"/>
  <c r="U299" i="13"/>
  <c r="U300" i="13"/>
  <c r="U301" i="13"/>
  <c r="U302" i="13"/>
  <c r="U303" i="13"/>
  <c r="U304" i="13"/>
  <c r="U305" i="13"/>
  <c r="U306" i="13"/>
  <c r="U307" i="13"/>
  <c r="U308" i="13"/>
  <c r="U309" i="13"/>
  <c r="U310" i="13"/>
  <c r="U311" i="13"/>
  <c r="U312" i="13"/>
  <c r="U313" i="13"/>
  <c r="U314" i="13"/>
  <c r="U315" i="13"/>
  <c r="U316" i="13"/>
  <c r="U317" i="13"/>
  <c r="U318" i="13"/>
  <c r="U319" i="13"/>
  <c r="U320" i="13"/>
  <c r="U321" i="13"/>
  <c r="U322" i="13"/>
  <c r="U323" i="13"/>
  <c r="U324" i="13"/>
  <c r="U325" i="13"/>
  <c r="U326" i="13"/>
  <c r="U327" i="13"/>
  <c r="U328" i="13"/>
  <c r="U329" i="13"/>
  <c r="U330" i="13"/>
  <c r="U331" i="13"/>
  <c r="U332" i="13"/>
  <c r="U333" i="13"/>
  <c r="U334" i="13"/>
  <c r="U335" i="13"/>
  <c r="U336" i="13"/>
  <c r="U337" i="13"/>
  <c r="U338" i="13"/>
  <c r="U339" i="13"/>
  <c r="U340" i="13"/>
  <c r="U341" i="13"/>
  <c r="U342" i="13"/>
  <c r="U343" i="13"/>
  <c r="U344" i="13"/>
  <c r="U345" i="13"/>
  <c r="U346" i="13"/>
  <c r="U347" i="13"/>
  <c r="U348" i="13"/>
  <c r="U349" i="13"/>
  <c r="U350" i="13"/>
  <c r="U351" i="13"/>
  <c r="U352" i="13"/>
  <c r="U353" i="13"/>
  <c r="U354" i="13"/>
  <c r="U355" i="13"/>
  <c r="U356" i="13"/>
  <c r="U357" i="13"/>
  <c r="U358" i="13"/>
  <c r="U359" i="13"/>
  <c r="U360" i="13"/>
  <c r="U361" i="13"/>
  <c r="U362" i="13"/>
  <c r="U363" i="13"/>
  <c r="U364" i="13"/>
  <c r="U365" i="13"/>
  <c r="U366" i="13"/>
  <c r="U367" i="13"/>
  <c r="U368" i="13"/>
  <c r="U369" i="13"/>
  <c r="U370" i="13"/>
  <c r="U371" i="13"/>
  <c r="U372" i="13"/>
  <c r="U373" i="13"/>
  <c r="U374" i="13"/>
  <c r="U375" i="13"/>
  <c r="U376" i="13"/>
  <c r="U377" i="13"/>
  <c r="U378" i="13"/>
  <c r="U379" i="13"/>
  <c r="U380" i="13"/>
  <c r="U381" i="13"/>
  <c r="U382" i="13"/>
  <c r="U383" i="13"/>
  <c r="U384" i="13"/>
  <c r="U385" i="13"/>
  <c r="U386" i="13"/>
  <c r="U387" i="13"/>
  <c r="U388" i="13"/>
  <c r="U389" i="13"/>
  <c r="U390" i="13"/>
  <c r="U391" i="13"/>
  <c r="U392" i="13"/>
  <c r="U393" i="13"/>
  <c r="U394" i="13"/>
  <c r="U395" i="13"/>
  <c r="U396" i="13"/>
  <c r="U397" i="13"/>
  <c r="U398" i="13"/>
  <c r="U399" i="13"/>
  <c r="U400" i="13"/>
  <c r="U401" i="13"/>
  <c r="U402" i="13"/>
  <c r="U403" i="13"/>
  <c r="U404" i="13"/>
  <c r="U405" i="13"/>
  <c r="U406" i="13"/>
  <c r="U407" i="13"/>
  <c r="U408" i="13"/>
  <c r="U409" i="13"/>
  <c r="U410" i="13"/>
  <c r="U411" i="13"/>
  <c r="U412" i="13"/>
  <c r="U413" i="13"/>
  <c r="U414" i="13"/>
  <c r="U415" i="13"/>
  <c r="U416" i="13"/>
  <c r="U417" i="13"/>
  <c r="U418" i="13"/>
  <c r="U419" i="13"/>
  <c r="U420" i="13"/>
  <c r="U421" i="13"/>
  <c r="U422" i="13"/>
  <c r="U423" i="13"/>
  <c r="U424" i="13"/>
  <c r="U425" i="13"/>
  <c r="U426" i="13"/>
  <c r="U427" i="13"/>
  <c r="U428" i="13"/>
  <c r="U429" i="13"/>
  <c r="U430" i="13"/>
  <c r="U431" i="13"/>
  <c r="U432" i="13"/>
  <c r="U433" i="13"/>
  <c r="U434" i="13"/>
  <c r="U435" i="13"/>
  <c r="U436" i="13"/>
  <c r="U437" i="13"/>
  <c r="U438" i="13"/>
  <c r="U439" i="13"/>
  <c r="U440" i="13"/>
  <c r="U441" i="13"/>
  <c r="U442" i="13"/>
  <c r="U443" i="13"/>
  <c r="U444" i="13"/>
  <c r="U445" i="13"/>
  <c r="U446" i="13"/>
  <c r="U447" i="13"/>
  <c r="U448" i="13"/>
  <c r="U449" i="13"/>
  <c r="U450" i="13"/>
  <c r="U451" i="13"/>
  <c r="U452" i="13"/>
  <c r="U453" i="13"/>
  <c r="U454" i="13"/>
  <c r="U455" i="13"/>
  <c r="U456" i="13"/>
  <c r="U457" i="13"/>
  <c r="U458" i="13"/>
  <c r="U459" i="13"/>
  <c r="U460" i="13"/>
  <c r="U461" i="13"/>
  <c r="U462" i="13"/>
  <c r="U463" i="13"/>
  <c r="U464" i="13"/>
  <c r="U465" i="13"/>
  <c r="U466" i="13"/>
  <c r="U467" i="13"/>
  <c r="U468" i="13"/>
  <c r="U469" i="13"/>
  <c r="U470" i="13"/>
  <c r="U471" i="13"/>
  <c r="U472" i="13"/>
  <c r="U473" i="13"/>
  <c r="U474" i="13"/>
  <c r="U475" i="13"/>
  <c r="U476" i="13"/>
  <c r="U477" i="13"/>
  <c r="U478" i="13"/>
  <c r="U479" i="13"/>
  <c r="U480" i="13"/>
  <c r="U481" i="13"/>
  <c r="U482" i="13"/>
  <c r="U483" i="13"/>
  <c r="U484" i="13"/>
  <c r="U485" i="13"/>
  <c r="U486" i="13"/>
  <c r="U487" i="13"/>
  <c r="U488" i="13"/>
  <c r="U489" i="13"/>
  <c r="U490" i="13"/>
  <c r="U491" i="13"/>
  <c r="U492" i="13"/>
  <c r="U493" i="13"/>
  <c r="U494" i="13"/>
  <c r="U495" i="13"/>
  <c r="U496" i="13"/>
  <c r="U497" i="13"/>
  <c r="U498" i="13"/>
  <c r="U499" i="13"/>
  <c r="U500" i="13"/>
  <c r="U501" i="13"/>
  <c r="U502" i="13"/>
  <c r="U503" i="13"/>
  <c r="U504" i="13"/>
  <c r="U4" i="13"/>
  <c r="B18" i="4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S204" i="1" l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F2" i="1" l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G22" i="1"/>
  <c r="G34" i="1" s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2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29" i="1"/>
  <c r="C141" i="1" s="1"/>
  <c r="C153" i="1" s="1"/>
  <c r="C165" i="1" s="1"/>
  <c r="C177" i="1" s="1"/>
  <c r="C189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77" i="1" l="1"/>
  <c r="B126" i="1"/>
  <c r="B141" i="1"/>
  <c r="B124" i="1"/>
  <c r="B181" i="1"/>
  <c r="B179" i="1"/>
  <c r="B131" i="1"/>
  <c r="B178" i="1"/>
  <c r="B134" i="1"/>
  <c r="B194" i="1"/>
  <c r="B130" i="1"/>
  <c r="B193" i="1"/>
  <c r="B189" i="1"/>
  <c r="B190" i="1"/>
  <c r="B125" i="1"/>
  <c r="B123" i="1"/>
  <c r="B142" i="1"/>
  <c r="B153" i="1"/>
  <c r="B145" i="1"/>
  <c r="B133" i="1"/>
  <c r="B165" i="1"/>
  <c r="B129" i="1"/>
  <c r="B156" i="1"/>
  <c r="B155" i="1"/>
  <c r="B143" i="1"/>
  <c r="B188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P5" i="13"/>
  <c r="P6" i="13"/>
  <c r="P7" i="13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3" i="13"/>
  <c r="P74" i="13"/>
  <c r="P75" i="13"/>
  <c r="P76" i="13"/>
  <c r="P77" i="13"/>
  <c r="P78" i="13"/>
  <c r="P79" i="13"/>
  <c r="P80" i="13"/>
  <c r="P81" i="13"/>
  <c r="P82" i="13"/>
  <c r="P83" i="13"/>
  <c r="P84" i="13"/>
  <c r="P85" i="13"/>
  <c r="P86" i="13"/>
  <c r="P87" i="13"/>
  <c r="P88" i="13"/>
  <c r="P89" i="13"/>
  <c r="P90" i="13"/>
  <c r="P91" i="13"/>
  <c r="P92" i="13"/>
  <c r="P93" i="13"/>
  <c r="P94" i="13"/>
  <c r="P95" i="13"/>
  <c r="P96" i="13"/>
  <c r="P97" i="13"/>
  <c r="P98" i="13"/>
  <c r="P99" i="13"/>
  <c r="P100" i="13"/>
  <c r="P101" i="13"/>
  <c r="P102" i="13"/>
  <c r="P103" i="13"/>
  <c r="P104" i="13"/>
  <c r="P105" i="13"/>
  <c r="P106" i="13"/>
  <c r="P107" i="13"/>
  <c r="P108" i="13"/>
  <c r="P109" i="13"/>
  <c r="P110" i="13"/>
  <c r="P111" i="13"/>
  <c r="P112" i="13"/>
  <c r="P113" i="13"/>
  <c r="P114" i="13"/>
  <c r="P115" i="13"/>
  <c r="P116" i="13"/>
  <c r="P117" i="13"/>
  <c r="P118" i="13"/>
  <c r="P119" i="13"/>
  <c r="P120" i="13"/>
  <c r="P121" i="13"/>
  <c r="P122" i="13"/>
  <c r="P123" i="13"/>
  <c r="P124" i="13"/>
  <c r="P125" i="13"/>
  <c r="P126" i="13"/>
  <c r="P127" i="13"/>
  <c r="P128" i="13"/>
  <c r="P129" i="13"/>
  <c r="P130" i="13"/>
  <c r="P131" i="13"/>
  <c r="P132" i="13"/>
  <c r="P133" i="13"/>
  <c r="P134" i="13"/>
  <c r="P135" i="13"/>
  <c r="P136" i="13"/>
  <c r="P137" i="13"/>
  <c r="P138" i="13"/>
  <c r="P139" i="13"/>
  <c r="P140" i="13"/>
  <c r="P141" i="13"/>
  <c r="P142" i="13"/>
  <c r="P143" i="13"/>
  <c r="P144" i="13"/>
  <c r="P145" i="13"/>
  <c r="P146" i="13"/>
  <c r="P147" i="13"/>
  <c r="P148" i="13"/>
  <c r="P149" i="13"/>
  <c r="P150" i="13"/>
  <c r="P151" i="13"/>
  <c r="P152" i="13"/>
  <c r="P153" i="13"/>
  <c r="P154" i="13"/>
  <c r="P155" i="13"/>
  <c r="P156" i="13"/>
  <c r="P157" i="13"/>
  <c r="P158" i="13"/>
  <c r="P159" i="13"/>
  <c r="P160" i="13"/>
  <c r="P161" i="13"/>
  <c r="P162" i="13"/>
  <c r="P163" i="13"/>
  <c r="P164" i="13"/>
  <c r="P165" i="13"/>
  <c r="P166" i="13"/>
  <c r="P167" i="13"/>
  <c r="P168" i="13"/>
  <c r="P169" i="13"/>
  <c r="P170" i="13"/>
  <c r="P171" i="13"/>
  <c r="P172" i="13"/>
  <c r="P173" i="13"/>
  <c r="P174" i="13"/>
  <c r="P175" i="13"/>
  <c r="P176" i="13"/>
  <c r="P177" i="13"/>
  <c r="P178" i="13"/>
  <c r="P179" i="13"/>
  <c r="P180" i="13"/>
  <c r="P181" i="13"/>
  <c r="P182" i="13"/>
  <c r="P183" i="13"/>
  <c r="P184" i="13"/>
  <c r="P185" i="13"/>
  <c r="P186" i="13"/>
  <c r="P187" i="13"/>
  <c r="P188" i="13"/>
  <c r="P189" i="13"/>
  <c r="P190" i="13"/>
  <c r="P191" i="13"/>
  <c r="P192" i="13"/>
  <c r="P193" i="13"/>
  <c r="P194" i="13"/>
  <c r="P195" i="13"/>
  <c r="P196" i="13"/>
  <c r="P197" i="13"/>
  <c r="P198" i="13"/>
  <c r="P199" i="13"/>
  <c r="P200" i="13"/>
  <c r="P201" i="13"/>
  <c r="P202" i="13"/>
  <c r="P203" i="13"/>
  <c r="P204" i="13"/>
  <c r="P205" i="13"/>
  <c r="P206" i="13"/>
  <c r="P207" i="13"/>
  <c r="P208" i="13"/>
  <c r="P209" i="13"/>
  <c r="P210" i="13"/>
  <c r="P211" i="13"/>
  <c r="P212" i="13"/>
  <c r="P213" i="13"/>
  <c r="P214" i="13"/>
  <c r="P215" i="13"/>
  <c r="P216" i="13"/>
  <c r="P217" i="13"/>
  <c r="P218" i="13"/>
  <c r="P219" i="13"/>
  <c r="P220" i="13"/>
  <c r="P221" i="13"/>
  <c r="P222" i="13"/>
  <c r="P223" i="13"/>
  <c r="P224" i="13"/>
  <c r="P225" i="13"/>
  <c r="P226" i="13"/>
  <c r="P227" i="13"/>
  <c r="P228" i="13"/>
  <c r="P229" i="13"/>
  <c r="P230" i="13"/>
  <c r="P231" i="13"/>
  <c r="P232" i="13"/>
  <c r="P233" i="13"/>
  <c r="P234" i="13"/>
  <c r="P235" i="13"/>
  <c r="P236" i="13"/>
  <c r="P237" i="13"/>
  <c r="P238" i="13"/>
  <c r="P239" i="13"/>
  <c r="P240" i="13"/>
  <c r="P241" i="13"/>
  <c r="P242" i="13"/>
  <c r="P243" i="13"/>
  <c r="P244" i="13"/>
  <c r="P245" i="13"/>
  <c r="P246" i="13"/>
  <c r="P247" i="13"/>
  <c r="P248" i="13"/>
  <c r="P249" i="13"/>
  <c r="P250" i="13"/>
  <c r="P251" i="13"/>
  <c r="P252" i="13"/>
  <c r="P253" i="13"/>
  <c r="P254" i="13"/>
  <c r="P255" i="13"/>
  <c r="P256" i="13"/>
  <c r="P257" i="13"/>
  <c r="P258" i="13"/>
  <c r="P259" i="13"/>
  <c r="P260" i="13"/>
  <c r="P261" i="13"/>
  <c r="P262" i="13"/>
  <c r="P263" i="13"/>
  <c r="P264" i="13"/>
  <c r="P265" i="13"/>
  <c r="P266" i="13"/>
  <c r="P267" i="13"/>
  <c r="P268" i="13"/>
  <c r="P269" i="13"/>
  <c r="P270" i="13"/>
  <c r="P271" i="13"/>
  <c r="P272" i="13"/>
  <c r="P273" i="13"/>
  <c r="P274" i="13"/>
  <c r="P275" i="13"/>
  <c r="P276" i="13"/>
  <c r="P277" i="13"/>
  <c r="P278" i="13"/>
  <c r="P279" i="13"/>
  <c r="P280" i="13"/>
  <c r="P281" i="13"/>
  <c r="P282" i="13"/>
  <c r="P283" i="13"/>
  <c r="P284" i="13"/>
  <c r="P285" i="13"/>
  <c r="P286" i="13"/>
  <c r="P287" i="13"/>
  <c r="P288" i="13"/>
  <c r="P289" i="13"/>
  <c r="P290" i="13"/>
  <c r="P291" i="13"/>
  <c r="P292" i="13"/>
  <c r="P293" i="13"/>
  <c r="P294" i="13"/>
  <c r="P295" i="13"/>
  <c r="P296" i="13"/>
  <c r="P297" i="13"/>
  <c r="P298" i="13"/>
  <c r="P299" i="13"/>
  <c r="P300" i="13"/>
  <c r="P301" i="13"/>
  <c r="P302" i="13"/>
  <c r="P303" i="13"/>
  <c r="P304" i="13"/>
  <c r="P305" i="13"/>
  <c r="P306" i="13"/>
  <c r="P307" i="13"/>
  <c r="P308" i="13"/>
  <c r="P309" i="13"/>
  <c r="P310" i="13"/>
  <c r="P311" i="13"/>
  <c r="P312" i="13"/>
  <c r="P313" i="13"/>
  <c r="P314" i="13"/>
  <c r="P315" i="13"/>
  <c r="P316" i="13"/>
  <c r="P317" i="13"/>
  <c r="P318" i="13"/>
  <c r="P319" i="13"/>
  <c r="P320" i="13"/>
  <c r="P321" i="13"/>
  <c r="P322" i="13"/>
  <c r="P323" i="13"/>
  <c r="P324" i="13"/>
  <c r="P325" i="13"/>
  <c r="P326" i="13"/>
  <c r="P327" i="13"/>
  <c r="P328" i="13"/>
  <c r="P329" i="13"/>
  <c r="P330" i="13"/>
  <c r="P331" i="13"/>
  <c r="P332" i="13"/>
  <c r="P333" i="13"/>
  <c r="P334" i="13"/>
  <c r="P335" i="13"/>
  <c r="P336" i="13"/>
  <c r="P337" i="13"/>
  <c r="P338" i="13"/>
  <c r="P339" i="13"/>
  <c r="P340" i="13"/>
  <c r="P341" i="13"/>
  <c r="P342" i="13"/>
  <c r="P343" i="13"/>
  <c r="P344" i="13"/>
  <c r="P345" i="13"/>
  <c r="P346" i="13"/>
  <c r="P347" i="13"/>
  <c r="P348" i="13"/>
  <c r="P349" i="13"/>
  <c r="P350" i="13"/>
  <c r="P351" i="13"/>
  <c r="P352" i="13"/>
  <c r="P353" i="13"/>
  <c r="P354" i="13"/>
  <c r="P355" i="13"/>
  <c r="P356" i="13"/>
  <c r="P357" i="13"/>
  <c r="P358" i="13"/>
  <c r="P359" i="13"/>
  <c r="P360" i="13"/>
  <c r="P361" i="13"/>
  <c r="P362" i="13"/>
  <c r="P363" i="13"/>
  <c r="P364" i="13"/>
  <c r="P365" i="13"/>
  <c r="P366" i="13"/>
  <c r="P367" i="13"/>
  <c r="P368" i="13"/>
  <c r="P369" i="13"/>
  <c r="P370" i="13"/>
  <c r="P371" i="13"/>
  <c r="P372" i="13"/>
  <c r="P373" i="13"/>
  <c r="P374" i="13"/>
  <c r="P375" i="13"/>
  <c r="P376" i="13"/>
  <c r="P377" i="13"/>
  <c r="P378" i="13"/>
  <c r="P379" i="13"/>
  <c r="P380" i="13"/>
  <c r="P381" i="13"/>
  <c r="P382" i="13"/>
  <c r="P383" i="13"/>
  <c r="P384" i="13"/>
  <c r="P385" i="13"/>
  <c r="P386" i="13"/>
  <c r="P387" i="13"/>
  <c r="P388" i="13"/>
  <c r="P389" i="13"/>
  <c r="P390" i="13"/>
  <c r="P391" i="13"/>
  <c r="P392" i="13"/>
  <c r="P393" i="13"/>
  <c r="P394" i="13"/>
  <c r="P395" i="13"/>
  <c r="P396" i="13"/>
  <c r="P397" i="13"/>
  <c r="P398" i="13"/>
  <c r="P399" i="13"/>
  <c r="P400" i="13"/>
  <c r="P401" i="13"/>
  <c r="P402" i="13"/>
  <c r="P403" i="13"/>
  <c r="P404" i="13"/>
  <c r="P405" i="13"/>
  <c r="P406" i="13"/>
  <c r="P407" i="13"/>
  <c r="P408" i="13"/>
  <c r="P409" i="13"/>
  <c r="P410" i="13"/>
  <c r="P411" i="13"/>
  <c r="P412" i="13"/>
  <c r="P413" i="13"/>
  <c r="P414" i="13"/>
  <c r="P415" i="13"/>
  <c r="P416" i="13"/>
  <c r="P417" i="13"/>
  <c r="P418" i="13"/>
  <c r="P419" i="13"/>
  <c r="P420" i="13"/>
  <c r="P421" i="13"/>
  <c r="P422" i="13"/>
  <c r="P423" i="13"/>
  <c r="P424" i="13"/>
  <c r="P425" i="13"/>
  <c r="P426" i="13"/>
  <c r="P427" i="13"/>
  <c r="P428" i="13"/>
  <c r="P429" i="13"/>
  <c r="P430" i="13"/>
  <c r="P431" i="13"/>
  <c r="P432" i="13"/>
  <c r="P433" i="13"/>
  <c r="P434" i="13"/>
  <c r="P435" i="13"/>
  <c r="P436" i="13"/>
  <c r="P437" i="13"/>
  <c r="P438" i="13"/>
  <c r="P439" i="13"/>
  <c r="P440" i="13"/>
  <c r="P441" i="13"/>
  <c r="P442" i="13"/>
  <c r="P443" i="13"/>
  <c r="P444" i="13"/>
  <c r="P445" i="13"/>
  <c r="P446" i="13"/>
  <c r="P447" i="13"/>
  <c r="P448" i="13"/>
  <c r="P449" i="13"/>
  <c r="P450" i="13"/>
  <c r="P451" i="13"/>
  <c r="P452" i="13"/>
  <c r="P453" i="13"/>
  <c r="P454" i="13"/>
  <c r="P455" i="13"/>
  <c r="P456" i="13"/>
  <c r="P457" i="13"/>
  <c r="P458" i="13"/>
  <c r="P459" i="13"/>
  <c r="P460" i="13"/>
  <c r="P461" i="13"/>
  <c r="P462" i="13"/>
  <c r="P463" i="13"/>
  <c r="P464" i="13"/>
  <c r="P465" i="13"/>
  <c r="P466" i="13"/>
  <c r="P467" i="13"/>
  <c r="P468" i="13"/>
  <c r="P469" i="13"/>
  <c r="P470" i="13"/>
  <c r="P471" i="13"/>
  <c r="P472" i="13"/>
  <c r="P473" i="13"/>
  <c r="P474" i="13"/>
  <c r="P475" i="13"/>
  <c r="P476" i="13"/>
  <c r="P477" i="13"/>
  <c r="P478" i="13"/>
  <c r="P479" i="13"/>
  <c r="P480" i="13"/>
  <c r="P481" i="13"/>
  <c r="P482" i="13"/>
  <c r="P483" i="13"/>
  <c r="P484" i="13"/>
  <c r="P485" i="13"/>
  <c r="P486" i="13"/>
  <c r="P487" i="13"/>
  <c r="P488" i="13"/>
  <c r="P489" i="13"/>
  <c r="P490" i="13"/>
  <c r="P491" i="13"/>
  <c r="P492" i="13"/>
  <c r="P493" i="13"/>
  <c r="P494" i="13"/>
  <c r="P495" i="13"/>
  <c r="P496" i="13"/>
  <c r="P497" i="13"/>
  <c r="P498" i="13"/>
  <c r="P499" i="13"/>
  <c r="P500" i="13"/>
  <c r="P501" i="13"/>
  <c r="P502" i="13"/>
  <c r="P503" i="13"/>
  <c r="P504" i="13"/>
  <c r="P4" i="13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1" i="4"/>
  <c r="B186" i="1" l="1"/>
  <c r="B183" i="1"/>
  <c r="T5" i="13"/>
  <c r="T6" i="13"/>
  <c r="T7" i="13"/>
  <c r="T8" i="13"/>
  <c r="T9" i="13"/>
  <c r="T10" i="13"/>
  <c r="T11" i="13"/>
  <c r="T12" i="13"/>
  <c r="T13" i="13"/>
  <c r="T14" i="13"/>
  <c r="T15" i="13"/>
  <c r="T16" i="13"/>
  <c r="T17" i="13"/>
  <c r="T18" i="13"/>
  <c r="T19" i="13"/>
  <c r="T20" i="13"/>
  <c r="T21" i="13"/>
  <c r="T22" i="13"/>
  <c r="T23" i="13"/>
  <c r="T24" i="13"/>
  <c r="T25" i="13"/>
  <c r="T26" i="13"/>
  <c r="T27" i="13"/>
  <c r="T28" i="13"/>
  <c r="T29" i="13"/>
  <c r="T30" i="13"/>
  <c r="T31" i="13"/>
  <c r="T32" i="13"/>
  <c r="T33" i="13"/>
  <c r="T34" i="13"/>
  <c r="T35" i="13"/>
  <c r="T36" i="13"/>
  <c r="T37" i="13"/>
  <c r="T38" i="13"/>
  <c r="T39" i="13"/>
  <c r="T40" i="13"/>
  <c r="T41" i="13"/>
  <c r="T42" i="13"/>
  <c r="T43" i="13"/>
  <c r="T44" i="13"/>
  <c r="T45" i="13"/>
  <c r="T46" i="13"/>
  <c r="T47" i="13"/>
  <c r="T48" i="13"/>
  <c r="T49" i="13"/>
  <c r="T50" i="13"/>
  <c r="T51" i="13"/>
  <c r="T52" i="13"/>
  <c r="T53" i="13"/>
  <c r="T54" i="13"/>
  <c r="T55" i="13"/>
  <c r="T56" i="13"/>
  <c r="T57" i="13"/>
  <c r="T58" i="13"/>
  <c r="T59" i="13"/>
  <c r="T60" i="13"/>
  <c r="T61" i="13"/>
  <c r="T62" i="13"/>
  <c r="T63" i="13"/>
  <c r="T64" i="13"/>
  <c r="T65" i="13"/>
  <c r="T66" i="13"/>
  <c r="T67" i="13"/>
  <c r="T68" i="13"/>
  <c r="T69" i="13"/>
  <c r="T70" i="13"/>
  <c r="T71" i="13"/>
  <c r="T72" i="13"/>
  <c r="T73" i="13"/>
  <c r="T74" i="13"/>
  <c r="T75" i="13"/>
  <c r="T76" i="13"/>
  <c r="T77" i="13"/>
  <c r="T78" i="13"/>
  <c r="T79" i="13"/>
  <c r="T80" i="13"/>
  <c r="T81" i="13"/>
  <c r="T82" i="13"/>
  <c r="T83" i="13"/>
  <c r="T84" i="13"/>
  <c r="T85" i="13"/>
  <c r="T86" i="13"/>
  <c r="T87" i="13"/>
  <c r="T88" i="13"/>
  <c r="T89" i="13"/>
  <c r="T90" i="13"/>
  <c r="T91" i="13"/>
  <c r="T92" i="13"/>
  <c r="T93" i="13"/>
  <c r="T94" i="13"/>
  <c r="T95" i="13"/>
  <c r="T96" i="13"/>
  <c r="T97" i="13"/>
  <c r="T98" i="13"/>
  <c r="T99" i="13"/>
  <c r="T100" i="13"/>
  <c r="T101" i="13"/>
  <c r="T102" i="13"/>
  <c r="T103" i="13"/>
  <c r="T104" i="13"/>
  <c r="T105" i="13"/>
  <c r="T106" i="13"/>
  <c r="T107" i="13"/>
  <c r="T108" i="13"/>
  <c r="T109" i="13"/>
  <c r="T110" i="13"/>
  <c r="T111" i="13"/>
  <c r="T112" i="13"/>
  <c r="T113" i="13"/>
  <c r="T114" i="13"/>
  <c r="T115" i="13"/>
  <c r="T116" i="13"/>
  <c r="T117" i="13"/>
  <c r="T118" i="13"/>
  <c r="T119" i="13"/>
  <c r="T120" i="13"/>
  <c r="T121" i="13"/>
  <c r="T122" i="13"/>
  <c r="T123" i="13"/>
  <c r="T124" i="13"/>
  <c r="T125" i="13"/>
  <c r="T126" i="13"/>
  <c r="T127" i="13"/>
  <c r="T128" i="13"/>
  <c r="T129" i="13"/>
  <c r="T130" i="13"/>
  <c r="T131" i="13"/>
  <c r="T132" i="13"/>
  <c r="T133" i="13"/>
  <c r="T134" i="13"/>
  <c r="T135" i="13"/>
  <c r="T136" i="13"/>
  <c r="T137" i="13"/>
  <c r="T138" i="13"/>
  <c r="T139" i="13"/>
  <c r="T140" i="13"/>
  <c r="T141" i="13"/>
  <c r="T142" i="13"/>
  <c r="T143" i="13"/>
  <c r="T144" i="13"/>
  <c r="T145" i="13"/>
  <c r="T146" i="13"/>
  <c r="T147" i="13"/>
  <c r="T148" i="13"/>
  <c r="T149" i="13"/>
  <c r="T150" i="13"/>
  <c r="T151" i="13"/>
  <c r="T152" i="13"/>
  <c r="T153" i="13"/>
  <c r="T154" i="13"/>
  <c r="T155" i="13"/>
  <c r="T156" i="13"/>
  <c r="T157" i="13"/>
  <c r="T158" i="13"/>
  <c r="T159" i="13"/>
  <c r="T160" i="13"/>
  <c r="T161" i="13"/>
  <c r="T162" i="13"/>
  <c r="T163" i="13"/>
  <c r="T164" i="13"/>
  <c r="T165" i="13"/>
  <c r="T166" i="13"/>
  <c r="T167" i="13"/>
  <c r="T168" i="13"/>
  <c r="T169" i="13"/>
  <c r="T170" i="13"/>
  <c r="T171" i="13"/>
  <c r="T172" i="13"/>
  <c r="T173" i="13"/>
  <c r="T174" i="13"/>
  <c r="T175" i="13"/>
  <c r="T176" i="13"/>
  <c r="T177" i="13"/>
  <c r="T178" i="13"/>
  <c r="T179" i="13"/>
  <c r="T180" i="13"/>
  <c r="T181" i="13"/>
  <c r="T182" i="13"/>
  <c r="T183" i="13"/>
  <c r="T184" i="13"/>
  <c r="T185" i="13"/>
  <c r="T186" i="13"/>
  <c r="T187" i="13"/>
  <c r="T188" i="13"/>
  <c r="T189" i="13"/>
  <c r="T190" i="13"/>
  <c r="T191" i="13"/>
  <c r="T192" i="13"/>
  <c r="T193" i="13"/>
  <c r="T194" i="13"/>
  <c r="T195" i="13"/>
  <c r="T196" i="13"/>
  <c r="T197" i="13"/>
  <c r="T198" i="13"/>
  <c r="T199" i="13"/>
  <c r="T200" i="13"/>
  <c r="T201" i="13"/>
  <c r="T202" i="13"/>
  <c r="T203" i="13"/>
  <c r="T204" i="13"/>
  <c r="T205" i="13"/>
  <c r="T206" i="13"/>
  <c r="T207" i="13"/>
  <c r="T208" i="13"/>
  <c r="T209" i="13"/>
  <c r="T210" i="13"/>
  <c r="T211" i="13"/>
  <c r="T212" i="13"/>
  <c r="T213" i="13"/>
  <c r="T214" i="13"/>
  <c r="T215" i="13"/>
  <c r="T216" i="13"/>
  <c r="T217" i="13"/>
  <c r="T218" i="13"/>
  <c r="T219" i="13"/>
  <c r="T220" i="13"/>
  <c r="T221" i="13"/>
  <c r="T222" i="13"/>
  <c r="T223" i="13"/>
  <c r="T224" i="13"/>
  <c r="T225" i="13"/>
  <c r="T226" i="13"/>
  <c r="T227" i="13"/>
  <c r="T228" i="13"/>
  <c r="T229" i="13"/>
  <c r="T230" i="13"/>
  <c r="T231" i="13"/>
  <c r="T232" i="13"/>
  <c r="T233" i="13"/>
  <c r="T234" i="13"/>
  <c r="T235" i="13"/>
  <c r="T236" i="13"/>
  <c r="T237" i="13"/>
  <c r="T238" i="13"/>
  <c r="T239" i="13"/>
  <c r="T240" i="13"/>
  <c r="T241" i="13"/>
  <c r="T242" i="13"/>
  <c r="T243" i="13"/>
  <c r="T244" i="13"/>
  <c r="T245" i="13"/>
  <c r="T246" i="13"/>
  <c r="T247" i="13"/>
  <c r="T248" i="13"/>
  <c r="T249" i="13"/>
  <c r="T250" i="13"/>
  <c r="T251" i="13"/>
  <c r="T252" i="13"/>
  <c r="T253" i="13"/>
  <c r="T254" i="13"/>
  <c r="T255" i="13"/>
  <c r="T256" i="13"/>
  <c r="T257" i="13"/>
  <c r="T258" i="13"/>
  <c r="T259" i="13"/>
  <c r="T260" i="13"/>
  <c r="T261" i="13"/>
  <c r="T262" i="13"/>
  <c r="T263" i="13"/>
  <c r="T264" i="13"/>
  <c r="T265" i="13"/>
  <c r="T266" i="13"/>
  <c r="T267" i="13"/>
  <c r="T268" i="13"/>
  <c r="T269" i="13"/>
  <c r="T270" i="13"/>
  <c r="T271" i="13"/>
  <c r="T272" i="13"/>
  <c r="T273" i="13"/>
  <c r="T274" i="13"/>
  <c r="T275" i="13"/>
  <c r="T276" i="13"/>
  <c r="T277" i="13"/>
  <c r="T278" i="13"/>
  <c r="T279" i="13"/>
  <c r="T280" i="13"/>
  <c r="T281" i="13"/>
  <c r="T282" i="13"/>
  <c r="T283" i="13"/>
  <c r="T284" i="13"/>
  <c r="T285" i="13"/>
  <c r="T286" i="13"/>
  <c r="T287" i="13"/>
  <c r="T288" i="13"/>
  <c r="T289" i="13"/>
  <c r="T290" i="13"/>
  <c r="T291" i="13"/>
  <c r="T292" i="13"/>
  <c r="T293" i="13"/>
  <c r="T294" i="13"/>
  <c r="T295" i="13"/>
  <c r="T296" i="13"/>
  <c r="T297" i="13"/>
  <c r="T298" i="13"/>
  <c r="T299" i="13"/>
  <c r="T300" i="13"/>
  <c r="T301" i="13"/>
  <c r="T302" i="13"/>
  <c r="T303" i="13"/>
  <c r="T304" i="13"/>
  <c r="T305" i="13"/>
  <c r="T306" i="13"/>
  <c r="T307" i="13"/>
  <c r="T308" i="13"/>
  <c r="T309" i="13"/>
  <c r="T310" i="13"/>
  <c r="T311" i="13"/>
  <c r="T312" i="13"/>
  <c r="T313" i="13"/>
  <c r="T314" i="13"/>
  <c r="T315" i="13"/>
  <c r="T316" i="13"/>
  <c r="T317" i="13"/>
  <c r="T318" i="13"/>
  <c r="T319" i="13"/>
  <c r="T320" i="13"/>
  <c r="T321" i="13"/>
  <c r="T322" i="13"/>
  <c r="T323" i="13"/>
  <c r="T324" i="13"/>
  <c r="T325" i="13"/>
  <c r="T326" i="13"/>
  <c r="T327" i="13"/>
  <c r="T328" i="13"/>
  <c r="T329" i="13"/>
  <c r="T330" i="13"/>
  <c r="T331" i="13"/>
  <c r="T332" i="13"/>
  <c r="T333" i="13"/>
  <c r="T334" i="13"/>
  <c r="T335" i="13"/>
  <c r="T336" i="13"/>
  <c r="T337" i="13"/>
  <c r="T338" i="13"/>
  <c r="T339" i="13"/>
  <c r="T340" i="13"/>
  <c r="T341" i="13"/>
  <c r="T342" i="13"/>
  <c r="T343" i="13"/>
  <c r="T344" i="13"/>
  <c r="T345" i="13"/>
  <c r="T346" i="13"/>
  <c r="T347" i="13"/>
  <c r="T348" i="13"/>
  <c r="T349" i="13"/>
  <c r="T350" i="13"/>
  <c r="T351" i="13"/>
  <c r="T352" i="13"/>
  <c r="T353" i="13"/>
  <c r="T354" i="13"/>
  <c r="T355" i="13"/>
  <c r="T356" i="13"/>
  <c r="T357" i="13"/>
  <c r="T358" i="13"/>
  <c r="T359" i="13"/>
  <c r="T360" i="13"/>
  <c r="T361" i="13"/>
  <c r="T362" i="13"/>
  <c r="T363" i="13"/>
  <c r="T364" i="13"/>
  <c r="T365" i="13"/>
  <c r="T366" i="13"/>
  <c r="T367" i="13"/>
  <c r="T368" i="13"/>
  <c r="T369" i="13"/>
  <c r="T370" i="13"/>
  <c r="T371" i="13"/>
  <c r="T372" i="13"/>
  <c r="T373" i="13"/>
  <c r="T374" i="13"/>
  <c r="T375" i="13"/>
  <c r="T376" i="13"/>
  <c r="T377" i="13"/>
  <c r="T378" i="13"/>
  <c r="T379" i="13"/>
  <c r="T380" i="13"/>
  <c r="T381" i="13"/>
  <c r="T382" i="13"/>
  <c r="T383" i="13"/>
  <c r="T384" i="13"/>
  <c r="T385" i="13"/>
  <c r="T386" i="13"/>
  <c r="T387" i="13"/>
  <c r="T388" i="13"/>
  <c r="T389" i="13"/>
  <c r="T390" i="13"/>
  <c r="T391" i="13"/>
  <c r="T392" i="13"/>
  <c r="T393" i="13"/>
  <c r="T394" i="13"/>
  <c r="T395" i="13"/>
  <c r="T396" i="13"/>
  <c r="T397" i="13"/>
  <c r="T398" i="13"/>
  <c r="T399" i="13"/>
  <c r="T400" i="13"/>
  <c r="T401" i="13"/>
  <c r="T402" i="13"/>
  <c r="T403" i="13"/>
  <c r="T404" i="13"/>
  <c r="T405" i="13"/>
  <c r="T406" i="13"/>
  <c r="T407" i="13"/>
  <c r="T408" i="13"/>
  <c r="T409" i="13"/>
  <c r="T410" i="13"/>
  <c r="T411" i="13"/>
  <c r="T412" i="13"/>
  <c r="T413" i="13"/>
  <c r="T414" i="13"/>
  <c r="T415" i="13"/>
  <c r="T416" i="13"/>
  <c r="T417" i="13"/>
  <c r="T418" i="13"/>
  <c r="T419" i="13"/>
  <c r="T420" i="13"/>
  <c r="T421" i="13"/>
  <c r="T422" i="13"/>
  <c r="T423" i="13"/>
  <c r="T424" i="13"/>
  <c r="T425" i="13"/>
  <c r="T426" i="13"/>
  <c r="T427" i="13"/>
  <c r="T428" i="13"/>
  <c r="T429" i="13"/>
  <c r="T430" i="13"/>
  <c r="T431" i="13"/>
  <c r="T432" i="13"/>
  <c r="T433" i="13"/>
  <c r="T434" i="13"/>
  <c r="T435" i="13"/>
  <c r="T436" i="13"/>
  <c r="T437" i="13"/>
  <c r="T438" i="13"/>
  <c r="T439" i="13"/>
  <c r="T440" i="13"/>
  <c r="T441" i="13"/>
  <c r="T442" i="13"/>
  <c r="T443" i="13"/>
  <c r="T444" i="13"/>
  <c r="T445" i="13"/>
  <c r="T446" i="13"/>
  <c r="T447" i="13"/>
  <c r="T448" i="13"/>
  <c r="T449" i="13"/>
  <c r="T450" i="13"/>
  <c r="T451" i="13"/>
  <c r="T452" i="13"/>
  <c r="T453" i="13"/>
  <c r="T454" i="13"/>
  <c r="T455" i="13"/>
  <c r="T456" i="13"/>
  <c r="T457" i="13"/>
  <c r="T458" i="13"/>
  <c r="T459" i="13"/>
  <c r="T460" i="13"/>
  <c r="T461" i="13"/>
  <c r="T462" i="13"/>
  <c r="T463" i="13"/>
  <c r="T464" i="13"/>
  <c r="T465" i="13"/>
  <c r="T466" i="13"/>
  <c r="T467" i="13"/>
  <c r="T468" i="13"/>
  <c r="T469" i="13"/>
  <c r="T470" i="13"/>
  <c r="T471" i="13"/>
  <c r="T472" i="13"/>
  <c r="T473" i="13"/>
  <c r="T474" i="13"/>
  <c r="T475" i="13"/>
  <c r="T476" i="13"/>
  <c r="T477" i="13"/>
  <c r="T478" i="13"/>
  <c r="T479" i="13"/>
  <c r="T480" i="13"/>
  <c r="T481" i="13"/>
  <c r="T482" i="13"/>
  <c r="T483" i="13"/>
  <c r="T484" i="13"/>
  <c r="T485" i="13"/>
  <c r="T486" i="13"/>
  <c r="T487" i="13"/>
  <c r="T488" i="13"/>
  <c r="T489" i="13"/>
  <c r="T490" i="13"/>
  <c r="T491" i="13"/>
  <c r="T492" i="13"/>
  <c r="T493" i="13"/>
  <c r="T494" i="13"/>
  <c r="T495" i="13"/>
  <c r="T496" i="13"/>
  <c r="T497" i="13"/>
  <c r="T498" i="13"/>
  <c r="T499" i="13"/>
  <c r="T500" i="13"/>
  <c r="T501" i="13"/>
  <c r="T502" i="13"/>
  <c r="T503" i="13"/>
  <c r="T504" i="13"/>
  <c r="R5" i="13"/>
  <c r="R6" i="13"/>
  <c r="R7" i="13"/>
  <c r="R8" i="13"/>
  <c r="R9" i="13"/>
  <c r="R10" i="13"/>
  <c r="R11" i="13"/>
  <c r="R12" i="13"/>
  <c r="R13" i="13"/>
  <c r="R14" i="13"/>
  <c r="R15" i="13"/>
  <c r="R16" i="13"/>
  <c r="R17" i="13"/>
  <c r="R18" i="13"/>
  <c r="R19" i="13"/>
  <c r="R20" i="13"/>
  <c r="R21" i="13"/>
  <c r="R22" i="13"/>
  <c r="R23" i="13"/>
  <c r="R24" i="13"/>
  <c r="R25" i="13"/>
  <c r="R26" i="13"/>
  <c r="R27" i="13"/>
  <c r="R28" i="13"/>
  <c r="R29" i="13"/>
  <c r="R30" i="13"/>
  <c r="R31" i="13"/>
  <c r="R32" i="13"/>
  <c r="R33" i="13"/>
  <c r="R34" i="13"/>
  <c r="R35" i="13"/>
  <c r="R36" i="13"/>
  <c r="R37" i="13"/>
  <c r="R38" i="13"/>
  <c r="R39" i="13"/>
  <c r="R40" i="13"/>
  <c r="R41" i="13"/>
  <c r="R42" i="13"/>
  <c r="R43" i="13"/>
  <c r="R44" i="13"/>
  <c r="R45" i="13"/>
  <c r="R46" i="13"/>
  <c r="R47" i="13"/>
  <c r="R48" i="13"/>
  <c r="R49" i="13"/>
  <c r="R50" i="13"/>
  <c r="R51" i="13"/>
  <c r="R52" i="13"/>
  <c r="R53" i="13"/>
  <c r="R54" i="13"/>
  <c r="R55" i="13"/>
  <c r="R56" i="13"/>
  <c r="R57" i="13"/>
  <c r="R58" i="13"/>
  <c r="R59" i="13"/>
  <c r="R60" i="13"/>
  <c r="R61" i="13"/>
  <c r="R62" i="13"/>
  <c r="R63" i="13"/>
  <c r="R64" i="13"/>
  <c r="R65" i="13"/>
  <c r="R66" i="13"/>
  <c r="R67" i="13"/>
  <c r="R68" i="13"/>
  <c r="R69" i="13"/>
  <c r="R70" i="13"/>
  <c r="R71" i="13"/>
  <c r="R72" i="13"/>
  <c r="R73" i="13"/>
  <c r="R74" i="13"/>
  <c r="R75" i="13"/>
  <c r="R76" i="13"/>
  <c r="R77" i="13"/>
  <c r="R78" i="13"/>
  <c r="R79" i="13"/>
  <c r="R80" i="13"/>
  <c r="R81" i="13"/>
  <c r="R82" i="13"/>
  <c r="R83" i="13"/>
  <c r="R84" i="13"/>
  <c r="R85" i="13"/>
  <c r="R86" i="13"/>
  <c r="R87" i="13"/>
  <c r="R88" i="13"/>
  <c r="R89" i="13"/>
  <c r="R90" i="13"/>
  <c r="R91" i="13"/>
  <c r="R92" i="13"/>
  <c r="R93" i="13"/>
  <c r="R94" i="13"/>
  <c r="R95" i="13"/>
  <c r="R96" i="13"/>
  <c r="R97" i="13"/>
  <c r="R98" i="13"/>
  <c r="R99" i="13"/>
  <c r="R100" i="13"/>
  <c r="R101" i="13"/>
  <c r="R102" i="13"/>
  <c r="R103" i="13"/>
  <c r="R104" i="13"/>
  <c r="R105" i="13"/>
  <c r="R106" i="13"/>
  <c r="R107" i="13"/>
  <c r="R108" i="13"/>
  <c r="R109" i="13"/>
  <c r="R110" i="13"/>
  <c r="R111" i="13"/>
  <c r="R112" i="13"/>
  <c r="R113" i="13"/>
  <c r="R114" i="13"/>
  <c r="R115" i="13"/>
  <c r="R116" i="13"/>
  <c r="R117" i="13"/>
  <c r="R118" i="13"/>
  <c r="R119" i="13"/>
  <c r="R120" i="13"/>
  <c r="R121" i="13"/>
  <c r="R122" i="13"/>
  <c r="R123" i="13"/>
  <c r="R124" i="13"/>
  <c r="R125" i="13"/>
  <c r="R126" i="13"/>
  <c r="R127" i="13"/>
  <c r="R128" i="13"/>
  <c r="R129" i="13"/>
  <c r="R130" i="13"/>
  <c r="R131" i="13"/>
  <c r="R132" i="13"/>
  <c r="R133" i="13"/>
  <c r="R134" i="13"/>
  <c r="R135" i="13"/>
  <c r="R136" i="13"/>
  <c r="R137" i="13"/>
  <c r="R138" i="13"/>
  <c r="R139" i="13"/>
  <c r="R140" i="13"/>
  <c r="R141" i="13"/>
  <c r="R142" i="13"/>
  <c r="R143" i="13"/>
  <c r="R144" i="13"/>
  <c r="R145" i="13"/>
  <c r="R146" i="13"/>
  <c r="R147" i="13"/>
  <c r="R148" i="13"/>
  <c r="R149" i="13"/>
  <c r="R150" i="13"/>
  <c r="R151" i="13"/>
  <c r="R152" i="13"/>
  <c r="R153" i="13"/>
  <c r="R154" i="13"/>
  <c r="R155" i="13"/>
  <c r="R156" i="13"/>
  <c r="R157" i="13"/>
  <c r="R158" i="13"/>
  <c r="R159" i="13"/>
  <c r="R160" i="13"/>
  <c r="R161" i="13"/>
  <c r="R162" i="13"/>
  <c r="R163" i="13"/>
  <c r="R164" i="13"/>
  <c r="R165" i="13"/>
  <c r="R166" i="13"/>
  <c r="R167" i="13"/>
  <c r="R168" i="13"/>
  <c r="R169" i="13"/>
  <c r="R170" i="13"/>
  <c r="R171" i="13"/>
  <c r="R172" i="13"/>
  <c r="R173" i="13"/>
  <c r="R174" i="13"/>
  <c r="R175" i="13"/>
  <c r="R176" i="13"/>
  <c r="R177" i="13"/>
  <c r="R178" i="13"/>
  <c r="R179" i="13"/>
  <c r="R180" i="13"/>
  <c r="R181" i="13"/>
  <c r="R182" i="13"/>
  <c r="R183" i="13"/>
  <c r="R184" i="13"/>
  <c r="R185" i="13"/>
  <c r="R186" i="13"/>
  <c r="R187" i="13"/>
  <c r="R188" i="13"/>
  <c r="R189" i="13"/>
  <c r="R190" i="13"/>
  <c r="R191" i="13"/>
  <c r="R192" i="13"/>
  <c r="R193" i="13"/>
  <c r="R194" i="13"/>
  <c r="R195" i="13"/>
  <c r="R196" i="13"/>
  <c r="R197" i="13"/>
  <c r="R198" i="13"/>
  <c r="R199" i="13"/>
  <c r="R200" i="13"/>
  <c r="R201" i="13"/>
  <c r="R202" i="13"/>
  <c r="R203" i="13"/>
  <c r="R204" i="13"/>
  <c r="R205" i="13"/>
  <c r="R206" i="13"/>
  <c r="R207" i="13"/>
  <c r="R208" i="13"/>
  <c r="R209" i="13"/>
  <c r="R210" i="13"/>
  <c r="R211" i="13"/>
  <c r="R212" i="13"/>
  <c r="R213" i="13"/>
  <c r="R214" i="13"/>
  <c r="R215" i="13"/>
  <c r="R216" i="13"/>
  <c r="R217" i="13"/>
  <c r="R218" i="13"/>
  <c r="R219" i="13"/>
  <c r="R220" i="13"/>
  <c r="R221" i="13"/>
  <c r="R222" i="13"/>
  <c r="R223" i="13"/>
  <c r="R224" i="13"/>
  <c r="R225" i="13"/>
  <c r="R226" i="13"/>
  <c r="R227" i="13"/>
  <c r="R228" i="13"/>
  <c r="R229" i="13"/>
  <c r="R230" i="13"/>
  <c r="R231" i="13"/>
  <c r="R232" i="13"/>
  <c r="R233" i="13"/>
  <c r="R234" i="13"/>
  <c r="R235" i="13"/>
  <c r="R236" i="13"/>
  <c r="R237" i="13"/>
  <c r="R238" i="13"/>
  <c r="R239" i="13"/>
  <c r="R240" i="13"/>
  <c r="R241" i="13"/>
  <c r="R242" i="13"/>
  <c r="R243" i="13"/>
  <c r="R244" i="13"/>
  <c r="R245" i="13"/>
  <c r="R246" i="13"/>
  <c r="R247" i="13"/>
  <c r="R248" i="13"/>
  <c r="R249" i="13"/>
  <c r="R250" i="13"/>
  <c r="R251" i="13"/>
  <c r="R252" i="13"/>
  <c r="R253" i="13"/>
  <c r="R254" i="13"/>
  <c r="R255" i="13"/>
  <c r="R256" i="13"/>
  <c r="R257" i="13"/>
  <c r="R258" i="13"/>
  <c r="R259" i="13"/>
  <c r="R260" i="13"/>
  <c r="R261" i="13"/>
  <c r="R262" i="13"/>
  <c r="R263" i="13"/>
  <c r="R264" i="13"/>
  <c r="R265" i="13"/>
  <c r="R266" i="13"/>
  <c r="R267" i="13"/>
  <c r="R268" i="13"/>
  <c r="R269" i="13"/>
  <c r="R270" i="13"/>
  <c r="R271" i="13"/>
  <c r="R272" i="13"/>
  <c r="R273" i="13"/>
  <c r="R274" i="13"/>
  <c r="R275" i="13"/>
  <c r="R276" i="13"/>
  <c r="R277" i="13"/>
  <c r="R278" i="13"/>
  <c r="R279" i="13"/>
  <c r="R280" i="13"/>
  <c r="R281" i="13"/>
  <c r="R282" i="13"/>
  <c r="R283" i="13"/>
  <c r="R284" i="13"/>
  <c r="R285" i="13"/>
  <c r="R286" i="13"/>
  <c r="R287" i="13"/>
  <c r="R288" i="13"/>
  <c r="R289" i="13"/>
  <c r="R290" i="13"/>
  <c r="R291" i="13"/>
  <c r="R292" i="13"/>
  <c r="R293" i="13"/>
  <c r="R294" i="13"/>
  <c r="R295" i="13"/>
  <c r="R296" i="13"/>
  <c r="R297" i="13"/>
  <c r="R298" i="13"/>
  <c r="R299" i="13"/>
  <c r="R300" i="13"/>
  <c r="R301" i="13"/>
  <c r="R302" i="13"/>
  <c r="R303" i="13"/>
  <c r="R304" i="13"/>
  <c r="R305" i="13"/>
  <c r="R306" i="13"/>
  <c r="R307" i="13"/>
  <c r="R308" i="13"/>
  <c r="R309" i="13"/>
  <c r="R310" i="13"/>
  <c r="R311" i="13"/>
  <c r="R312" i="13"/>
  <c r="R313" i="13"/>
  <c r="R314" i="13"/>
  <c r="R315" i="13"/>
  <c r="R316" i="13"/>
  <c r="R317" i="13"/>
  <c r="R318" i="13"/>
  <c r="R319" i="13"/>
  <c r="R320" i="13"/>
  <c r="R321" i="13"/>
  <c r="R322" i="13"/>
  <c r="R323" i="13"/>
  <c r="R324" i="13"/>
  <c r="R325" i="13"/>
  <c r="R326" i="13"/>
  <c r="R327" i="13"/>
  <c r="R328" i="13"/>
  <c r="R329" i="13"/>
  <c r="R330" i="13"/>
  <c r="R331" i="13"/>
  <c r="R332" i="13"/>
  <c r="R333" i="13"/>
  <c r="R334" i="13"/>
  <c r="R335" i="13"/>
  <c r="R336" i="13"/>
  <c r="R337" i="13"/>
  <c r="R338" i="13"/>
  <c r="R339" i="13"/>
  <c r="R340" i="13"/>
  <c r="R341" i="13"/>
  <c r="R342" i="13"/>
  <c r="R343" i="13"/>
  <c r="R344" i="13"/>
  <c r="R345" i="13"/>
  <c r="R346" i="13"/>
  <c r="R347" i="13"/>
  <c r="R348" i="13"/>
  <c r="R349" i="13"/>
  <c r="R350" i="13"/>
  <c r="R351" i="13"/>
  <c r="R352" i="13"/>
  <c r="R353" i="13"/>
  <c r="R354" i="13"/>
  <c r="R355" i="13"/>
  <c r="R356" i="13"/>
  <c r="R357" i="13"/>
  <c r="R358" i="13"/>
  <c r="R359" i="13"/>
  <c r="R360" i="13"/>
  <c r="R361" i="13"/>
  <c r="R362" i="13"/>
  <c r="R363" i="13"/>
  <c r="R364" i="13"/>
  <c r="R365" i="13"/>
  <c r="R366" i="13"/>
  <c r="R367" i="13"/>
  <c r="R368" i="13"/>
  <c r="R369" i="13"/>
  <c r="R370" i="13"/>
  <c r="R371" i="13"/>
  <c r="R372" i="13"/>
  <c r="R373" i="13"/>
  <c r="R374" i="13"/>
  <c r="R375" i="13"/>
  <c r="R376" i="13"/>
  <c r="R377" i="13"/>
  <c r="R378" i="13"/>
  <c r="R379" i="13"/>
  <c r="R380" i="13"/>
  <c r="R381" i="13"/>
  <c r="R382" i="13"/>
  <c r="R383" i="13"/>
  <c r="R384" i="13"/>
  <c r="R385" i="13"/>
  <c r="R386" i="13"/>
  <c r="R387" i="13"/>
  <c r="R388" i="13"/>
  <c r="R389" i="13"/>
  <c r="R390" i="13"/>
  <c r="R391" i="13"/>
  <c r="R392" i="13"/>
  <c r="R393" i="13"/>
  <c r="R394" i="13"/>
  <c r="R395" i="13"/>
  <c r="R396" i="13"/>
  <c r="R397" i="13"/>
  <c r="R398" i="13"/>
  <c r="R399" i="13"/>
  <c r="R400" i="13"/>
  <c r="R401" i="13"/>
  <c r="R402" i="13"/>
  <c r="R403" i="13"/>
  <c r="R404" i="13"/>
  <c r="R405" i="13"/>
  <c r="R406" i="13"/>
  <c r="R407" i="13"/>
  <c r="R408" i="13"/>
  <c r="R409" i="13"/>
  <c r="R410" i="13"/>
  <c r="R411" i="13"/>
  <c r="R412" i="13"/>
  <c r="R413" i="13"/>
  <c r="R414" i="13"/>
  <c r="R415" i="13"/>
  <c r="R416" i="13"/>
  <c r="R417" i="13"/>
  <c r="R418" i="13"/>
  <c r="R419" i="13"/>
  <c r="R420" i="13"/>
  <c r="R421" i="13"/>
  <c r="R422" i="13"/>
  <c r="R423" i="13"/>
  <c r="R424" i="13"/>
  <c r="R425" i="13"/>
  <c r="R426" i="13"/>
  <c r="R427" i="13"/>
  <c r="R428" i="13"/>
  <c r="R429" i="13"/>
  <c r="R430" i="13"/>
  <c r="R431" i="13"/>
  <c r="R432" i="13"/>
  <c r="R433" i="13"/>
  <c r="R434" i="13"/>
  <c r="R435" i="13"/>
  <c r="R436" i="13"/>
  <c r="R437" i="13"/>
  <c r="R438" i="13"/>
  <c r="R439" i="13"/>
  <c r="R440" i="13"/>
  <c r="R441" i="13"/>
  <c r="R442" i="13"/>
  <c r="R443" i="13"/>
  <c r="R444" i="13"/>
  <c r="R445" i="13"/>
  <c r="R446" i="13"/>
  <c r="R447" i="13"/>
  <c r="R448" i="13"/>
  <c r="R449" i="13"/>
  <c r="R450" i="13"/>
  <c r="R451" i="13"/>
  <c r="R452" i="13"/>
  <c r="R453" i="13"/>
  <c r="R454" i="13"/>
  <c r="R455" i="13"/>
  <c r="R456" i="13"/>
  <c r="R457" i="13"/>
  <c r="R458" i="13"/>
  <c r="R459" i="13"/>
  <c r="R460" i="13"/>
  <c r="R461" i="13"/>
  <c r="R462" i="13"/>
  <c r="R463" i="13"/>
  <c r="R464" i="13"/>
  <c r="R465" i="13"/>
  <c r="R466" i="13"/>
  <c r="R467" i="13"/>
  <c r="R468" i="13"/>
  <c r="R469" i="13"/>
  <c r="R470" i="13"/>
  <c r="R471" i="13"/>
  <c r="R472" i="13"/>
  <c r="R473" i="13"/>
  <c r="R474" i="13"/>
  <c r="R475" i="13"/>
  <c r="R476" i="13"/>
  <c r="R477" i="13"/>
  <c r="R478" i="13"/>
  <c r="R479" i="13"/>
  <c r="R480" i="13"/>
  <c r="R481" i="13"/>
  <c r="R482" i="13"/>
  <c r="R483" i="13"/>
  <c r="R484" i="13"/>
  <c r="R485" i="13"/>
  <c r="R486" i="13"/>
  <c r="R487" i="13"/>
  <c r="R488" i="13"/>
  <c r="R489" i="13"/>
  <c r="R490" i="13"/>
  <c r="R491" i="13"/>
  <c r="R492" i="13"/>
  <c r="R493" i="13"/>
  <c r="R494" i="13"/>
  <c r="R495" i="13"/>
  <c r="R496" i="13"/>
  <c r="R497" i="13"/>
  <c r="R498" i="13"/>
  <c r="R499" i="13"/>
  <c r="R500" i="13"/>
  <c r="R501" i="13"/>
  <c r="R502" i="13"/>
  <c r="R503" i="13"/>
  <c r="R504" i="13"/>
  <c r="T4" i="13"/>
  <c r="R4" i="13"/>
  <c r="B15" i="4" l="1"/>
  <c r="B12" i="4"/>
  <c r="B14" i="4" s="1"/>
  <c r="O122" i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</calcChain>
</file>

<file path=xl/sharedStrings.xml><?xml version="1.0" encoding="utf-8"?>
<sst xmlns="http://schemas.openxmlformats.org/spreadsheetml/2006/main" count="92" uniqueCount="58">
  <si>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</si>
  <si>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</si>
  <si>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</si>
  <si>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</si>
  <si>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</si>
  <si>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</si>
  <si>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</si>
  <si>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</si>
  <si>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</si>
  <si>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</si>
  <si>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</si>
  <si>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</si>
  <si>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</si>
  <si>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</si>
  <si>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</si>
  <si>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</si>
  <si>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</si>
  <si>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</si>
  <si>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</si>
  <si>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</si>
  <si>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</si>
  <si>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</si>
  <si>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</si>
  <si>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</si>
  <si>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</si>
  <si>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</si>
  <si>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</si>
  <si>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</si>
  <si>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</si>
  <si>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</si>
  <si>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</si>
  <si>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</si>
  <si>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</si>
  <si>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</si>
  <si>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</si>
  <si>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</si>
  <si>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</si>
  <si>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</si>
  <si>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</si>
  <si>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</si>
  <si>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</si>
  <si>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</si>
  <si>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</si>
  <si>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</si>
  <si>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</si>
  <si>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</si>
  <si>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</si>
  <si>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</si>
  <si>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</si>
  <si>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</si>
  <si>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</si>
  <si>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Datensatz Lamellenabstand 1,5 mm FAN Noctua F12</t>
  </si>
  <si>
    <t>Diagramme</t>
  </si>
  <si>
    <t>Strömungswiderstand und erreichbarer Volumenstrom mit Pumpe DDC und D5</t>
  </si>
  <si>
    <t>Leistung bei passiven Betrieb in Abhängigkeit dT und Ausrichtung</t>
  </si>
  <si>
    <t>Thermaler Widerstand und Leistung, Lamellenabstand 1,5 mm, mit FAN F12</t>
  </si>
  <si>
    <t>Log dT [K]</t>
  </si>
  <si>
    <t>2x360x30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</si>
</sst>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28.972963612088932</c:v>
                </c:pt>
                <c:pt idx="2">
                  <c:v>50.732732721946725</c:v>
                </c:pt>
                <c:pt idx="3">
                  <c:v>72.503611989858967</c:v>
                </c:pt>
                <c:pt idx="4">
                  <c:v>94.27970299194574</c:v>
                </c:pt>
                <c:pt idx="5">
                  <c:v>116.05860084984288</c:v>
                </c:pt>
                <c:pt idx="6">
                  <c:v>137.83917292742251</c:v>
                </c:pt>
                <c:pt idx="7">
                  <c:v>159.6208210684953</c:v>
                </c:pt>
                <c:pt idx="8">
                  <c:v>181.40320086992438</c:v>
                </c:pt>
                <c:pt idx="9">
                  <c:v>203.18610040868271</c:v>
                </c:pt>
                <c:pt idx="10">
                  <c:v>224.96938226525413</c:v>
                </c:pt>
                <c:pt idx="11">
                  <c:v>246.75295348169507</c:v>
                </c:pt>
                <c:pt idx="12">
                  <c:v>268.53621496599516</c:v>
                </c:pt>
              </c:numCache>
            </c:numRef>
          </c:xVal>
          <c:yVal>
            <c:numRef>
              <c:f>'1,5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430.17760000000101</c:v>
                </c:pt>
                <c:pt idx="2">
                  <c:v>874.92719999999963</c:v>
                </c:pt>
                <c:pt idx="3">
                  <c:v>1424.3479999999984</c:v>
                </c:pt>
                <c:pt idx="4">
                  <c:v>2078.4399999999969</c:v>
                </c:pt>
                <c:pt idx="5">
                  <c:v>2837.2031999999954</c:v>
                </c:pt>
                <c:pt idx="6">
                  <c:v>3700.6375999999946</c:v>
                </c:pt>
                <c:pt idx="7">
                  <c:v>4668.7431999999935</c:v>
                </c:pt>
                <c:pt idx="8">
                  <c:v>5741.5199999999932</c:v>
                </c:pt>
                <c:pt idx="9">
                  <c:v>6918.9679999999926</c:v>
                </c:pt>
                <c:pt idx="10">
                  <c:v>8201.0871999999908</c:v>
                </c:pt>
                <c:pt idx="11">
                  <c:v>9587.8775999999925</c:v>
                </c:pt>
                <c:pt idx="12">
                  <c:v>11079.339199999989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1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50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93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3.1505820653708201E-12</c:v>
                </c:pt>
                <c:pt idx="1">
                  <c:v>11.796828489576431</c:v>
                </c:pt>
                <c:pt idx="2">
                  <c:v>23.817196765703823</c:v>
                </c:pt>
                <c:pt idx="3">
                  <c:v>36.061104828385332</c:v>
                </c:pt>
                <c:pt idx="4">
                  <c:v>48.528552677620958</c:v>
                </c:pt>
                <c:pt idx="5">
                  <c:v>61.219540313410704</c:v>
                </c:pt>
                <c:pt idx="6">
                  <c:v>74.13406773575457</c:v>
                </c:pt>
                <c:pt idx="7">
                  <c:v>87.272134944652535</c:v>
                </c:pt>
                <c:pt idx="8">
                  <c:v>100.63374194010461</c:v>
                </c:pt>
                <c:pt idx="9">
                  <c:v>114.21888872211085</c:v>
                </c:pt>
                <c:pt idx="10">
                  <c:v>128.02757529067117</c:v>
                </c:pt>
                <c:pt idx="11">
                  <c:v>142.0598016457856</c:v>
                </c:pt>
                <c:pt idx="12">
                  <c:v>156.31556778745414</c:v>
                </c:pt>
                <c:pt idx="13">
                  <c:v>170.7948737156768</c:v>
                </c:pt>
                <c:pt idx="14">
                  <c:v>185.49771943045357</c:v>
                </c:pt>
                <c:pt idx="15">
                  <c:v>200.42410493178446</c:v>
                </c:pt>
                <c:pt idx="16">
                  <c:v>215.57403021966945</c:v>
                </c:pt>
                <c:pt idx="17">
                  <c:v>230.94749529410862</c:v>
                </c:pt>
                <c:pt idx="18">
                  <c:v>246.5445001551019</c:v>
                </c:pt>
                <c:pt idx="19">
                  <c:v>262.36504480264921</c:v>
                </c:pt>
                <c:pt idx="20">
                  <c:v>278.40912923675069</c:v>
                </c:pt>
                <c:pt idx="21">
                  <c:v>294.67675345740622</c:v>
                </c:pt>
                <c:pt idx="22">
                  <c:v>311.16791746461598</c:v>
                </c:pt>
                <c:pt idx="23">
                  <c:v>327.88262125837974</c:v>
                </c:pt>
                <c:pt idx="24">
                  <c:v>344.82086483869773</c:v>
                </c:pt>
                <c:pt idx="25">
                  <c:v>361.98264820556983</c:v>
                </c:pt>
                <c:pt idx="26">
                  <c:v>379.36797135899593</c:v>
                </c:pt>
                <c:pt idx="27">
                  <c:v>396.97683429897614</c:v>
                </c:pt>
                <c:pt idx="28">
                  <c:v>414.80923702551058</c:v>
                </c:pt>
                <c:pt idx="29">
                  <c:v>432.86517953859914</c:v>
                </c:pt>
                <c:pt idx="30">
                  <c:v>451.14466183824169</c:v>
                </c:pt>
                <c:pt idx="31">
                  <c:v>469.64768392443858</c:v>
                </c:pt>
                <c:pt idx="32">
                  <c:v>488.37424579718925</c:v>
                </c:pt>
                <c:pt idx="33">
                  <c:v>507.32434745649431</c:v>
                </c:pt>
                <c:pt idx="34">
                  <c:v>526.49798890235343</c:v>
                </c:pt>
                <c:pt idx="35">
                  <c:v>545.89517013476666</c:v>
                </c:pt>
                <c:pt idx="36">
                  <c:v>565.51589115373395</c:v>
                </c:pt>
                <c:pt idx="37">
                  <c:v>585.36015195925529</c:v>
                </c:pt>
                <c:pt idx="38">
                  <c:v>605.42795255133092</c:v>
                </c:pt>
                <c:pt idx="39">
                  <c:v>625.71929292996049</c:v>
                </c:pt>
                <c:pt idx="40">
                  <c:v>646.23417309514434</c:v>
                </c:pt>
                <c:pt idx="41">
                  <c:v>666.97259304688214</c:v>
                </c:pt>
                <c:pt idx="42">
                  <c:v>687.93455278517422</c:v>
                </c:pt>
                <c:pt idx="43">
                  <c:v>709.12005231002036</c:v>
                </c:pt>
                <c:pt idx="44">
                  <c:v>730.52909162142078</c:v>
                </c:pt>
                <c:pt idx="45">
                  <c:v>752.16167071937502</c:v>
                </c:pt>
                <c:pt idx="46">
                  <c:v>774.01778960388356</c:v>
                </c:pt>
                <c:pt idx="47">
                  <c:v>796.09744827494615</c:v>
                </c:pt>
                <c:pt idx="48">
                  <c:v>818.40064673256279</c:v>
                </c:pt>
                <c:pt idx="49">
                  <c:v>840.92738497673361</c:v>
                </c:pt>
                <c:pt idx="50">
                  <c:v>863.6776630074587</c:v>
                </c:pt>
                <c:pt idx="51">
                  <c:v>886.65148082473752</c:v>
                </c:pt>
                <c:pt idx="52">
                  <c:v>909.84883842857084</c:v>
                </c:pt>
                <c:pt idx="53">
                  <c:v>933.26973581895811</c:v>
                </c:pt>
                <c:pt idx="54">
                  <c:v>956.91417299589943</c:v>
                </c:pt>
                <c:pt idx="55">
                  <c:v>980.78214995939493</c:v>
                </c:pt>
                <c:pt idx="56">
                  <c:v>1004.8736667094445</c:v>
                </c:pt>
                <c:pt idx="57">
                  <c:v>1029.1887232460483</c:v>
                </c:pt>
                <c:pt idx="58">
                  <c:v>1053.7273195692062</c:v>
                </c:pt>
                <c:pt idx="59">
                  <c:v>1078.4894556789181</c:v>
                </c:pt>
                <c:pt idx="60">
                  <c:v>1103.4751315751842</c:v>
                </c:pt>
                <c:pt idx="61">
                  <c:v>1128.6843472580047</c:v>
                </c:pt>
                <c:pt idx="62">
                  <c:v>1154.117102727379</c:v>
                </c:pt>
                <c:pt idx="63">
                  <c:v>1179.7733979833069</c:v>
                </c:pt>
                <c:pt idx="64">
                  <c:v>1205.6532330257896</c:v>
                </c:pt>
                <c:pt idx="65">
                  <c:v>1231.7566078548264</c:v>
                </c:pt>
                <c:pt idx="66">
                  <c:v>1258.0835224704174</c:v>
                </c:pt>
                <c:pt idx="67">
                  <c:v>1284.633976872562</c:v>
                </c:pt>
                <c:pt idx="68">
                  <c:v>1311.4079710612614</c:v>
                </c:pt>
                <c:pt idx="69">
                  <c:v>1338.4055050365143</c:v>
                </c:pt>
                <c:pt idx="70">
                  <c:v>1365.6265787983218</c:v>
                </c:pt>
                <c:pt idx="71">
                  <c:v>1393.0711923466829</c:v>
                </c:pt>
                <c:pt idx="72">
                  <c:v>1420.7393456815985</c:v>
                </c:pt>
                <c:pt idx="73">
                  <c:v>1448.6310388030679</c:v>
                </c:pt>
                <c:pt idx="74">
                  <c:v>1476.7462717110916</c:v>
                </c:pt>
                <c:pt idx="75">
                  <c:v>1505.0850444056694</c:v>
                </c:pt>
                <c:pt idx="76">
                  <c:v>1533.6473568868014</c:v>
                </c:pt>
                <c:pt idx="77">
                  <c:v>1562.4332091544875</c:v>
                </c:pt>
                <c:pt idx="78">
                  <c:v>1591.4426012087274</c:v>
                </c:pt>
                <c:pt idx="79">
                  <c:v>1620.6755330495221</c:v>
                </c:pt>
                <c:pt idx="80">
                  <c:v>1650.1320046768706</c:v>
                </c:pt>
                <c:pt idx="81">
                  <c:v>1679.8120160907729</c:v>
                </c:pt>
                <c:pt idx="82">
                  <c:v>1709.715567291229</c:v>
                </c:pt>
                <c:pt idx="83">
                  <c:v>1739.8426582782399</c:v>
                </c:pt>
                <c:pt idx="84">
                  <c:v>1770.1932890518051</c:v>
                </c:pt>
                <c:pt idx="85">
                  <c:v>1800.7674596119241</c:v>
                </c:pt>
                <c:pt idx="86">
                  <c:v>1831.5651699585969</c:v>
                </c:pt>
                <c:pt idx="87">
                  <c:v>1862.5864200918245</c:v>
                </c:pt>
                <c:pt idx="88">
                  <c:v>1893.8312100116059</c:v>
                </c:pt>
                <c:pt idx="89">
                  <c:v>1925.2995397179416</c:v>
                </c:pt>
                <c:pt idx="90">
                  <c:v>1956.9914092108306</c:v>
                </c:pt>
                <c:pt idx="91">
                  <c:v>1988.9068184902746</c:v>
                </c:pt>
                <c:pt idx="92">
                  <c:v>2021.045767556272</c:v>
                </c:pt>
                <c:pt idx="93">
                  <c:v>2053.4082564088239</c:v>
                </c:pt>
                <c:pt idx="94">
                  <c:v>2053.4082564088239</c:v>
                </c:pt>
                <c:pt idx="95">
                  <c:v>2118.8038534735902</c:v>
                </c:pt>
                <c:pt idx="96">
                  <c:v>2151.8369616858045</c:v>
                </c:pt>
                <c:pt idx="97">
                  <c:v>2185.0936096845726</c:v>
                </c:pt>
                <c:pt idx="98">
                  <c:v>2218.573797469895</c:v>
                </c:pt>
                <c:pt idx="99">
                  <c:v>2252.2775250417722</c:v>
                </c:pt>
                <c:pt idx="100">
                  <c:v>2286.2047924002027</c:v>
                </c:pt>
                <c:pt idx="101">
                  <c:v>2320.3555995451875</c:v>
                </c:pt>
                <c:pt idx="102">
                  <c:v>2354.7299464767261</c:v>
                </c:pt>
                <c:pt idx="103">
                  <c:v>2389.3278331948195</c:v>
                </c:pt>
                <c:pt idx="104">
                  <c:v>2424.1492596994667</c:v>
                </c:pt>
                <c:pt idx="105">
                  <c:v>2459.1942259906673</c:v>
                </c:pt>
                <c:pt idx="106">
                  <c:v>2494.4627320684231</c:v>
                </c:pt>
                <c:pt idx="107">
                  <c:v>2529.9547779327331</c:v>
                </c:pt>
                <c:pt idx="108">
                  <c:v>2565.6703635835961</c:v>
                </c:pt>
                <c:pt idx="109">
                  <c:v>2601.6094890210143</c:v>
                </c:pt>
                <c:pt idx="110">
                  <c:v>2637.7721542449858</c:v>
                </c:pt>
                <c:pt idx="111">
                  <c:v>2674.1583592555126</c:v>
                </c:pt>
                <c:pt idx="112">
                  <c:v>2710.7681040525918</c:v>
                </c:pt>
                <c:pt idx="113">
                  <c:v>2747.6013886362271</c:v>
                </c:pt>
                <c:pt idx="114">
                  <c:v>2784.6582130064144</c:v>
                </c:pt>
                <c:pt idx="115">
                  <c:v>2821.9385771631569</c:v>
                </c:pt>
                <c:pt idx="116">
                  <c:v>2859.4424811064537</c:v>
                </c:pt>
                <c:pt idx="117">
                  <c:v>2897.1699248363038</c:v>
                </c:pt>
                <c:pt idx="118">
                  <c:v>2935.1209083527087</c:v>
                </c:pt>
                <c:pt idx="119">
                  <c:v>2973.2954316556679</c:v>
                </c:pt>
                <c:pt idx="120">
                  <c:v>3011.6934947451809</c:v>
                </c:pt>
                <c:pt idx="121">
                  <c:v>3050.3150976212482</c:v>
                </c:pt>
                <c:pt idx="122">
                  <c:v>3089.1602402838698</c:v>
                </c:pt>
                <c:pt idx="123">
                  <c:v>3128.2289227330443</c:v>
                </c:pt>
                <c:pt idx="124">
                  <c:v>3167.5211449687749</c:v>
                </c:pt>
                <c:pt idx="125">
                  <c:v>3207.0369069910575</c:v>
                </c:pt>
                <c:pt idx="126">
                  <c:v>3246.7762087998944</c:v>
                </c:pt>
                <c:pt idx="127">
                  <c:v>3286.7390503952879</c:v>
                </c:pt>
                <c:pt idx="128">
                  <c:v>3326.9254317772329</c:v>
                </c:pt>
                <c:pt idx="129">
                  <c:v>3367.3353529457331</c:v>
                </c:pt>
                <c:pt idx="130">
                  <c:v>3407.9688139007876</c:v>
                </c:pt>
                <c:pt idx="131">
                  <c:v>3448.8258146423959</c:v>
                </c:pt>
                <c:pt idx="132">
                  <c:v>3489.9063551705585</c:v>
                </c:pt>
                <c:pt idx="133">
                  <c:v>3531.2104354852754</c:v>
                </c:pt>
                <c:pt idx="134">
                  <c:v>3572.7380555865448</c:v>
                </c:pt>
                <c:pt idx="135">
                  <c:v>3614.4892154743698</c:v>
                </c:pt>
                <c:pt idx="136">
                  <c:v>3656.463915148749</c:v>
                </c:pt>
                <c:pt idx="137">
                  <c:v>3698.6621546096812</c:v>
                </c:pt>
                <c:pt idx="138">
                  <c:v>3741.0839338571691</c:v>
                </c:pt>
                <c:pt idx="139">
                  <c:v>3783.7292528912094</c:v>
                </c:pt>
                <c:pt idx="140">
                  <c:v>3826.5981117118063</c:v>
                </c:pt>
                <c:pt idx="141">
                  <c:v>3869.6905103189547</c:v>
                </c:pt>
                <c:pt idx="142">
                  <c:v>3913.0064487126583</c:v>
                </c:pt>
                <c:pt idx="143">
                  <c:v>3956.5459268929167</c:v>
                </c:pt>
                <c:pt idx="144">
                  <c:v>4000.3089448597284</c:v>
                </c:pt>
                <c:pt idx="145">
                  <c:v>4044.2955026130935</c:v>
                </c:pt>
                <c:pt idx="146">
                  <c:v>4088.5056001530138</c:v>
                </c:pt>
                <c:pt idx="147">
                  <c:v>4132.9392374794879</c:v>
                </c:pt>
                <c:pt idx="148">
                  <c:v>4177.5964145925154</c:v>
                </c:pt>
                <c:pt idx="149">
                  <c:v>4222.477131492099</c:v>
                </c:pt>
                <c:pt idx="150">
                  <c:v>4267.5813881782342</c:v>
                </c:pt>
                <c:pt idx="151">
                  <c:v>4312.9091846509273</c:v>
                </c:pt>
                <c:pt idx="152">
                  <c:v>4358.4605209101701</c:v>
                </c:pt>
                <c:pt idx="153">
                  <c:v>4404.2353969559699</c:v>
                </c:pt>
                <c:pt idx="154">
                  <c:v>4450.2338127883222</c:v>
                </c:pt>
                <c:pt idx="155">
                  <c:v>4496.4557684072288</c:v>
                </c:pt>
                <c:pt idx="156">
                  <c:v>4542.9012638126896</c:v>
                </c:pt>
                <c:pt idx="157">
                  <c:v>4589.5702990047057</c:v>
                </c:pt>
                <c:pt idx="158">
                  <c:v>4636.4628739832751</c:v>
                </c:pt>
                <c:pt idx="159">
                  <c:v>4683.5789887483988</c:v>
                </c:pt>
                <c:pt idx="160">
                  <c:v>4730.9186433000768</c:v>
                </c:pt>
                <c:pt idx="161">
                  <c:v>4778.4818376383073</c:v>
                </c:pt>
                <c:pt idx="162">
                  <c:v>4826.2685717630939</c:v>
                </c:pt>
                <c:pt idx="163">
                  <c:v>4874.2788456744347</c:v>
                </c:pt>
                <c:pt idx="164">
                  <c:v>4922.5126593723271</c:v>
                </c:pt>
                <c:pt idx="165">
                  <c:v>4970.9700128567765</c:v>
                </c:pt>
                <c:pt idx="166">
                  <c:v>5019.6509061277775</c:v>
                </c:pt>
                <c:pt idx="167">
                  <c:v>5068.5553391853346</c:v>
                </c:pt>
                <c:pt idx="168">
                  <c:v>5117.683312029445</c:v>
                </c:pt>
                <c:pt idx="169">
                  <c:v>5167.0348246601097</c:v>
                </c:pt>
                <c:pt idx="170">
                  <c:v>5216.6098770773297</c:v>
                </c:pt>
                <c:pt idx="171">
                  <c:v>5266.408469281102</c:v>
                </c:pt>
                <c:pt idx="172">
                  <c:v>5316.4306012714287</c:v>
                </c:pt>
                <c:pt idx="173">
                  <c:v>5366.6762730483115</c:v>
                </c:pt>
                <c:pt idx="174">
                  <c:v>5417.1454846117449</c:v>
                </c:pt>
                <c:pt idx="175">
                  <c:v>5467.8382359617335</c:v>
                </c:pt>
                <c:pt idx="176">
                  <c:v>5518.7545270982791</c:v>
                </c:pt>
                <c:pt idx="177">
                  <c:v>5569.8943580213745</c:v>
                </c:pt>
                <c:pt idx="178">
                  <c:v>5621.2577287310287</c:v>
                </c:pt>
                <c:pt idx="179">
                  <c:v>5672.8446392272326</c:v>
                </c:pt>
                <c:pt idx="180">
                  <c:v>5724.6550895099936</c:v>
                </c:pt>
                <c:pt idx="181">
                  <c:v>5776.6890795793079</c:v>
                </c:pt>
                <c:pt idx="182">
                  <c:v>5828.9466094351765</c:v>
                </c:pt>
                <c:pt idx="183">
                  <c:v>5881.4276790775975</c:v>
                </c:pt>
                <c:pt idx="184">
                  <c:v>5934.1322885065738</c:v>
                </c:pt>
                <c:pt idx="185">
                  <c:v>5987.0604377221043</c:v>
                </c:pt>
                <c:pt idx="186">
                  <c:v>6040.2121267241891</c:v>
                </c:pt>
                <c:pt idx="187">
                  <c:v>6093.5873555128292</c:v>
                </c:pt>
                <c:pt idx="188">
                  <c:v>6147.1861240880207</c:v>
                </c:pt>
                <c:pt idx="189">
                  <c:v>6201.0084324497693</c:v>
                </c:pt>
                <c:pt idx="190">
                  <c:v>6255.0542805980695</c:v>
                </c:pt>
                <c:pt idx="191">
                  <c:v>6309.3236685329248</c:v>
                </c:pt>
                <c:pt idx="192">
                  <c:v>6363.8165962543335</c:v>
                </c:pt>
                <c:pt idx="193">
                  <c:v>6418.5330637622974</c:v>
                </c:pt>
                <c:pt idx="194">
                  <c:v>6473.4730710568138</c:v>
                </c:pt>
                <c:pt idx="195">
                  <c:v>6528.6366181378871</c:v>
                </c:pt>
                <c:pt idx="196">
                  <c:v>6584.0237050055121</c:v>
                </c:pt>
                <c:pt idx="197">
                  <c:v>6639.6343316596922</c:v>
                </c:pt>
                <c:pt idx="198">
                  <c:v>6695.4684981004266</c:v>
                </c:pt>
                <c:pt idx="199">
                  <c:v>6751.5262043277135</c:v>
                </c:pt>
                <c:pt idx="200">
                  <c:v>6807.8074503415573</c:v>
                </c:pt>
                <c:pt idx="201">
                  <c:v>6864.3122361419528</c:v>
                </c:pt>
                <c:pt idx="202">
                  <c:v>6921.0405617289034</c:v>
                </c:pt>
                <c:pt idx="203">
                  <c:v>6977.9924271024083</c:v>
                </c:pt>
                <c:pt idx="204">
                  <c:v>7035.1678322624657</c:v>
                </c:pt>
                <c:pt idx="205">
                  <c:v>7092.5667772090783</c:v>
                </c:pt>
                <c:pt idx="206">
                  <c:v>7150.189261942246</c:v>
                </c:pt>
                <c:pt idx="207">
                  <c:v>7208.0352864619672</c:v>
                </c:pt>
                <c:pt idx="208">
                  <c:v>7266.1048507682426</c:v>
                </c:pt>
                <c:pt idx="209">
                  <c:v>7324.3979548610723</c:v>
                </c:pt>
                <c:pt idx="210">
                  <c:v>7382.9145987404536</c:v>
                </c:pt>
                <c:pt idx="211">
                  <c:v>7441.6547824063946</c:v>
                </c:pt>
                <c:pt idx="212">
                  <c:v>7500.6185058588844</c:v>
                </c:pt>
                <c:pt idx="213">
                  <c:v>7559.8057690979285</c:v>
                </c:pt>
                <c:pt idx="214">
                  <c:v>7619.2165721235306</c:v>
                </c:pt>
                <c:pt idx="215">
                  <c:v>7678.8509149356832</c:v>
                </c:pt>
                <c:pt idx="216">
                  <c:v>7738.7087975343911</c:v>
                </c:pt>
                <c:pt idx="217">
                  <c:v>7798.7902199196542</c:v>
                </c:pt>
                <c:pt idx="218">
                  <c:v>7859.0951820914706</c:v>
                </c:pt>
                <c:pt idx="219">
                  <c:v>7919.6236840498414</c:v>
                </c:pt>
                <c:pt idx="220">
                  <c:v>7980.3757257947655</c:v>
                </c:pt>
                <c:pt idx="221">
                  <c:v>8041.3513073262438</c:v>
                </c:pt>
                <c:pt idx="222">
                  <c:v>8102.5504286442783</c:v>
                </c:pt>
                <c:pt idx="223">
                  <c:v>8163.9730897488625</c:v>
                </c:pt>
                <c:pt idx="224">
                  <c:v>8225.6192906400029</c:v>
                </c:pt>
                <c:pt idx="225">
                  <c:v>8287.489031317702</c:v>
                </c:pt>
                <c:pt idx="226">
                  <c:v>8349.5823117819509</c:v>
                </c:pt>
                <c:pt idx="227">
                  <c:v>8411.8991320327532</c:v>
                </c:pt>
                <c:pt idx="228">
                  <c:v>8474.4394920701106</c:v>
                </c:pt>
                <c:pt idx="229">
                  <c:v>8537.2033918940215</c:v>
                </c:pt>
                <c:pt idx="230">
                  <c:v>8600.1908315044875</c:v>
                </c:pt>
                <c:pt idx="231">
                  <c:v>8663.4018109015087</c:v>
                </c:pt>
                <c:pt idx="232">
                  <c:v>8726.8363300850815</c:v>
                </c:pt>
                <c:pt idx="233">
                  <c:v>8790.4943890552113</c:v>
                </c:pt>
                <c:pt idx="234">
                  <c:v>8854.375987811889</c:v>
                </c:pt>
                <c:pt idx="235">
                  <c:v>8918.4811263551255</c:v>
                </c:pt>
                <c:pt idx="236">
                  <c:v>8982.8098046849173</c:v>
                </c:pt>
                <c:pt idx="237">
                  <c:v>9047.362022801266</c:v>
                </c:pt>
                <c:pt idx="238">
                  <c:v>9112.1377807041608</c:v>
                </c:pt>
                <c:pt idx="239">
                  <c:v>9177.1370783936145</c:v>
                </c:pt>
                <c:pt idx="240">
                  <c:v>9242.3599158696197</c:v>
                </c:pt>
                <c:pt idx="241">
                  <c:v>9307.8062931321801</c:v>
                </c:pt>
                <c:pt idx="242">
                  <c:v>9373.4762101812994</c:v>
                </c:pt>
                <c:pt idx="243">
                  <c:v>9439.3696670169666</c:v>
                </c:pt>
                <c:pt idx="244">
                  <c:v>9505.4866636391907</c:v>
                </c:pt>
                <c:pt idx="245">
                  <c:v>9571.8272000479665</c:v>
                </c:pt>
                <c:pt idx="246">
                  <c:v>9638.3912762432974</c:v>
                </c:pt>
                <c:pt idx="247">
                  <c:v>9705.1788922251835</c:v>
                </c:pt>
                <c:pt idx="248">
                  <c:v>9772.1900479936266</c:v>
                </c:pt>
                <c:pt idx="249">
                  <c:v>9839.4247435486177</c:v>
                </c:pt>
                <c:pt idx="250">
                  <c:v>9906.8829788901658</c:v>
                </c:pt>
                <c:pt idx="251">
                  <c:v>9974.564754018269</c:v>
                </c:pt>
                <c:pt idx="252">
                  <c:v>10042.470068932922</c:v>
                </c:pt>
                <c:pt idx="253">
                  <c:v>10110.598923634136</c:v>
                </c:pt>
                <c:pt idx="254">
                  <c:v>10178.951318121901</c:v>
                </c:pt>
                <c:pt idx="255">
                  <c:v>10247.527252396219</c:v>
                </c:pt>
                <c:pt idx="256">
                  <c:v>10316.32672645709</c:v>
                </c:pt>
                <c:pt idx="257">
                  <c:v>10385.349740304517</c:v>
                </c:pt>
                <c:pt idx="258">
                  <c:v>10454.596293938497</c:v>
                </c:pt>
                <c:pt idx="259">
                  <c:v>10524.066387359037</c:v>
                </c:pt>
                <c:pt idx="260">
                  <c:v>10593.760020566122</c:v>
                </c:pt>
                <c:pt idx="261">
                  <c:v>10663.677193559766</c:v>
                </c:pt>
                <c:pt idx="262">
                  <c:v>10733.817906339962</c:v>
                </c:pt>
                <c:pt idx="263">
                  <c:v>10804.182158906711</c:v>
                </c:pt>
                <c:pt idx="264">
                  <c:v>10874.769951260021</c:v>
                </c:pt>
                <c:pt idx="265">
                  <c:v>10945.581283399883</c:v>
                </c:pt>
                <c:pt idx="266">
                  <c:v>11016.616155326295</c:v>
                </c:pt>
                <c:pt idx="267">
                  <c:v>11087.87456703926</c:v>
                </c:pt>
                <c:pt idx="268">
                  <c:v>11159.356518538782</c:v>
                </c:pt>
                <c:pt idx="269">
                  <c:v>11231.06200982486</c:v>
                </c:pt>
                <c:pt idx="270">
                  <c:v>11302.99104089749</c:v>
                </c:pt>
                <c:pt idx="271">
                  <c:v>11375.143611756674</c:v>
                </c:pt>
                <c:pt idx="272">
                  <c:v>11447.519722402416</c:v>
                </c:pt>
                <c:pt idx="273">
                  <c:v>11520.119372834706</c:v>
                </c:pt>
                <c:pt idx="274">
                  <c:v>11592.942563053552</c:v>
                </c:pt>
                <c:pt idx="275">
                  <c:v>11665.989293058956</c:v>
                </c:pt>
                <c:pt idx="276">
                  <c:v>11739.25956285091</c:v>
                </c:pt>
                <c:pt idx="277">
                  <c:v>11812.753372429419</c:v>
                </c:pt>
                <c:pt idx="278">
                  <c:v>11886.47072179448</c:v>
                </c:pt>
                <c:pt idx="279">
                  <c:v>11960.411610946097</c:v>
                </c:pt>
                <c:pt idx="280">
                  <c:v>12034.576039884274</c:v>
                </c:pt>
                <c:pt idx="281">
                  <c:v>12108.964008608997</c:v>
                </c:pt>
                <c:pt idx="282">
                  <c:v>12183.575517120276</c:v>
                </c:pt>
                <c:pt idx="283">
                  <c:v>12258.410565418109</c:v>
                </c:pt>
                <c:pt idx="284">
                  <c:v>12333.469153502498</c:v>
                </c:pt>
                <c:pt idx="285">
                  <c:v>12408.751281373436</c:v>
                </c:pt>
                <c:pt idx="286">
                  <c:v>12484.256949030938</c:v>
                </c:pt>
                <c:pt idx="287">
                  <c:v>12559.986156474988</c:v>
                </c:pt>
                <c:pt idx="288">
                  <c:v>12635.938903705592</c:v>
                </c:pt>
                <c:pt idx="289">
                  <c:v>12712.115190722747</c:v>
                </c:pt>
                <c:pt idx="290">
                  <c:v>12788.515017526461</c:v>
                </c:pt>
                <c:pt idx="291">
                  <c:v>12865.138384116732</c:v>
                </c:pt>
                <c:pt idx="292">
                  <c:v>12941.985290493551</c:v>
                </c:pt>
                <c:pt idx="293">
                  <c:v>13019.055736656925</c:v>
                </c:pt>
                <c:pt idx="294">
                  <c:v>13096.349722606854</c:v>
                </c:pt>
                <c:pt idx="295">
                  <c:v>13173.867248343338</c:v>
                </c:pt>
                <c:pt idx="296">
                  <c:v>13251.608313866371</c:v>
                </c:pt>
                <c:pt idx="297">
                  <c:v>13329.572919175967</c:v>
                </c:pt>
                <c:pt idx="298">
                  <c:v>13407.761064272112</c:v>
                </c:pt>
                <c:pt idx="299">
                  <c:v>13486.17274915481</c:v>
                </c:pt>
                <c:pt idx="300">
                  <c:v>13564.807973824063</c:v>
                </c:pt>
                <c:pt idx="301">
                  <c:v>13643.66673827987</c:v>
                </c:pt>
                <c:pt idx="302">
                  <c:v>13722.749042522239</c:v>
                </c:pt>
                <c:pt idx="303">
                  <c:v>13802.05488655115</c:v>
                </c:pt>
                <c:pt idx="304">
                  <c:v>13881.58427036662</c:v>
                </c:pt>
                <c:pt idx="305">
                  <c:v>13961.337193968646</c:v>
                </c:pt>
                <c:pt idx="306">
                  <c:v>14041.313657357225</c:v>
                </c:pt>
                <c:pt idx="307">
                  <c:v>14121.513660532357</c:v>
                </c:pt>
                <c:pt idx="308">
                  <c:v>14201.937203494042</c:v>
                </c:pt>
                <c:pt idx="309">
                  <c:v>14282.584286242285</c:v>
                </c:pt>
                <c:pt idx="310">
                  <c:v>14363.454908777077</c:v>
                </c:pt>
                <c:pt idx="311">
                  <c:v>14444.549071098427</c:v>
                </c:pt>
                <c:pt idx="312">
                  <c:v>14525.86677320633</c:v>
                </c:pt>
                <c:pt idx="313">
                  <c:v>14607.408015100791</c:v>
                </c:pt>
                <c:pt idx="314">
                  <c:v>14689.172796781799</c:v>
                </c:pt>
                <c:pt idx="315">
                  <c:v>14771.161118249365</c:v>
                </c:pt>
                <c:pt idx="316">
                  <c:v>14853.372979503485</c:v>
                </c:pt>
                <c:pt idx="317">
                  <c:v>14935.80838054416</c:v>
                </c:pt>
                <c:pt idx="318">
                  <c:v>15018.467321371387</c:v>
                </c:pt>
                <c:pt idx="319">
                  <c:v>15101.349801985169</c:v>
                </c:pt>
                <c:pt idx="320">
                  <c:v>15184.455822385506</c:v>
                </c:pt>
                <c:pt idx="321">
                  <c:v>15267.785382572394</c:v>
                </c:pt>
                <c:pt idx="322">
                  <c:v>15351.338482545836</c:v>
                </c:pt>
                <c:pt idx="323">
                  <c:v>15435.115122305837</c:v>
                </c:pt>
                <c:pt idx="324">
                  <c:v>15519.115301852391</c:v>
                </c:pt>
                <c:pt idx="325">
                  <c:v>15603.339021185497</c:v>
                </c:pt>
                <c:pt idx="326">
                  <c:v>15687.786280305159</c:v>
                </c:pt>
                <c:pt idx="327">
                  <c:v>15772.457079211374</c:v>
                </c:pt>
                <c:pt idx="328">
                  <c:v>15857.351417904138</c:v>
                </c:pt>
                <c:pt idx="329">
                  <c:v>15942.469296383464</c:v>
                </c:pt>
                <c:pt idx="330">
                  <c:v>16027.810714649344</c:v>
                </c:pt>
                <c:pt idx="331">
                  <c:v>16113.375672701775</c:v>
                </c:pt>
                <c:pt idx="332">
                  <c:v>16199.164170540755</c:v>
                </c:pt>
                <c:pt idx="333">
                  <c:v>16285.176208166295</c:v>
                </c:pt>
                <c:pt idx="334">
                  <c:v>16371.411785578392</c:v>
                </c:pt>
                <c:pt idx="335">
                  <c:v>16457.870902777046</c:v>
                </c:pt>
                <c:pt idx="336">
                  <c:v>16544.55355976224</c:v>
                </c:pt>
                <c:pt idx="337">
                  <c:v>16631.459756534001</c:v>
                </c:pt>
                <c:pt idx="338">
                  <c:v>16718.58949309231</c:v>
                </c:pt>
                <c:pt idx="339">
                  <c:v>16805.942769437166</c:v>
                </c:pt>
                <c:pt idx="340">
                  <c:v>16893.519585568592</c:v>
                </c:pt>
                <c:pt idx="341">
                  <c:v>16981.319941486563</c:v>
                </c:pt>
                <c:pt idx="342">
                  <c:v>17069.343837191092</c:v>
                </c:pt>
                <c:pt idx="343">
                  <c:v>17157.59127268217</c:v>
                </c:pt>
                <c:pt idx="344">
                  <c:v>17246.062247959802</c:v>
                </c:pt>
                <c:pt idx="345">
                  <c:v>17334.756763023994</c:v>
                </c:pt>
                <c:pt idx="346">
                  <c:v>17423.674817874744</c:v>
                </c:pt>
                <c:pt idx="347">
                  <c:v>17512.816412512035</c:v>
                </c:pt>
                <c:pt idx="348">
                  <c:v>17602.181546935888</c:v>
                </c:pt>
                <c:pt idx="349">
                  <c:v>17691.770221146289</c:v>
                </c:pt>
                <c:pt idx="350">
                  <c:v>17781.582435143249</c:v>
                </c:pt>
                <c:pt idx="351">
                  <c:v>17871.618188926768</c:v>
                </c:pt>
                <c:pt idx="352">
                  <c:v>17961.877482496835</c:v>
                </c:pt>
                <c:pt idx="353">
                  <c:v>18052.360315853453</c:v>
                </c:pt>
                <c:pt idx="354">
                  <c:v>18143.066688996627</c:v>
                </c:pt>
                <c:pt idx="355">
                  <c:v>18233.996601926359</c:v>
                </c:pt>
                <c:pt idx="356">
                  <c:v>18325.150054642651</c:v>
                </c:pt>
                <c:pt idx="357">
                  <c:v>18416.527047145482</c:v>
                </c:pt>
                <c:pt idx="358">
                  <c:v>18508.127579434877</c:v>
                </c:pt>
                <c:pt idx="359">
                  <c:v>18599.951651510823</c:v>
                </c:pt>
                <c:pt idx="360">
                  <c:v>18691.999263373324</c:v>
                </c:pt>
                <c:pt idx="361">
                  <c:v>18784.270415022373</c:v>
                </c:pt>
                <c:pt idx="362">
                  <c:v>18876.765106457988</c:v>
                </c:pt>
                <c:pt idx="363">
                  <c:v>18969.483337680151</c:v>
                </c:pt>
                <c:pt idx="364">
                  <c:v>19062.425108688869</c:v>
                </c:pt>
                <c:pt idx="365">
                  <c:v>19155.590419484135</c:v>
                </c:pt>
                <c:pt idx="366">
                  <c:v>19248.979270065964</c:v>
                </c:pt>
                <c:pt idx="367">
                  <c:v>19342.591660434347</c:v>
                </c:pt>
                <c:pt idx="368">
                  <c:v>19436.427590589275</c:v>
                </c:pt>
                <c:pt idx="369">
                  <c:v>19530.487060530766</c:v>
                </c:pt>
                <c:pt idx="370">
                  <c:v>19624.770070258808</c:v>
                </c:pt>
                <c:pt idx="371">
                  <c:v>19719.276619773405</c:v>
                </c:pt>
                <c:pt idx="372">
                  <c:v>19814.006709074551</c:v>
                </c:pt>
                <c:pt idx="373">
                  <c:v>19908.960338162258</c:v>
                </c:pt>
                <c:pt idx="374">
                  <c:v>20004.137507036517</c:v>
                </c:pt>
                <c:pt idx="375">
                  <c:v>20099.538215697328</c:v>
                </c:pt>
                <c:pt idx="376">
                  <c:v>20195.162464144691</c:v>
                </c:pt>
                <c:pt idx="377">
                  <c:v>20291.010252378612</c:v>
                </c:pt>
                <c:pt idx="378">
                  <c:v>20387.081580399095</c:v>
                </c:pt>
                <c:pt idx="379">
                  <c:v>20483.37644820612</c:v>
                </c:pt>
                <c:pt idx="380">
                  <c:v>20579.894855799703</c:v>
                </c:pt>
                <c:pt idx="381">
                  <c:v>20676.636803179841</c:v>
                </c:pt>
                <c:pt idx="382">
                  <c:v>20773.602290346531</c:v>
                </c:pt>
                <c:pt idx="383">
                  <c:v>20870.791317299772</c:v>
                </c:pt>
                <c:pt idx="384">
                  <c:v>20968.203884039576</c:v>
                </c:pt>
                <c:pt idx="385">
                  <c:v>21065.839990565932</c:v>
                </c:pt>
                <c:pt idx="386">
                  <c:v>21163.699636878835</c:v>
                </c:pt>
                <c:pt idx="387">
                  <c:v>21261.782822978294</c:v>
                </c:pt>
                <c:pt idx="388">
                  <c:v>21360.089548864311</c:v>
                </c:pt>
                <c:pt idx="389">
                  <c:v>21458.619814536887</c:v>
                </c:pt>
                <c:pt idx="390">
                  <c:v>21557.373619996011</c:v>
                </c:pt>
                <c:pt idx="391">
                  <c:v>21656.350965241687</c:v>
                </c:pt>
                <c:pt idx="392">
                  <c:v>21755.551850273921</c:v>
                </c:pt>
                <c:pt idx="393">
                  <c:v>21854.976275092704</c:v>
                </c:pt>
                <c:pt idx="394">
                  <c:v>21954.624239698045</c:v>
                </c:pt>
                <c:pt idx="395">
                  <c:v>22054.495744089942</c:v>
                </c:pt>
                <c:pt idx="396">
                  <c:v>22154.590788268393</c:v>
                </c:pt>
                <c:pt idx="397">
                  <c:v>22254.909372233393</c:v>
                </c:pt>
                <c:pt idx="398">
                  <c:v>22355.451495984948</c:v>
                </c:pt>
                <c:pt idx="399">
                  <c:v>22456.217159523061</c:v>
                </c:pt>
                <c:pt idx="400">
                  <c:v>22557.20636284773</c:v>
                </c:pt>
                <c:pt idx="401">
                  <c:v>22658.419105958947</c:v>
                </c:pt>
                <c:pt idx="402">
                  <c:v>22759.855388856718</c:v>
                </c:pt>
                <c:pt idx="403">
                  <c:v>22861.515211541046</c:v>
                </c:pt>
                <c:pt idx="404">
                  <c:v>22963.398574011931</c:v>
                </c:pt>
                <c:pt idx="405">
                  <c:v>23065.505476269365</c:v>
                </c:pt>
                <c:pt idx="406">
                  <c:v>23167.835918313354</c:v>
                </c:pt>
                <c:pt idx="407">
                  <c:v>23270.389900143902</c:v>
                </c:pt>
                <c:pt idx="408">
                  <c:v>23373.167421760994</c:v>
                </c:pt>
                <c:pt idx="409">
                  <c:v>23476.168483164649</c:v>
                </c:pt>
                <c:pt idx="410">
                  <c:v>23579.393084354855</c:v>
                </c:pt>
                <c:pt idx="411">
                  <c:v>23682.841225331624</c:v>
                </c:pt>
                <c:pt idx="412">
                  <c:v>23786.512906094933</c:v>
                </c:pt>
                <c:pt idx="413">
                  <c:v>23890.408126644797</c:v>
                </c:pt>
                <c:pt idx="414">
                  <c:v>23994.526886981221</c:v>
                </c:pt>
                <c:pt idx="415">
                  <c:v>24098.869187104196</c:v>
                </c:pt>
                <c:pt idx="416">
                  <c:v>24203.435027013733</c:v>
                </c:pt>
                <c:pt idx="417">
                  <c:v>24308.224406709818</c:v>
                </c:pt>
                <c:pt idx="418">
                  <c:v>24413.237326192459</c:v>
                </c:pt>
                <c:pt idx="419">
                  <c:v>24518.473785461647</c:v>
                </c:pt>
                <c:pt idx="420">
                  <c:v>24623.933784517394</c:v>
                </c:pt>
                <c:pt idx="421">
                  <c:v>24729.6173233597</c:v>
                </c:pt>
                <c:pt idx="422">
                  <c:v>24835.524401988561</c:v>
                </c:pt>
                <c:pt idx="423">
                  <c:v>24941.655020403967</c:v>
                </c:pt>
                <c:pt idx="424">
                  <c:v>25048.009178605927</c:v>
                </c:pt>
                <c:pt idx="425">
                  <c:v>25154.586876594447</c:v>
                </c:pt>
                <c:pt idx="426">
                  <c:v>25261.388114369514</c:v>
                </c:pt>
                <c:pt idx="427">
                  <c:v>25368.412891931148</c:v>
                </c:pt>
                <c:pt idx="428">
                  <c:v>25475.661209279329</c:v>
                </c:pt>
                <c:pt idx="429">
                  <c:v>25583.133066414062</c:v>
                </c:pt>
                <c:pt idx="430">
                  <c:v>25690.828463335351</c:v>
                </c:pt>
                <c:pt idx="431">
                  <c:v>25798.74740004319</c:v>
                </c:pt>
                <c:pt idx="432">
                  <c:v>25906.889876537585</c:v>
                </c:pt>
                <c:pt idx="433">
                  <c:v>26015.255892818539</c:v>
                </c:pt>
                <c:pt idx="434">
                  <c:v>26123.845448886044</c:v>
                </c:pt>
                <c:pt idx="435">
                  <c:v>26232.658544740105</c:v>
                </c:pt>
                <c:pt idx="436">
                  <c:v>26341.695180380721</c:v>
                </c:pt>
                <c:pt idx="437">
                  <c:v>26450.955355807884</c:v>
                </c:pt>
                <c:pt idx="438">
                  <c:v>26560.43907102161</c:v>
                </c:pt>
                <c:pt idx="439">
                  <c:v>26670.146326021888</c:v>
                </c:pt>
                <c:pt idx="440">
                  <c:v>26780.077120808714</c:v>
                </c:pt>
                <c:pt idx="441">
                  <c:v>26890.231455382098</c:v>
                </c:pt>
                <c:pt idx="442">
                  <c:v>27000.609329742038</c:v>
                </c:pt>
                <c:pt idx="443">
                  <c:v>27111.210743888536</c:v>
                </c:pt>
                <c:pt idx="444">
                  <c:v>27222.035697821579</c:v>
                </c:pt>
                <c:pt idx="445">
                  <c:v>27333.08419154118</c:v>
                </c:pt>
                <c:pt idx="446">
                  <c:v>27444.356225047326</c:v>
                </c:pt>
                <c:pt idx="447">
                  <c:v>27555.851798340034</c:v>
                </c:pt>
                <c:pt idx="448">
                  <c:v>27667.570911419298</c:v>
                </c:pt>
                <c:pt idx="449">
                  <c:v>27779.51356428512</c:v>
                </c:pt>
                <c:pt idx="450">
                  <c:v>27891.679756937494</c:v>
                </c:pt>
                <c:pt idx="451">
                  <c:v>28004.069489376412</c:v>
                </c:pt>
                <c:pt idx="452">
                  <c:v>28116.682761601904</c:v>
                </c:pt>
                <c:pt idx="453">
                  <c:v>28229.519573613929</c:v>
                </c:pt>
                <c:pt idx="454">
                  <c:v>28342.579925412516</c:v>
                </c:pt>
                <c:pt idx="455">
                  <c:v>28455.863816997658</c:v>
                </c:pt>
                <c:pt idx="456">
                  <c:v>28569.371248369353</c:v>
                </c:pt>
                <c:pt idx="457">
                  <c:v>28683.102219527602</c:v>
                </c:pt>
                <c:pt idx="458">
                  <c:v>28797.05673047241</c:v>
                </c:pt>
                <c:pt idx="459">
                  <c:v>28911.23478120377</c:v>
                </c:pt>
                <c:pt idx="460">
                  <c:v>29025.636371721681</c:v>
                </c:pt>
                <c:pt idx="461">
                  <c:v>29140.261502026136</c:v>
                </c:pt>
                <c:pt idx="462">
                  <c:v>29255.110172117169</c:v>
                </c:pt>
                <c:pt idx="463">
                  <c:v>29370.182381994746</c:v>
                </c:pt>
                <c:pt idx="464">
                  <c:v>29485.478131658871</c:v>
                </c:pt>
                <c:pt idx="465">
                  <c:v>29600.997421109554</c:v>
                </c:pt>
                <c:pt idx="466">
                  <c:v>29716.740250346793</c:v>
                </c:pt>
                <c:pt idx="467">
                  <c:v>29832.706619370583</c:v>
                </c:pt>
                <c:pt idx="468">
                  <c:v>29948.896528180918</c:v>
                </c:pt>
                <c:pt idx="469">
                  <c:v>30065.309976777822</c:v>
                </c:pt>
                <c:pt idx="470">
                  <c:v>30181.946965161271</c:v>
                </c:pt>
                <c:pt idx="471">
                  <c:v>30298.807493331282</c:v>
                </c:pt>
                <c:pt idx="472">
                  <c:v>30415.891561287841</c:v>
                </c:pt>
                <c:pt idx="473">
                  <c:v>30533.199169030973</c:v>
                </c:pt>
                <c:pt idx="474">
                  <c:v>30650.730316560643</c:v>
                </c:pt>
                <c:pt idx="475">
                  <c:v>30768.485003876853</c:v>
                </c:pt>
                <c:pt idx="476">
                  <c:v>30886.463230979629</c:v>
                </c:pt>
                <c:pt idx="477">
                  <c:v>31004.664997868964</c:v>
                </c:pt>
                <c:pt idx="478">
                  <c:v>31123.090304544854</c:v>
                </c:pt>
                <c:pt idx="479">
                  <c:v>31241.739151007292</c:v>
                </c:pt>
                <c:pt idx="480">
                  <c:v>31360.611537256285</c:v>
                </c:pt>
                <c:pt idx="481">
                  <c:v>31479.707463291841</c:v>
                </c:pt>
                <c:pt idx="482">
                  <c:v>31599.02692911393</c:v>
                </c:pt>
                <c:pt idx="483">
                  <c:v>31718.569934722585</c:v>
                </c:pt>
                <c:pt idx="484">
                  <c:v>31838.33648011781</c:v>
                </c:pt>
                <c:pt idx="485">
                  <c:v>31958.326565299576</c:v>
                </c:pt>
                <c:pt idx="486">
                  <c:v>32078.540190267893</c:v>
                </c:pt>
                <c:pt idx="487">
                  <c:v>32198.977355022766</c:v>
                </c:pt>
                <c:pt idx="488">
                  <c:v>32319.638059564193</c:v>
                </c:pt>
                <c:pt idx="489">
                  <c:v>32440.522303892179</c:v>
                </c:pt>
                <c:pt idx="490">
                  <c:v>32561.630088006707</c:v>
                </c:pt>
                <c:pt idx="491">
                  <c:v>32682.961411907796</c:v>
                </c:pt>
                <c:pt idx="492">
                  <c:v>32804.516275595437</c:v>
                </c:pt>
                <c:pt idx="493">
                  <c:v>32926.294679069637</c:v>
                </c:pt>
                <c:pt idx="494">
                  <c:v>33048.296622330388</c:v>
                </c:pt>
                <c:pt idx="495">
                  <c:v>33170.522105377713</c:v>
                </c:pt>
                <c:pt idx="496">
                  <c:v>33292.971128211568</c:v>
                </c:pt>
                <c:pt idx="497">
                  <c:v>33415.643690831974</c:v>
                </c:pt>
                <c:pt idx="498">
                  <c:v>33538.539793238946</c:v>
                </c:pt>
                <c:pt idx="499">
                  <c:v>33661.65943543247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93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93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0.17878090410383302</c:v>
                </c:pt>
                <c:pt idx="1">
                  <c:v>8.7985791203386676E-2</c:v>
                </c:pt>
                <c:pt idx="2">
                  <c:v>5.6212598310032183E-2</c:v>
                </c:pt>
                <c:pt idx="3">
                  <c:v>4.6278357028054787E-2</c:v>
                </c:pt>
                <c:pt idx="4">
                  <c:v>4.0931492133144204E-2</c:v>
                </c:pt>
                <c:pt idx="5">
                  <c:v>3.7909399006682713E-2</c:v>
                </c:pt>
                <c:pt idx="6">
                  <c:v>3.5003686656924465E-2</c:v>
                </c:pt>
                <c:pt idx="7">
                  <c:v>3.226107289000231E-2</c:v>
                </c:pt>
                <c:pt idx="8">
                  <c:v>3.0657500362470565E-2</c:v>
                </c:pt>
                <c:pt idx="9">
                  <c:v>2.959980108099957E-2</c:v>
                </c:pt>
                <c:pt idx="10">
                  <c:v>2.8843587238485988E-2</c:v>
                </c:pt>
                <c:pt idx="11">
                  <c:v>2.8276605165144551E-2</c:v>
                </c:pt>
                <c:pt idx="12">
                  <c:v>2.7833833455328628E-2</c:v>
                </c:pt>
                <c:pt idx="13">
                  <c:v>2.7476798479248461E-2</c:v>
                </c:pt>
                <c:pt idx="14">
                  <c:v>2.7182344155000978E-2</c:v>
                </c:pt>
                <c:pt idx="15">
                  <c:v>2.6935182031250639E-2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0.1401670724890825</c:v>
                </c:pt>
                <c:pt idx="1">
                  <c:v>6.640237049151354E-2</c:v>
                </c:pt>
                <c:pt idx="2">
                  <c:v>4.0742530708778639E-2</c:v>
                </c:pt>
                <c:pt idx="3">
                  <c:v>3.2662649586515449E-2</c:v>
                </c:pt>
                <c:pt idx="4">
                  <c:v>2.8265670925788487E-2</c:v>
                </c:pt>
                <c:pt idx="5">
                  <c:v>2.5750372033801379E-2</c:v>
                </c:pt>
                <c:pt idx="6">
                  <c:v>2.3298774388331507E-2</c:v>
                </c:pt>
                <c:pt idx="7">
                  <c:v>2.0939647376208653E-2</c:v>
                </c:pt>
                <c:pt idx="8">
                  <c:v>1.9530776763328889E-2</c:v>
                </c:pt>
                <c:pt idx="9">
                  <c:v>1.8586726635639043E-2</c:v>
                </c:pt>
                <c:pt idx="10">
                  <c:v>1.7903395973172108E-2</c:v>
                </c:pt>
                <c:pt idx="11">
                  <c:v>1.7385455975279306E-2</c:v>
                </c:pt>
                <c:pt idx="12">
                  <c:v>1.6977942001803446E-2</c:v>
                </c:pt>
                <c:pt idx="13">
                  <c:v>1.664856094154895E-2</c:v>
                </c:pt>
                <c:pt idx="14">
                  <c:v>1.637648184664128E-2</c:v>
                </c:pt>
                <c:pt idx="15">
                  <c:v>1.6147758321769391E-2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0.12614928255219876</c:v>
                </c:pt>
                <c:pt idx="1">
                  <c:v>5.8651767261779723E-2</c:v>
                </c:pt>
                <c:pt idx="2">
                  <c:v>3.5240057664125135E-2</c:v>
                </c:pt>
                <c:pt idx="3">
                  <c:v>2.7843853505897218E-2</c:v>
                </c:pt>
                <c:pt idx="4">
                  <c:v>2.3797086100511681E-2</c:v>
                </c:pt>
                <c:pt idx="5">
                  <c:v>2.1467780494177646E-2</c:v>
                </c:pt>
                <c:pt idx="6">
                  <c:v>1.9180581299944148E-2</c:v>
                </c:pt>
                <c:pt idx="7">
                  <c:v>1.6954276758726714E-2</c:v>
                </c:pt>
                <c:pt idx="8">
                  <c:v>1.5605721359203318E-2</c:v>
                </c:pt>
                <c:pt idx="9">
                  <c:v>1.4690470184461586E-2</c:v>
                </c:pt>
                <c:pt idx="10">
                  <c:v>1.4019991429910223E-2</c:v>
                </c:pt>
                <c:pt idx="11">
                  <c:v>1.3505676599363622E-2</c:v>
                </c:pt>
                <c:pt idx="12">
                  <c:v>1.3096564518518029E-2</c:v>
                </c:pt>
                <c:pt idx="13">
                  <c:v>1.2762924079698541E-2</c:v>
                </c:pt>
                <c:pt idx="14">
                  <c:v>1.2484891580809995E-2</c:v>
                </c:pt>
                <c:pt idx="15">
                  <c:v>1.2249060959056916E-2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0.11895524873464609</c:v>
                </c:pt>
                <c:pt idx="1">
                  <c:v>5.4702025514557759E-2</c:v>
                </c:pt>
                <c:pt idx="2">
                  <c:v>3.2456214730828215E-2</c:v>
                </c:pt>
                <c:pt idx="3">
                  <c:v>2.5417252373761509E-2</c:v>
                </c:pt>
                <c:pt idx="4">
                  <c:v>2.155522241773257E-2</c:v>
                </c:pt>
                <c:pt idx="5">
                  <c:v>1.932509081698704E-2</c:v>
                </c:pt>
                <c:pt idx="6">
                  <c:v>1.7126741974068771E-2</c:v>
                </c:pt>
                <c:pt idx="7">
                  <c:v>1.4973868481912168E-2</c:v>
                </c:pt>
                <c:pt idx="8">
                  <c:v>1.3659777817321032E-2</c:v>
                </c:pt>
                <c:pt idx="9">
                  <c:v>1.2761599091724226E-2</c:v>
                </c:pt>
                <c:pt idx="10">
                  <c:v>1.2099139025798639E-2</c:v>
                </c:pt>
                <c:pt idx="11">
                  <c:v>1.1587454328053422E-2</c:v>
                </c:pt>
                <c:pt idx="12">
                  <c:v>1.1177775757446641E-2</c:v>
                </c:pt>
                <c:pt idx="13">
                  <c:v>1.0841784626031858E-2</c:v>
                </c:pt>
                <c:pt idx="14">
                  <c:v>1.0560200847898748E-2</c:v>
                </c:pt>
                <c:pt idx="15">
                  <c:v>1.0319958615195732E-2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2"/>
          <c:min val="1.0000000000000002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111.86877088609155</c:v>
                </c:pt>
                <c:pt idx="1">
                  <c:v>227.30942947104143</c:v>
                </c:pt>
                <c:pt idx="2">
                  <c:v>355.79212847790791</c:v>
                </c:pt>
                <c:pt idx="3">
                  <c:v>432.16745978850622</c:v>
                </c:pt>
                <c:pt idx="4">
                  <c:v>488.6213269465697</c:v>
                </c:pt>
                <c:pt idx="5">
                  <c:v>527.57364991395343</c:v>
                </c:pt>
                <c:pt idx="6">
                  <c:v>571.36838745079956</c:v>
                </c:pt>
                <c:pt idx="7">
                  <c:v>619.94218444601051</c:v>
                </c:pt>
                <c:pt idx="8">
                  <c:v>652.36890690811299</c:v>
                </c:pt>
                <c:pt idx="9">
                  <c:v>675.68021640652898</c:v>
                </c:pt>
                <c:pt idx="10">
                  <c:v>693.39502866391069</c:v>
                </c:pt>
                <c:pt idx="11">
                  <c:v>707.29848520335133</c:v>
                </c:pt>
                <c:pt idx="12">
                  <c:v>718.5499630188782</c:v>
                </c:pt>
                <c:pt idx="13">
                  <c:v>727.88683933118239</c:v>
                </c:pt>
                <c:pt idx="14">
                  <c:v>735.77171585918654</c:v>
                </c:pt>
                <c:pt idx="15">
                  <c:v>742.52329079475578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142.68686393202501</c:v>
                </c:pt>
                <c:pt idx="1">
                  <c:v>301.19406659670489</c:v>
                </c:pt>
                <c:pt idx="2">
                  <c:v>490.88752348146784</c:v>
                </c:pt>
                <c:pt idx="3">
                  <c:v>612.32019610120244</c:v>
                </c:pt>
                <c:pt idx="4">
                  <c:v>707.57209522851929</c:v>
                </c:pt>
                <c:pt idx="5">
                  <c:v>776.68780760708546</c:v>
                </c:pt>
                <c:pt idx="6">
                  <c:v>858.41425246885092</c:v>
                </c:pt>
                <c:pt idx="7">
                  <c:v>955.12592168690162</c:v>
                </c:pt>
                <c:pt idx="8">
                  <c:v>1024.024811831966</c:v>
                </c:pt>
                <c:pt idx="9">
                  <c:v>1076.0367003865588</c:v>
                </c:pt>
                <c:pt idx="10">
                  <c:v>1117.1064992345371</c:v>
                </c:pt>
                <c:pt idx="11">
                  <c:v>1150.3868537263768</c:v>
                </c:pt>
                <c:pt idx="12">
                  <c:v>1177.9990765591933</c:v>
                </c:pt>
                <c:pt idx="13">
                  <c:v>1201.305029919255</c:v>
                </c:pt>
                <c:pt idx="14">
                  <c:v>1221.2635282285544</c:v>
                </c:pt>
                <c:pt idx="15">
                  <c:v>1238.5620097519827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158.54232061703789</c:v>
                </c:pt>
                <c:pt idx="1">
                  <c:v>340.99569260605978</c:v>
                </c:pt>
                <c:pt idx="2">
                  <c:v>567.53596122404406</c:v>
                </c:pt>
                <c:pt idx="3">
                  <c:v>718.29138146284527</c:v>
                </c:pt>
                <c:pt idx="4">
                  <c:v>840.43903171699515</c:v>
                </c:pt>
                <c:pt idx="5">
                  <c:v>931.62867979874648</c:v>
                </c:pt>
                <c:pt idx="6">
                  <c:v>1042.7212651817929</c:v>
                </c:pt>
                <c:pt idx="7">
                  <c:v>1179.6433598800131</c:v>
                </c:pt>
                <c:pt idx="8">
                  <c:v>1281.5812572614723</c:v>
                </c:pt>
                <c:pt idx="9">
                  <c:v>1361.4268126798565</c:v>
                </c:pt>
                <c:pt idx="10">
                  <c:v>1426.5343955440685</c:v>
                </c:pt>
                <c:pt idx="11">
                  <c:v>1480.858796881186</c:v>
                </c:pt>
                <c:pt idx="12">
                  <c:v>1527.1180447147635</c:v>
                </c:pt>
                <c:pt idx="13">
                  <c:v>1567.039016694707</c:v>
                </c:pt>
                <c:pt idx="14">
                  <c:v>1601.9362179116688</c:v>
                </c:pt>
                <c:pt idx="15">
                  <c:v>1632.7782241308926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168.13045420647282</c:v>
                </c:pt>
                <c:pt idx="1">
                  <c:v>365.61717435266513</c:v>
                </c:pt>
                <c:pt idx="2">
                  <c:v>616.21480403268345</c:v>
                </c:pt>
                <c:pt idx="3">
                  <c:v>786.86711316783419</c:v>
                </c:pt>
                <c:pt idx="4">
                  <c:v>927.84939131719864</c:v>
                </c:pt>
                <c:pt idx="5">
                  <c:v>1034.9239850619333</c:v>
                </c:pt>
                <c:pt idx="6">
                  <c:v>1167.7644253811709</c:v>
                </c:pt>
                <c:pt idx="7">
                  <c:v>1335.6601885584341</c:v>
                </c:pt>
                <c:pt idx="8">
                  <c:v>1464.1526580790623</c:v>
                </c:pt>
                <c:pt idx="9">
                  <c:v>1567.2017163562055</c:v>
                </c:pt>
                <c:pt idx="10">
                  <c:v>1653.0101817455429</c:v>
                </c:pt>
                <c:pt idx="11">
                  <c:v>1726.0046455224997</c:v>
                </c:pt>
                <c:pt idx="12">
                  <c:v>1789.2647369201327</c:v>
                </c:pt>
                <c:pt idx="13">
                  <c:v>1844.71474852753</c:v>
                </c:pt>
                <c:pt idx="14">
                  <c:v>1893.9033724893184</c:v>
                </c:pt>
                <c:pt idx="15">
                  <c:v>1937.9922677742902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174.54075416124363</c:v>
                </c:pt>
                <c:pt idx="1">
                  <c:v>382.30334426428072</c:v>
                </c:pt>
                <c:pt idx="2">
                  <c:v>649.73457333907402</c:v>
                </c:pt>
                <c:pt idx="3">
                  <c:v>834.63169976695826</c:v>
                </c:pt>
                <c:pt idx="4">
                  <c:v>989.35358725062747</c:v>
                </c:pt>
                <c:pt idx="5">
                  <c:v>1108.2055342538561</c:v>
                </c:pt>
                <c:pt idx="6">
                  <c:v>1257.4491422068759</c:v>
                </c:pt>
                <c:pt idx="7">
                  <c:v>1449.2645441707755</c:v>
                </c:pt>
                <c:pt idx="8">
                  <c:v>1598.7944794871541</c:v>
                </c:pt>
                <c:pt idx="9">
                  <c:v>1720.6367074025497</c:v>
                </c:pt>
                <c:pt idx="10">
                  <c:v>1823.5454865672305</c:v>
                </c:pt>
                <c:pt idx="11">
                  <c:v>1912.2446694980295</c:v>
                </c:pt>
                <c:pt idx="12">
                  <c:v>1990.0460819881218</c:v>
                </c:pt>
                <c:pt idx="13">
                  <c:v>2058.9835641784621</c:v>
                </c:pt>
                <c:pt idx="14">
                  <c:v>2120.7649829326165</c:v>
                </c:pt>
                <c:pt idx="15">
                  <c:v>2176.6876230126236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111.86877088609155</c:v>
                </c:pt>
                <c:pt idx="1">
                  <c:v>227.30942947104143</c:v>
                </c:pt>
                <c:pt idx="2">
                  <c:v>355.79212847790791</c:v>
                </c:pt>
                <c:pt idx="3">
                  <c:v>432.16745978850622</c:v>
                </c:pt>
                <c:pt idx="4">
                  <c:v>488.6213269465697</c:v>
                </c:pt>
                <c:pt idx="5">
                  <c:v>527.57364991395343</c:v>
                </c:pt>
                <c:pt idx="6">
                  <c:v>571.36838745079956</c:v>
                </c:pt>
                <c:pt idx="7">
                  <c:v>619.94218444601051</c:v>
                </c:pt>
                <c:pt idx="8">
                  <c:v>652.36890690811299</c:v>
                </c:pt>
                <c:pt idx="9">
                  <c:v>675.68021640652898</c:v>
                </c:pt>
                <c:pt idx="10">
                  <c:v>693.39502866391069</c:v>
                </c:pt>
                <c:pt idx="11">
                  <c:v>707.29848520335133</c:v>
                </c:pt>
                <c:pt idx="12">
                  <c:v>718.5499630188782</c:v>
                </c:pt>
                <c:pt idx="13">
                  <c:v>727.88683933118239</c:v>
                </c:pt>
                <c:pt idx="14">
                  <c:v>735.77171585918654</c:v>
                </c:pt>
                <c:pt idx="15">
                  <c:v>742.52329079475578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142.68686393202501</c:v>
                </c:pt>
                <c:pt idx="1">
                  <c:v>301.19406659670489</c:v>
                </c:pt>
                <c:pt idx="2">
                  <c:v>490.88752348146784</c:v>
                </c:pt>
                <c:pt idx="3">
                  <c:v>612.32019610120244</c:v>
                </c:pt>
                <c:pt idx="4">
                  <c:v>707.57209522851929</c:v>
                </c:pt>
                <c:pt idx="5">
                  <c:v>776.68780760708546</c:v>
                </c:pt>
                <c:pt idx="6">
                  <c:v>858.41425246885092</c:v>
                </c:pt>
                <c:pt idx="7">
                  <c:v>955.12592168690162</c:v>
                </c:pt>
                <c:pt idx="8">
                  <c:v>1024.024811831966</c:v>
                </c:pt>
                <c:pt idx="9">
                  <c:v>1076.0367003865588</c:v>
                </c:pt>
                <c:pt idx="10">
                  <c:v>1117.1064992345371</c:v>
                </c:pt>
                <c:pt idx="11">
                  <c:v>1150.3868537263768</c:v>
                </c:pt>
                <c:pt idx="12">
                  <c:v>1177.9990765591933</c:v>
                </c:pt>
                <c:pt idx="13">
                  <c:v>1201.305029919255</c:v>
                </c:pt>
                <c:pt idx="14">
                  <c:v>1221.2635282285544</c:v>
                </c:pt>
                <c:pt idx="15">
                  <c:v>1238.5620097519827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158.54232061703789</c:v>
                </c:pt>
                <c:pt idx="1">
                  <c:v>340.99569260605978</c:v>
                </c:pt>
                <c:pt idx="2">
                  <c:v>567.53596122404406</c:v>
                </c:pt>
                <c:pt idx="3">
                  <c:v>718.29138146284527</c:v>
                </c:pt>
                <c:pt idx="4">
                  <c:v>840.43903171699515</c:v>
                </c:pt>
                <c:pt idx="5">
                  <c:v>931.62867979874648</c:v>
                </c:pt>
                <c:pt idx="6">
                  <c:v>1042.7212651817929</c:v>
                </c:pt>
                <c:pt idx="7">
                  <c:v>1179.6433598800131</c:v>
                </c:pt>
                <c:pt idx="8">
                  <c:v>1281.5812572614723</c:v>
                </c:pt>
                <c:pt idx="9">
                  <c:v>1361.4268126798565</c:v>
                </c:pt>
                <c:pt idx="10">
                  <c:v>1426.5343955440685</c:v>
                </c:pt>
                <c:pt idx="11">
                  <c:v>1480.858796881186</c:v>
                </c:pt>
                <c:pt idx="12">
                  <c:v>1527.1180447147635</c:v>
                </c:pt>
                <c:pt idx="13">
                  <c:v>1567.039016694707</c:v>
                </c:pt>
                <c:pt idx="14">
                  <c:v>1601.9362179116688</c:v>
                </c:pt>
                <c:pt idx="15">
                  <c:v>1632.7782241308926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168.13045420647282</c:v>
                </c:pt>
                <c:pt idx="1">
                  <c:v>365.61717435266513</c:v>
                </c:pt>
                <c:pt idx="2">
                  <c:v>616.21480403268345</c:v>
                </c:pt>
                <c:pt idx="3">
                  <c:v>786.86711316783419</c:v>
                </c:pt>
                <c:pt idx="4">
                  <c:v>927.84939131719864</c:v>
                </c:pt>
                <c:pt idx="5">
                  <c:v>1034.9239850619333</c:v>
                </c:pt>
                <c:pt idx="6">
                  <c:v>1167.7644253811709</c:v>
                </c:pt>
                <c:pt idx="7">
                  <c:v>1335.6601885584341</c:v>
                </c:pt>
                <c:pt idx="8">
                  <c:v>1464.1526580790623</c:v>
                </c:pt>
                <c:pt idx="9">
                  <c:v>1567.2017163562055</c:v>
                </c:pt>
                <c:pt idx="10">
                  <c:v>1653.0101817455429</c:v>
                </c:pt>
                <c:pt idx="11">
                  <c:v>1726.0046455224997</c:v>
                </c:pt>
                <c:pt idx="12">
                  <c:v>1789.2647369201327</c:v>
                </c:pt>
                <c:pt idx="13">
                  <c:v>1844.71474852753</c:v>
                </c:pt>
                <c:pt idx="14">
                  <c:v>1893.9033724893184</c:v>
                </c:pt>
                <c:pt idx="15">
                  <c:v>1937.9922677742902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174.54075416124363</c:v>
                </c:pt>
                <c:pt idx="1">
                  <c:v>382.30334426428072</c:v>
                </c:pt>
                <c:pt idx="2">
                  <c:v>649.73457333907402</c:v>
                </c:pt>
                <c:pt idx="3">
                  <c:v>834.63169976695826</c:v>
                </c:pt>
                <c:pt idx="4">
                  <c:v>989.35358725062747</c:v>
                </c:pt>
                <c:pt idx="5">
                  <c:v>1108.2055342538561</c:v>
                </c:pt>
                <c:pt idx="6">
                  <c:v>1257.4491422068759</c:v>
                </c:pt>
                <c:pt idx="7">
                  <c:v>1449.2645441707755</c:v>
                </c:pt>
                <c:pt idx="8">
                  <c:v>1598.7944794871541</c:v>
                </c:pt>
                <c:pt idx="9">
                  <c:v>1720.6367074025497</c:v>
                </c:pt>
                <c:pt idx="10">
                  <c:v>1823.5454865672305</c:v>
                </c:pt>
                <c:pt idx="11">
                  <c:v>1912.2446694980295</c:v>
                </c:pt>
                <c:pt idx="12">
                  <c:v>1990.0460819881218</c:v>
                </c:pt>
                <c:pt idx="13">
                  <c:v>2058.9835641784621</c:v>
                </c:pt>
                <c:pt idx="14">
                  <c:v>2120.7649829326165</c:v>
                </c:pt>
                <c:pt idx="15">
                  <c:v>2176.6876230126236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49.301908193084714</c:v>
                </c:pt>
                <c:pt idx="2">
                  <c:v>71.92741116922754</c:v>
                </c:pt>
                <c:pt idx="3">
                  <c:v>93.346600177716951</c:v>
                </c:pt>
                <c:pt idx="4">
                  <c:v>113.65344491317138</c:v>
                </c:pt>
                <c:pt idx="5">
                  <c:v>132.93240199318103</c:v>
                </c:pt>
                <c:pt idx="6">
                  <c:v>151.2595890702313</c:v>
                </c:pt>
                <c:pt idx="7">
                  <c:v>168.70378924074961</c:v>
                </c:pt>
                <c:pt idx="8">
                  <c:v>185.32731369458077</c:v>
                </c:pt>
                <c:pt idx="9">
                  <c:v>201.18674541059022</c:v>
                </c:pt>
                <c:pt idx="10">
                  <c:v>216.33358260528101</c:v>
                </c:pt>
                <c:pt idx="11">
                  <c:v>230.81479735303949</c:v>
                </c:pt>
                <c:pt idx="12">
                  <c:v>244.67332214463266</c:v>
                </c:pt>
                <c:pt idx="13">
                  <c:v>257.94847500094704</c:v>
                </c:pt>
                <c:pt idx="14">
                  <c:v>270.67633200812656</c:v>
                </c:pt>
                <c:pt idx="15">
                  <c:v>282.89005470769706</c:v>
                </c:pt>
                <c:pt idx="16">
                  <c:v>294.62017859793912</c:v>
                </c:pt>
                <c:pt idx="17">
                  <c:v>305.89486803114886</c:v>
                </c:pt>
                <c:pt idx="18">
                  <c:v>316.7401419863283</c:v>
                </c:pt>
                <c:pt idx="19">
                  <c:v>327.18007452715648</c:v>
                </c:pt>
                <c:pt idx="20">
                  <c:v>337.23697319596954</c:v>
                </c:pt>
                <c:pt idx="21">
                  <c:v>346.93153812600377</c:v>
                </c:pt>
                <c:pt idx="22">
                  <c:v>356.28300426029136</c:v>
                </c:pt>
                <c:pt idx="23">
                  <c:v>365.30926873336733</c:v>
                </c:pt>
                <c:pt idx="24">
                  <c:v>374.02700519082055</c:v>
                </c:pt>
                <c:pt idx="25">
                  <c:v>382.45176658310834</c:v>
                </c:pt>
                <c:pt idx="26">
                  <c:v>390.59807776693106</c:v>
                </c:pt>
                <c:pt idx="27">
                  <c:v>398.47951907405798</c:v>
                </c:pt>
                <c:pt idx="28">
                  <c:v>406.1088018590612</c:v>
                </c:pt>
                <c:pt idx="29">
                  <c:v>413.4978369100063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4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168.02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97.56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zoomScaleNormal="100" workbookViewId="0">
      <selection activeCell="C27" sqref="C27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51</v>
      </c>
    </row>
    <row r="12" spans="1:1" x14ac:dyDescent="0.45">
      <c r="A12" s="16"/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52</v>
      </c>
    </row>
    <row r="18" spans="1:1" x14ac:dyDescent="0.45">
      <c r="A18" s="16" t="s">
        <v>53</v>
      </c>
    </row>
    <row r="19" spans="1:1" x14ac:dyDescent="0.45">
      <c r="A19" s="16" t="s">
        <v>54</v>
      </c>
    </row>
    <row r="20" spans="1:1" x14ac:dyDescent="0.45">
      <c r="A20" s="16" t="s">
        <v>55</v>
      </c>
    </row>
    <row r="21" spans="1:1" x14ac:dyDescent="0.45">
      <c r="A21" s="16"/>
    </row>
    <row r="22" spans="1:1" x14ac:dyDescent="0.45">
      <c r="A22" s="16"/>
    </row>
    <row r="25" spans="1:1" ht="15.75" x14ac:dyDescent="0.5">
      <c r="A25" s="17"/>
    </row>
    <row r="26" spans="1:1" ht="15.75" x14ac:dyDescent="0.5">
      <c r="A26" s="17"/>
    </row>
    <row r="27" spans="1:1" x14ac:dyDescent="0.45">
      <c r="A27" s="16"/>
    </row>
    <row r="28" spans="1:1" x14ac:dyDescent="0.45">
      <c r="A28" s="16"/>
    </row>
  </sheetData>
  <hyperlinks>
    <hyperlink ref="A10" location="Abmessung!A1" display="Abmessungen"/>
    <hyperlink ref="A11" location="'1,5 mm Noctua F12'!A1" display="Datensatz Lamellenabstand 1,5 mm FAN Noctua F12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1,5mm F12'!A1" display="Thermaler Widerstand und Leistung, Lamellenabstand 1,5 mm, mit FAN F12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B18" sqref="B18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57</v>
      </c>
      <c r="C1" t="s">
        <v>16</v>
      </c>
    </row>
    <row r="2" spans="1:13" x14ac:dyDescent="0.45">
      <c r="A2" t="s">
        <v>17</v>
      </c>
      <c r="B2">
        <v>17.5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1.5</v>
      </c>
      <c r="C4" t="s">
        <v>16</v>
      </c>
    </row>
    <row r="5" spans="1:13" x14ac:dyDescent="0.45">
      <c r="A5" t="s">
        <v>20</v>
      </c>
      <c r="B5">
        <f>210</f>
        <v>210</v>
      </c>
    </row>
    <row r="6" spans="1:13" x14ac:dyDescent="0.45">
      <c r="A6" t="s">
        <v>21</v>
      </c>
      <c r="B6">
        <v>13</v>
      </c>
    </row>
    <row r="7" spans="1:13" x14ac:dyDescent="0.45">
      <c r="A7" t="s">
        <v>22</v>
      </c>
      <c r="B7">
        <v>12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95.46*2+41.1+17.4*2</f>
        <v>266.82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56032.2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(((2600*2+369*4)-(141*14))*(B5/140))*1</f>
        <v>7053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728418.6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84636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(B14+B15)/1000^2*2</f>
        <v>1.6261091999999999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2*0.11*3/2</f>
        <v>0.33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D4" workbookViewId="0">
      <selection activeCell="W497" sqref="W497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57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(1.57529103268541E-12 + 21071.0333333332*P4 + 726883.333333334*P4^2)*2</f>
        <v>3.1505820653708201E-12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(1.57529103268541E-12 + 21071.0333333332*P5 + 726883.333333334*P5^2)*2</f>
        <v>11.796828489576431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23.817196765703823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36.061104828385332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48.528552677620958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61.219540313410704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74.13406773575457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87.272134944652535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100.63374194010461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114.21888872211085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128.02757529067117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142.0598016457856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156.31556778745414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170.7948737156768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185.49771943045357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200.42410493178446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215.57403021966945</v>
      </c>
    </row>
    <row r="21" spans="15:21" x14ac:dyDescent="0.45">
      <c r="O21">
        <v>17</v>
      </c>
      <c r="P21" s="7">
        <f t="shared" si="0"/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230.94749529410862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246.5445001551019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262.36504480264921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278.40912923675069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294.67675345740622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311.16791746461598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327.88262125837974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344.82086483869773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361.98264820556983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379.36797135899593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396.97683429897614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414.80923702551058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432.86517953859914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451.14466183824169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469.64768392443858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488.37424579718925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507.32434745649431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526.49798890235343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545.89517013476666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565.51589115373395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585.36015195925529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605.42795255133092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625.71929292996049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646.23417309514434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666.97259304688214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687.93455278517422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709.12005231002036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730.52909162142078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752.16167071937502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774.01778960388356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796.09744827494615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818.40064673256279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840.92738497673361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863.6776630074587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886.65148082473752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909.84883842857084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933.26973581895811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956.91417299589943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980.78214995939493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1004.8736667094445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1029.1887232460483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1053.7273195692062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1078.4894556789181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1103.4751315751842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1128.6843472580047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1154.117102727379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1179.7733979833069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1205.6532330257896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(1.57529103268541E-12 + 21071.0333333332*P69 + 726883.333333334*P69^2)*2</f>
        <v>1231.7566078548264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1258.0835224704174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1284.633976872562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1311.4079710612614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1338.4055050365143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1365.6265787983218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1393.0711923466829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1420.7393456815985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1448.6310388030679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1476.7462717110916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1505.0850444056694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1533.6473568868014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1562.4332091544875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1591.4426012087274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1620.6755330495221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1650.1320046768706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1679.8120160907729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1709.715567291229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1739.8426582782399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1770.1932890518051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1800.7674596119241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1831.5651699585969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1862.5864200918245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1893.8312100116059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1925.2995397179416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1956.9914092108306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1988.9068184902746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2021.045767556272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2053.4082564088239</v>
      </c>
    </row>
    <row r="98" spans="15:23" x14ac:dyDescent="0.45">
      <c r="O98">
        <v>93</v>
      </c>
      <c r="P98" s="7">
        <f t="shared" si="4"/>
        <v>2.5786833333333332E-2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2053.4082564088239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2118.8038534735902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2151.8369616858045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2185.0936096845726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2218.573797469895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2252.2775250417722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2286.2047924002027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2320.3555995451875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2354.7299464767261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2389.3278331948195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2424.1492596994667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2459.1942259906673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2494.4627320684231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2529.9547779327331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2565.6703635835961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2601.6094890210143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2637.7721542449858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2674.1583592555126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2710.7681040525918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2747.6013886362271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2784.6582130064144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2821.9385771631569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2859.4424811064537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2897.1699248363038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2935.1209083527087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2973.2954316556679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3011.6934947451809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3050.3150976212482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3089.1602402838698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3128.2289227330443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3167.5211449687749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3207.0369069910575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3246.7762087998944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3286.7390503952879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3326.9254317772329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(1.57529103268541E-12 + 21071.0333333332*P133 + 726883.333333334*P133^2)*2</f>
        <v>3367.3353529457331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3407.9688139007876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3448.8258146423959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3489.9063551705585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3531.2104354852754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3572.7380555865448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3614.4892154743698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3656.463915148749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3698.6621546096812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3741.0839338571691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3783.7292528912094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3826.5981117118063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3869.6905103189547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3913.0064487126583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3956.5459268929167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4000.3089448597284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4044.2955026130935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4088.5056001530138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4132.9392374794879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4177.5964145925154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4222.477131492099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4267.5813881782342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4312.9091846509273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4358.4605209101701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4404.2353969559699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4450.2338127883222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4496.4557684072288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4542.9012638126896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4589.5702990047057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4636.4628739832751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4683.5789887483988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4730.9186433000768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4778.4818376383073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4826.2685717630939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4874.2788456744347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4922.5126593723271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4970.9700128567765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5019.6509061277775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5068.5553391853346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5117.683312029445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5167.0348246601097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5216.6098770773297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5266.408469281102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5316.4306012714287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5366.6762730483115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5417.1454846117449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5467.8382359617335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5518.7545270982791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5569.8943580213745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5621.2577287310287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5672.8446392272326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5724.6550895099936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5776.6890795793079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5828.9466094351765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5881.4276790775975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5934.1322885065738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5987.0604377221043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6040.2121267241891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6093.5873555128292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6147.1861240880207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6201.0084324497693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6255.0542805980695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6309.3236685329248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6363.8165962543335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(1.57529103268541E-12 + 21071.0333333332*P197 + 726883.333333334*P197^2)*2</f>
        <v>6418.5330637622974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6473.4730710568138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6528.6366181378871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6584.0237050055121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6639.6343316596922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6695.4684981004266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6751.5262043277135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6807.8074503415573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6864.3122361419528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6921.0405617289034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6977.9924271024083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7035.1678322624657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7092.5667772090783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7150.189261942246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7208.0352864619672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7266.1048507682426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7324.3979548610723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7382.9145987404536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7441.6547824063946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7500.6185058588844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7559.8057690979285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7619.2165721235306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7678.8509149356832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7738.7087975343911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7798.7902199196542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7859.0951820914706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7919.6236840498414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7980.3757257947655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8041.3513073262438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8102.5504286442783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8163.9730897488625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8225.6192906400029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8287.489031317702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8349.5823117819509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8411.8991320327532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8474.4394920701106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8537.2033918940215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8600.1908315044875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8663.4018109015087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8726.8363300850815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8790.4943890552113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8854.375987811889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8918.4811263551255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8982.8098046849173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9047.362022801266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9112.1377807041608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9177.1370783936145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9242.3599158696197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9307.8062931321801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9373.4762101812994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9439.3696670169666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9505.4866636391907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9571.8272000479665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9638.3912762432974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9705.1788922251835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9772.1900479936266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9839.4247435486177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9906.8829788901658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9974.564754018269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10042.470068932922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10110.598923634136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10178.951318121901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10247.527252396219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10316.32672645709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(1.57529103268541E-12 + 21071.0333333332*P261 + 726883.333333334*P261^2)*2</f>
        <v>10385.349740304517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10454.596293938497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10524.066387359037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10593.760020566122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10663.677193559766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10733.817906339962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10804.182158906711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10874.769951260021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10945.581283399883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11016.616155326295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11087.87456703926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11159.356518538782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11231.06200982486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11302.99104089749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11375.143611756674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11447.519722402416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11520.119372834706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11592.942563053552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11665.989293058956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11739.25956285091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11812.753372429419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11886.47072179448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11960.411610946097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12034.576039884274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12108.964008608997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12183.575517120276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12258.410565418109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12333.469153502498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12408.751281373436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12484.256949030938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12559.986156474988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12635.938903705592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12712.115190722747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12788.515017526461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12865.138384116732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12941.985290493551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13019.055736656925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13096.349722606854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13173.867248343338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13251.608313866371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13329.572919175967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13407.761064272112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13486.17274915481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13564.807973824063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13643.66673827987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13722.749042522239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13802.05488655115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13881.58427036662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13961.337193968646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14041.313657357225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14121.513660532357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14201.937203494042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14282.584286242285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14363.454908777077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14444.549071098427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14525.86677320633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14607.408015100791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14689.172796781799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14771.161118249365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14853.372979503485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14935.80838054416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15018.467321371387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15101.349801985169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15184.455822385506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(1.57529103268541E-12 + 21071.0333333332*P325 + 726883.333333334*P325^2)*2</f>
        <v>15267.785382572394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15351.338482545836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15435.115122305837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15519.115301852391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15603.339021185497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15687.786280305159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15772.457079211374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15857.351417904138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15942.469296383464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16027.810714649344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16113.375672701775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16199.164170540755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16285.176208166295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16371.411785578392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16457.870902777046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16544.55355976224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16631.459756534001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16718.58949309231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16805.942769437166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16893.519585568592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16981.319941486563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17069.343837191092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17157.59127268217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17246.062247959802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17334.756763023994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17423.674817874744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17512.816412512035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17602.181546935888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17691.770221146289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17781.582435143249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17871.618188926768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17961.877482496835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18052.360315853453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18143.066688996627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18233.996601926359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18325.150054642651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18416.527047145482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18508.127579434877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18599.951651510823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18691.999263373324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18784.270415022373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18876.765106457988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18969.483337680151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19062.425108688869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19155.590419484135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19248.979270065964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19342.591660434347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19436.427590589275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19530.487060530766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19624.770070258808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19719.276619773405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19814.006709074551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19908.960338162258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20004.137507036517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20099.538215697328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20195.162464144691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20291.010252378612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20387.081580399095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20483.37644820612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20579.894855799703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20676.636803179841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20773.602290346531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20870.791317299772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20968.203884039576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(1.57529103268541E-12 + 21071.0333333332*P389 + 726883.333333334*P389^2)*2</f>
        <v>21065.839990565932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21163.699636878835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21261.782822978294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21360.089548864311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21458.619814536887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21557.373619996011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21656.350965241687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21755.551850273921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21854.976275092704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21954.624239698045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22054.495744089942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22154.590788268393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22254.909372233393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22355.451495984948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22456.217159523061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22557.20636284773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22658.419105958947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22759.855388856718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22861.515211541046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22963.398574011931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23065.505476269365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23167.835918313354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23270.389900143902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23373.167421760994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23476.168483164649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23579.393084354855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23682.841225331624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23786.512906094933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23890.408126644797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23994.526886981221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24098.869187104196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24203.435027013733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24308.224406709818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24413.237326192459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24518.473785461647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24623.933784517394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24729.6173233597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24835.524401988561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24941.655020403967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25048.009178605927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25154.586876594447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25261.388114369514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25368.412891931148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25475.661209279329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25583.133066414062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25690.828463335351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25798.74740004319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25906.889876537585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26015.255892818539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26123.845448886044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26232.658544740105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26341.695180380721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26450.955355807884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26560.43907102161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26670.146326021888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26780.077120808714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26890.231455382098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27000.609329742038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27111.210743888536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27222.035697821579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27333.08419154118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27444.356225047326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27555.851798340034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27667.570911419298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(1.57529103268541E-12 + 21071.0333333332*P453 + 726883.333333334*P453^2)*2</f>
        <v>27779.51356428512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27891.679756937494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28004.069489376412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28116.682761601904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28229.519573613929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28342.579925412516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28455.863816997658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28569.371248369353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28683.102219527602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28797.05673047241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28911.23478120377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29025.636371721681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29140.261502026136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29255.110172117169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29370.182381994746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29485.478131658871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29600.997421109554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29716.740250346793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29832.706619370583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29948.896528180918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30065.309976777822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30181.946965161271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30298.807493331282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30415.891561287841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30533.199169030973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30650.730316560643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30768.485003876853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30886.463230979629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31004.664997868964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31123.090304544854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31241.739151007292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31360.611537256285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31479.707463291841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31599.02692911393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31718.569934722585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31838.33648011781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31958.326565299576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32078.540190267893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32198.977355022766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32319.638059564193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32440.522303892179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32561.630088006707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32682.961411907796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32804.516275595437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32926.294679069637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33048.296622330388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33170.522105377713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33292.971128211568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33415.643690831974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33538.539793238946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33661.65943543247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33785.002617412538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workbookViewId="0">
      <selection activeCell="H27" sqref="H27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36*2.71</f>
        <v>97.56</v>
      </c>
      <c r="I6" s="1" t="s">
        <v>13</v>
      </c>
    </row>
    <row r="7" spans="1:9" x14ac:dyDescent="0.45">
      <c r="A7">
        <v>0</v>
      </c>
      <c r="B7" s="8">
        <f>D7*A7/(E7+A7)*2.71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62*2.71</f>
        <v>168.02</v>
      </c>
      <c r="I7" s="1" t="s">
        <v>13</v>
      </c>
    </row>
    <row r="8" spans="1:9" x14ac:dyDescent="0.45">
      <c r="A8">
        <v>5</v>
      </c>
      <c r="B8" s="8">
        <f t="shared" ref="B8:B36" si="0">D8*A8/(E8+A8)*2.71</f>
        <v>49.301908193084714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71.92741116922754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93.346600177716951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113.65344491317138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132.93240199318103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151.2595890702313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168.70378924074961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185.32731369458077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201.18674541059022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216.33358260528101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230.81479735303949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244.67332214463266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257.94847500094704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270.67633200812656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282.89005470769706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294.62017859793912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305.89486803114886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316.7401419863283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327.18007452715648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337.23697319596954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346.93153812600377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356.28300426029136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365.30926873336733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374.02700519082055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382.45176658310834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390.59807776693106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398.47951907405798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406.1088018590612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413.4978369100063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zoomScaleNormal="100" workbookViewId="0">
      <selection activeCell="G176" sqref="G176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56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 t="shared" ref="F2" si="1">E2*3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28.972963612088932</v>
      </c>
      <c r="C3">
        <v>0</v>
      </c>
      <c r="D3" s="2">
        <v>0.108</v>
      </c>
      <c r="E3" s="1">
        <f>D3*0.0136*3600</f>
        <v>5.2876799999999999</v>
      </c>
      <c r="F3" s="1">
        <f>E3*6</f>
        <v>31.72608</v>
      </c>
      <c r="G3" s="8">
        <v>430.17760000000101</v>
      </c>
      <c r="H3">
        <v>315</v>
      </c>
      <c r="I3">
        <v>295</v>
      </c>
      <c r="J3" s="1">
        <v>300.0099653722782</v>
      </c>
      <c r="K3" s="2">
        <f t="shared" ref="K3:K34" si="2">H3-J3</f>
        <v>14.990034627721798</v>
      </c>
      <c r="L3" s="8">
        <v>111.86877088609155</v>
      </c>
      <c r="M3" s="1">
        <f>((H3-I3)-(J3-I3))/(LN((H3-I3)/(J3-I3)))</f>
        <v>10.828577054169781</v>
      </c>
      <c r="N3" s="1">
        <f t="shared" ref="N3:N34" si="3">((W3 + X3*H3 +Y3*H3^2 +  Z3*H3^3)+(W3 + X3*J3 + Y3*J3^2 +  Z3*J3^3))/2</f>
        <v>4179.8283365294501</v>
      </c>
      <c r="O3" s="1">
        <f t="shared" ref="O3:O34" si="4">((S3 + T3*H3 + U3*H3^2 +  V3*H3^3)+(S3 + T3*J3 + U3*J3^2 +  V3*J3^3))/2</f>
        <v>994.03017190768958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50.732732721946725</v>
      </c>
      <c r="C4">
        <v>0</v>
      </c>
      <c r="D4" s="2">
        <v>0.108</v>
      </c>
      <c r="E4" s="1">
        <f t="shared" ref="E4:E14" si="5">D4*0.0136*3600</f>
        <v>5.2876799999999999</v>
      </c>
      <c r="F4" s="1">
        <f t="shared" ref="F4:F67" si="6">E4*6</f>
        <v>31.72608</v>
      </c>
      <c r="G4" s="8">
        <v>874.92719999999963</v>
      </c>
      <c r="H4">
        <v>315</v>
      </c>
      <c r="I4">
        <v>295</v>
      </c>
      <c r="J4" s="1">
        <v>304.05456426687641</v>
      </c>
      <c r="K4" s="2">
        <f t="shared" si="2"/>
        <v>10.945435733123588</v>
      </c>
      <c r="L4" s="8">
        <v>142.68686393202501</v>
      </c>
      <c r="M4" s="1">
        <f t="shared" ref="M4:M67" si="7">((H4-I4)-(J4-I4))/(LN((H4-I4)/(J4-I4)))</f>
        <v>13.811914919640621</v>
      </c>
      <c r="N4" s="1">
        <f t="shared" si="3"/>
        <v>4179.1313508715084</v>
      </c>
      <c r="O4" s="1">
        <f t="shared" si="4"/>
        <v>993.44145871718865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72.503611989858967</v>
      </c>
      <c r="C5">
        <v>0</v>
      </c>
      <c r="D5" s="2">
        <v>0.108</v>
      </c>
      <c r="E5" s="1">
        <f t="shared" si="5"/>
        <v>5.2876799999999999</v>
      </c>
      <c r="F5" s="1">
        <f t="shared" si="6"/>
        <v>31.72608</v>
      </c>
      <c r="G5" s="8">
        <v>1424.3479999999984</v>
      </c>
      <c r="H5">
        <v>315</v>
      </c>
      <c r="I5">
        <v>295</v>
      </c>
      <c r="J5" s="1">
        <v>306.47784780364577</v>
      </c>
      <c r="K5" s="2">
        <f t="shared" si="2"/>
        <v>8.5221521963542273</v>
      </c>
      <c r="L5" s="8">
        <v>158.54232061703789</v>
      </c>
      <c r="M5" s="1">
        <f t="shared" si="7"/>
        <v>15.346563937803555</v>
      </c>
      <c r="N5" s="1">
        <f t="shared" si="3"/>
        <v>4178.867147635121</v>
      </c>
      <c r="O5" s="1">
        <f t="shared" si="4"/>
        <v>993.05397378092823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94.27970299194574</v>
      </c>
      <c r="C6">
        <v>0</v>
      </c>
      <c r="D6" s="2">
        <v>0.108</v>
      </c>
      <c r="E6" s="1">
        <f t="shared" si="5"/>
        <v>5.2876799999999999</v>
      </c>
      <c r="F6" s="1">
        <f t="shared" si="6"/>
        <v>31.72608</v>
      </c>
      <c r="G6" s="8">
        <v>2078.4399999999969</v>
      </c>
      <c r="H6">
        <v>315</v>
      </c>
      <c r="I6">
        <v>295</v>
      </c>
      <c r="J6" s="1">
        <v>308.04316635628709</v>
      </c>
      <c r="K6" s="2">
        <f t="shared" si="2"/>
        <v>6.9568336437129119</v>
      </c>
      <c r="L6" s="8">
        <v>168.13045420647282</v>
      </c>
      <c r="M6" s="1">
        <f t="shared" si="7"/>
        <v>16.274516031079539</v>
      </c>
      <c r="N6" s="1">
        <f t="shared" si="3"/>
        <v>4178.7472855151927</v>
      </c>
      <c r="O6" s="1">
        <f t="shared" si="4"/>
        <v>992.79056922778159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116.05860084984288</v>
      </c>
      <c r="C7">
        <v>0</v>
      </c>
      <c r="D7" s="2">
        <v>0.108</v>
      </c>
      <c r="E7" s="1">
        <f t="shared" si="5"/>
        <v>5.2876799999999999</v>
      </c>
      <c r="F7" s="1">
        <f t="shared" si="6"/>
        <v>31.72608</v>
      </c>
      <c r="G7" s="8">
        <v>2837.2031999999954</v>
      </c>
      <c r="H7">
        <v>315</v>
      </c>
      <c r="I7">
        <v>295</v>
      </c>
      <c r="J7" s="1">
        <v>309.12908670902902</v>
      </c>
      <c r="K7" s="2">
        <f t="shared" si="2"/>
        <v>5.8709132909709751</v>
      </c>
      <c r="L7" s="8">
        <v>174.54075416124363</v>
      </c>
      <c r="M7" s="1">
        <f t="shared" si="7"/>
        <v>16.894874274302346</v>
      </c>
      <c r="N7" s="1">
        <f t="shared" si="3"/>
        <v>4178.6845571575777</v>
      </c>
      <c r="O7" s="1">
        <f t="shared" si="4"/>
        <v>992.60200585259736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137.83917292742251</v>
      </c>
      <c r="C8">
        <v>0</v>
      </c>
      <c r="D8" s="2">
        <v>0.108</v>
      </c>
      <c r="E8" s="1">
        <f t="shared" si="5"/>
        <v>5.2876799999999999</v>
      </c>
      <c r="F8" s="1">
        <f t="shared" si="6"/>
        <v>31.72608</v>
      </c>
      <c r="G8" s="8">
        <v>3700.6375999999946</v>
      </c>
      <c r="H8">
        <v>315</v>
      </c>
      <c r="I8">
        <v>295</v>
      </c>
      <c r="J8" s="1">
        <v>309.92426392007047</v>
      </c>
      <c r="K8" s="2">
        <f t="shared" si="2"/>
        <v>5.075736079929527</v>
      </c>
      <c r="L8" s="8">
        <v>179.12489094817408</v>
      </c>
      <c r="M8" s="1">
        <f t="shared" si="7"/>
        <v>17.338484214489103</v>
      </c>
      <c r="N8" s="1">
        <f t="shared" si="3"/>
        <v>4178.6481763366528</v>
      </c>
      <c r="O8" s="1">
        <f t="shared" si="4"/>
        <v>992.46097531381974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159.6208210684953</v>
      </c>
      <c r="C9">
        <v>0</v>
      </c>
      <c r="D9" s="2">
        <v>0.108</v>
      </c>
      <c r="E9" s="1">
        <f t="shared" si="5"/>
        <v>5.2876799999999999</v>
      </c>
      <c r="F9" s="1">
        <f t="shared" si="6"/>
        <v>31.72608</v>
      </c>
      <c r="G9" s="8">
        <v>4668.7431999999935</v>
      </c>
      <c r="H9">
        <v>315</v>
      </c>
      <c r="I9">
        <v>295</v>
      </c>
      <c r="J9" s="1">
        <v>310.53086330386236</v>
      </c>
      <c r="K9" s="2">
        <f t="shared" si="2"/>
        <v>4.4691366961376389</v>
      </c>
      <c r="L9" s="8">
        <v>182.56469191286132</v>
      </c>
      <c r="M9" s="1">
        <f t="shared" si="7"/>
        <v>17.671343712589202</v>
      </c>
      <c r="N9" s="1">
        <f t="shared" si="3"/>
        <v>4178.6254192193355</v>
      </c>
      <c r="O9" s="1">
        <f t="shared" si="4"/>
        <v>992.35174295982688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181.40320086992438</v>
      </c>
      <c r="C10">
        <v>0</v>
      </c>
      <c r="D10" s="2">
        <v>0.108</v>
      </c>
      <c r="E10" s="1">
        <f t="shared" si="5"/>
        <v>5.2876799999999999</v>
      </c>
      <c r="F10" s="1">
        <f t="shared" si="6"/>
        <v>31.72608</v>
      </c>
      <c r="G10" s="8">
        <v>5741.5199999999932</v>
      </c>
      <c r="H10">
        <v>315</v>
      </c>
      <c r="I10">
        <v>295</v>
      </c>
      <c r="J10" s="1">
        <v>311.00852191044328</v>
      </c>
      <c r="K10" s="2">
        <f t="shared" si="2"/>
        <v>3.9914780895567219</v>
      </c>
      <c r="L10" s="8">
        <v>185.24060655511127</v>
      </c>
      <c r="M10" s="1">
        <f t="shared" si="7"/>
        <v>17.93027643756966</v>
      </c>
      <c r="N10" s="1">
        <f t="shared" si="3"/>
        <v>4178.6103423835075</v>
      </c>
      <c r="O10" s="1">
        <f t="shared" si="4"/>
        <v>992.2647402956768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203.18610040868271</v>
      </c>
      <c r="C11">
        <v>0</v>
      </c>
      <c r="D11" s="2">
        <v>0.108</v>
      </c>
      <c r="E11" s="1">
        <f t="shared" si="5"/>
        <v>5.2876799999999999</v>
      </c>
      <c r="F11" s="1">
        <f t="shared" si="6"/>
        <v>31.72608</v>
      </c>
      <c r="G11" s="8">
        <v>6918.9679999999926</v>
      </c>
      <c r="H11">
        <v>315</v>
      </c>
      <c r="I11">
        <v>295</v>
      </c>
      <c r="J11" s="1">
        <v>311.39424795260499</v>
      </c>
      <c r="K11" s="2">
        <f t="shared" si="2"/>
        <v>3.6057520473950149</v>
      </c>
      <c r="L11" s="8">
        <v>187.38144112222818</v>
      </c>
      <c r="M11" s="1">
        <f t="shared" si="7"/>
        <v>18.137427473885648</v>
      </c>
      <c r="N11" s="1">
        <f t="shared" si="3"/>
        <v>4178.5998948702763</v>
      </c>
      <c r="O11" s="1">
        <f t="shared" si="4"/>
        <v>992.19385378481866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224.96938226525413</v>
      </c>
      <c r="C12">
        <v>0</v>
      </c>
      <c r="D12" s="2">
        <v>0.108</v>
      </c>
      <c r="E12" s="1">
        <f t="shared" si="5"/>
        <v>5.2876799999999999</v>
      </c>
      <c r="F12" s="1">
        <f t="shared" si="6"/>
        <v>31.72608</v>
      </c>
      <c r="G12" s="8">
        <v>8201.0871999999908</v>
      </c>
      <c r="H12">
        <v>315</v>
      </c>
      <c r="I12">
        <v>295</v>
      </c>
      <c r="J12" s="1">
        <v>311.71217452192434</v>
      </c>
      <c r="K12" s="2">
        <f t="shared" si="2"/>
        <v>3.2878254780756606</v>
      </c>
      <c r="L12" s="8">
        <v>189.13299316533096</v>
      </c>
      <c r="M12" s="1">
        <f t="shared" si="7"/>
        <v>18.306907327578077</v>
      </c>
      <c r="N12" s="1">
        <f t="shared" si="3"/>
        <v>4178.5923899191048</v>
      </c>
      <c r="O12" s="1">
        <f t="shared" si="4"/>
        <v>992.13500856233009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246.75295348169507</v>
      </c>
      <c r="C13">
        <v>0</v>
      </c>
      <c r="D13" s="2">
        <v>0.108</v>
      </c>
      <c r="E13" s="1">
        <f t="shared" si="5"/>
        <v>5.2876799999999999</v>
      </c>
      <c r="F13" s="1">
        <f t="shared" si="6"/>
        <v>31.72608</v>
      </c>
      <c r="G13" s="8">
        <v>9587.8775999999925</v>
      </c>
      <c r="H13">
        <v>315</v>
      </c>
      <c r="I13">
        <v>295</v>
      </c>
      <c r="J13" s="1">
        <v>311.97869128034216</v>
      </c>
      <c r="K13" s="2">
        <f t="shared" si="2"/>
        <v>3.0213087196578385</v>
      </c>
      <c r="L13" s="8">
        <v>190.59253610505425</v>
      </c>
      <c r="M13" s="1">
        <f t="shared" si="7"/>
        <v>18.448129952352204</v>
      </c>
      <c r="N13" s="1">
        <f t="shared" si="3"/>
        <v>4178.5868377202542</v>
      </c>
      <c r="O13" s="1">
        <f t="shared" si="4"/>
        <v>992.08538964118247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268.53621496599516</v>
      </c>
      <c r="C14">
        <v>0</v>
      </c>
      <c r="D14" s="2">
        <v>0.108</v>
      </c>
      <c r="E14" s="1">
        <f t="shared" si="5"/>
        <v>5.2876799999999999</v>
      </c>
      <c r="F14" s="1">
        <f t="shared" si="6"/>
        <v>31.72608</v>
      </c>
      <c r="G14" s="8">
        <v>11079.339199999989</v>
      </c>
      <c r="H14">
        <v>315</v>
      </c>
      <c r="I14">
        <v>295</v>
      </c>
      <c r="J14" s="1">
        <v>312.19478923936197</v>
      </c>
      <c r="K14" s="2">
        <f t="shared" si="2"/>
        <v>2.8052107606380332</v>
      </c>
      <c r="L14" s="8">
        <v>191.77023018277075</v>
      </c>
      <c r="M14" s="1">
        <f t="shared" si="7"/>
        <v>18.562079729791542</v>
      </c>
      <c r="N14" s="1">
        <f t="shared" si="3"/>
        <v>4178.5828136369846</v>
      </c>
      <c r="O14" s="1">
        <f t="shared" si="4"/>
        <v>992.04496508500461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28.968113789685841</v>
      </c>
      <c r="C15">
        <v>400</v>
      </c>
      <c r="D15" s="2">
        <v>0.25420514154369783</v>
      </c>
      <c r="E15" s="1">
        <f>D15*0.01123*3600</f>
        <v>10.277005462328617</v>
      </c>
      <c r="F15" s="1">
        <f t="shared" si="6"/>
        <v>61.662032773971703</v>
      </c>
      <c r="G15" s="8">
        <f>G3</f>
        <v>430.17760000000101</v>
      </c>
      <c r="H15">
        <v>315</v>
      </c>
      <c r="I15">
        <v>295</v>
      </c>
      <c r="J15" s="1">
        <v>298.7606810961866</v>
      </c>
      <c r="K15" s="2">
        <f t="shared" si="2"/>
        <v>16.239318903813398</v>
      </c>
      <c r="L15" s="8">
        <v>227.30942947104143</v>
      </c>
      <c r="M15" s="1">
        <f t="shared" si="7"/>
        <v>9.7175549615038168</v>
      </c>
      <c r="N15" s="1">
        <f t="shared" si="3"/>
        <v>4180.1188264028187</v>
      </c>
      <c r="O15" s="1">
        <f t="shared" si="4"/>
        <v>994.19659177996959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8">A4</f>
        <v>1.4E-2</v>
      </c>
      <c r="B16" s="1">
        <f t="shared" si="0"/>
        <v>50.722096395685234</v>
      </c>
      <c r="C16">
        <v>400</v>
      </c>
      <c r="D16" s="2">
        <v>0.25420514154369783</v>
      </c>
      <c r="E16" s="1">
        <f t="shared" ref="E16:E79" si="9">D16*0.01123*3600</f>
        <v>10.277005462328617</v>
      </c>
      <c r="F16" s="1">
        <f t="shared" si="6"/>
        <v>61.662032773971703</v>
      </c>
      <c r="G16" s="8">
        <f t="shared" ref="G16:G26" si="10">G4</f>
        <v>874.92719999999963</v>
      </c>
      <c r="H16">
        <v>315</v>
      </c>
      <c r="I16">
        <v>295</v>
      </c>
      <c r="J16" s="1">
        <v>302.68065908528251</v>
      </c>
      <c r="K16" s="2">
        <f t="shared" si="2"/>
        <v>12.319340914717486</v>
      </c>
      <c r="L16" s="8">
        <v>301.19406659670489</v>
      </c>
      <c r="M16" s="1">
        <f t="shared" si="7"/>
        <v>12.872512532678977</v>
      </c>
      <c r="N16" s="1">
        <f t="shared" si="3"/>
        <v>4179.3293378404323</v>
      </c>
      <c r="O16" s="1">
        <f t="shared" si="4"/>
        <v>993.64978148433488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8"/>
        <v>0.02</v>
      </c>
      <c r="B17" s="1">
        <f t="shared" si="0"/>
        <v>72.488773029718246</v>
      </c>
      <c r="C17">
        <v>400</v>
      </c>
      <c r="D17" s="2">
        <v>0.25420514154369783</v>
      </c>
      <c r="E17" s="1">
        <f t="shared" si="9"/>
        <v>10.277005462328617</v>
      </c>
      <c r="F17" s="1">
        <f t="shared" si="6"/>
        <v>61.662032773971703</v>
      </c>
      <c r="G17" s="8">
        <f t="shared" si="10"/>
        <v>1424.3479999999984</v>
      </c>
      <c r="H17">
        <v>315</v>
      </c>
      <c r="I17">
        <v>295</v>
      </c>
      <c r="J17" s="1">
        <v>305.22616399315484</v>
      </c>
      <c r="K17" s="2">
        <f t="shared" si="2"/>
        <v>9.7738360068451584</v>
      </c>
      <c r="L17" s="8">
        <v>340.99569260605978</v>
      </c>
      <c r="M17" s="1">
        <f t="shared" si="7"/>
        <v>14.570792332498218</v>
      </c>
      <c r="N17" s="1">
        <f t="shared" si="3"/>
        <v>4178.9908344250634</v>
      </c>
      <c r="O17" s="1">
        <f t="shared" si="4"/>
        <v>993.25725889279624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8"/>
        <v>2.5999999999999999E-2</v>
      </c>
      <c r="B18" s="1">
        <f t="shared" si="0"/>
        <v>94.261865595633438</v>
      </c>
      <c r="C18">
        <v>400</v>
      </c>
      <c r="D18" s="2">
        <v>0.25420514154369783</v>
      </c>
      <c r="E18" s="1">
        <f t="shared" si="9"/>
        <v>10.277005462328617</v>
      </c>
      <c r="F18" s="1">
        <f t="shared" si="6"/>
        <v>61.662032773971703</v>
      </c>
      <c r="G18" s="8">
        <f t="shared" si="10"/>
        <v>2078.4399999999969</v>
      </c>
      <c r="H18">
        <v>315</v>
      </c>
      <c r="I18">
        <v>295</v>
      </c>
      <c r="J18" s="1">
        <v>306.93291042640999</v>
      </c>
      <c r="K18" s="2">
        <f t="shared" si="2"/>
        <v>8.0670895735900103</v>
      </c>
      <c r="L18" s="8">
        <v>365.61717435266513</v>
      </c>
      <c r="M18" s="1">
        <f t="shared" si="7"/>
        <v>15.620813345457709</v>
      </c>
      <c r="N18" s="1">
        <f t="shared" si="3"/>
        <v>4178.8284896768628</v>
      </c>
      <c r="O18" s="1">
        <f t="shared" si="4"/>
        <v>992.9784373410057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8"/>
        <v>3.2000000000000001E-2</v>
      </c>
      <c r="B19" s="1">
        <f t="shared" si="0"/>
        <v>116.03855531743997</v>
      </c>
      <c r="C19">
        <v>400</v>
      </c>
      <c r="D19" s="2">
        <v>0.25420514154369783</v>
      </c>
      <c r="E19" s="1">
        <f t="shared" si="9"/>
        <v>10.277005462328617</v>
      </c>
      <c r="F19" s="1">
        <f t="shared" si="6"/>
        <v>61.662032773971703</v>
      </c>
      <c r="G19" s="8">
        <f t="shared" si="10"/>
        <v>2837.2031999999954</v>
      </c>
      <c r="H19">
        <v>315</v>
      </c>
      <c r="I19">
        <v>295</v>
      </c>
      <c r="J19" s="1">
        <v>308.14273179059961</v>
      </c>
      <c r="K19" s="2">
        <f t="shared" si="2"/>
        <v>6.8572682094003881</v>
      </c>
      <c r="L19" s="8">
        <v>382.30334426428072</v>
      </c>
      <c r="M19" s="1">
        <f t="shared" si="7"/>
        <v>16.332141554882746</v>
      </c>
      <c r="N19" s="1">
        <f t="shared" si="3"/>
        <v>4178.7408709845995</v>
      </c>
      <c r="O19" s="1">
        <f t="shared" si="4"/>
        <v>992.77347675394617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8"/>
        <v>3.7999999999999999E-2</v>
      </c>
      <c r="B20" s="1">
        <f t="shared" si="0"/>
        <v>137.81744494404495</v>
      </c>
      <c r="C20">
        <v>400</v>
      </c>
      <c r="D20" s="2">
        <v>0.25420514154369783</v>
      </c>
      <c r="E20" s="1">
        <f t="shared" si="9"/>
        <v>10.277005462328617</v>
      </c>
      <c r="F20" s="1">
        <f t="shared" si="6"/>
        <v>61.662032773971703</v>
      </c>
      <c r="G20" s="8">
        <f t="shared" si="10"/>
        <v>3700.6375999999946</v>
      </c>
      <c r="H20">
        <v>315</v>
      </c>
      <c r="I20">
        <v>295</v>
      </c>
      <c r="J20" s="1">
        <v>309.04118116069793</v>
      </c>
      <c r="K20" s="2">
        <f t="shared" si="2"/>
        <v>5.9588188393020687</v>
      </c>
      <c r="L20" s="8">
        <v>394.34468895840473</v>
      </c>
      <c r="M20" s="1">
        <f t="shared" si="7"/>
        <v>16.845300891007547</v>
      </c>
      <c r="N20" s="1">
        <f t="shared" si="3"/>
        <v>4178.6890588426513</v>
      </c>
      <c r="O20" s="1">
        <f t="shared" si="4"/>
        <v>992.61744444284204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8"/>
        <v>4.3999999999999997E-2</v>
      </c>
      <c r="B21" s="1">
        <f t="shared" si="0"/>
        <v>159.59777276685452</v>
      </c>
      <c r="C21">
        <v>400</v>
      </c>
      <c r="D21" s="2">
        <v>0.25420514154369783</v>
      </c>
      <c r="E21" s="1">
        <f t="shared" si="9"/>
        <v>10.277005462328617</v>
      </c>
      <c r="F21" s="1">
        <f t="shared" si="6"/>
        <v>61.662032773971703</v>
      </c>
      <c r="G21" s="8">
        <f t="shared" si="10"/>
        <v>4668.7431999999935</v>
      </c>
      <c r="H21">
        <v>315</v>
      </c>
      <c r="I21">
        <v>295</v>
      </c>
      <c r="J21" s="1">
        <v>309.73338818367228</v>
      </c>
      <c r="K21" s="2">
        <f t="shared" si="2"/>
        <v>5.2666118163277247</v>
      </c>
      <c r="L21" s="8">
        <v>403.43910111569397</v>
      </c>
      <c r="M21" s="1">
        <f t="shared" si="7"/>
        <v>17.232772335241165</v>
      </c>
      <c r="N21" s="1">
        <f t="shared" si="3"/>
        <v>4178.6562126565241</v>
      </c>
      <c r="O21" s="1">
        <f t="shared" si="4"/>
        <v>992.49505337017285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8"/>
        <v>0.05</v>
      </c>
      <c r="B22" s="1">
        <f t="shared" si="0"/>
        <v>181.37909060892528</v>
      </c>
      <c r="C22">
        <v>400</v>
      </c>
      <c r="D22" s="2">
        <v>0.25420514154369783</v>
      </c>
      <c r="E22" s="1">
        <f t="shared" si="9"/>
        <v>10.277005462328617</v>
      </c>
      <c r="F22" s="1">
        <f t="shared" si="6"/>
        <v>61.662032773971703</v>
      </c>
      <c r="G22" s="8">
        <f t="shared" si="10"/>
        <v>5741.5199999999932</v>
      </c>
      <c r="H22">
        <v>315</v>
      </c>
      <c r="I22">
        <v>295</v>
      </c>
      <c r="J22" s="1">
        <v>310.28248840592829</v>
      </c>
      <c r="K22" s="2">
        <f t="shared" si="2"/>
        <v>4.7175115940717092</v>
      </c>
      <c r="L22" s="8">
        <v>410.54862742841215</v>
      </c>
      <c r="M22" s="1">
        <f t="shared" si="7"/>
        <v>17.535610980747734</v>
      </c>
      <c r="N22" s="1">
        <f t="shared" si="3"/>
        <v>4178.6342355493716</v>
      </c>
      <c r="O22" s="1">
        <f t="shared" si="4"/>
        <v>992.39663952280614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8"/>
        <v>5.6000000000000001E-2</v>
      </c>
      <c r="B23" s="1">
        <f t="shared" si="0"/>
        <v>203.16111831632045</v>
      </c>
      <c r="C23">
        <v>400</v>
      </c>
      <c r="D23" s="2">
        <v>0.25420514154369783</v>
      </c>
      <c r="E23" s="1">
        <f t="shared" si="9"/>
        <v>10.277005462328617</v>
      </c>
      <c r="F23" s="1">
        <f t="shared" si="6"/>
        <v>61.662032773971703</v>
      </c>
      <c r="G23" s="8">
        <f t="shared" si="10"/>
        <v>6918.9679999999926</v>
      </c>
      <c r="H23">
        <v>315</v>
      </c>
      <c r="I23">
        <v>295</v>
      </c>
      <c r="J23" s="1">
        <v>310.72843883810458</v>
      </c>
      <c r="K23" s="2">
        <f t="shared" si="2"/>
        <v>4.2715611618954199</v>
      </c>
      <c r="L23" s="8">
        <v>416.25832758187425</v>
      </c>
      <c r="M23" s="1">
        <f t="shared" si="7"/>
        <v>17.77877717118481</v>
      </c>
      <c r="N23" s="1">
        <f t="shared" si="3"/>
        <v>4178.6188883112882</v>
      </c>
      <c r="O23" s="1">
        <f t="shared" si="4"/>
        <v>992.31586078449436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8"/>
        <v>6.2E-2</v>
      </c>
      <c r="B24" s="1">
        <f t="shared" si="0"/>
        <v>224.94367203926902</v>
      </c>
      <c r="C24">
        <v>400</v>
      </c>
      <c r="D24" s="2">
        <v>0.25420514154369783</v>
      </c>
      <c r="E24" s="1">
        <f t="shared" si="9"/>
        <v>10.277005462328617</v>
      </c>
      <c r="F24" s="1">
        <f t="shared" si="6"/>
        <v>61.662032773971703</v>
      </c>
      <c r="G24" s="8">
        <f t="shared" si="10"/>
        <v>8201.0871999999908</v>
      </c>
      <c r="H24">
        <v>315</v>
      </c>
      <c r="I24">
        <v>295</v>
      </c>
      <c r="J24" s="1">
        <v>311.09767527015538</v>
      </c>
      <c r="K24" s="2">
        <f t="shared" si="2"/>
        <v>3.9023247298446222</v>
      </c>
      <c r="L24" s="8">
        <v>420.94417770090615</v>
      </c>
      <c r="M24" s="1">
        <f t="shared" si="7"/>
        <v>17.978307292469701</v>
      </c>
      <c r="N24" s="1">
        <f t="shared" si="3"/>
        <v>4178.6077935573185</v>
      </c>
      <c r="O24" s="1">
        <f t="shared" si="4"/>
        <v>992.24840590774829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8"/>
        <v>6.8000000000000005E-2</v>
      </c>
      <c r="B25" s="1">
        <f t="shared" si="0"/>
        <v>246.72662623652562</v>
      </c>
      <c r="C25">
        <v>400</v>
      </c>
      <c r="D25" s="2">
        <v>0.25420514154369783</v>
      </c>
      <c r="E25" s="1">
        <f t="shared" si="9"/>
        <v>10.277005462328617</v>
      </c>
      <c r="F25" s="1">
        <f t="shared" si="6"/>
        <v>61.662032773971703</v>
      </c>
      <c r="G25" s="8">
        <f t="shared" si="10"/>
        <v>9587.8775999999925</v>
      </c>
      <c r="H25">
        <v>315</v>
      </c>
      <c r="I25">
        <v>295</v>
      </c>
      <c r="J25" s="1">
        <v>311.40835204702273</v>
      </c>
      <c r="K25" s="2">
        <f t="shared" si="2"/>
        <v>3.5916479529772687</v>
      </c>
      <c r="L25" s="8">
        <v>424.85870200236491</v>
      </c>
      <c r="M25" s="1">
        <f t="shared" si="7"/>
        <v>18.144969904341043</v>
      </c>
      <c r="N25" s="1">
        <f t="shared" si="3"/>
        <v>4178.5995410929827</v>
      </c>
      <c r="O25" s="1">
        <f t="shared" si="4"/>
        <v>992.19125124063976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8"/>
        <v>7.3999999999999996E-2</v>
      </c>
      <c r="B26" s="1">
        <f t="shared" si="0"/>
        <v>268.50927378073658</v>
      </c>
      <c r="C26">
        <v>400</v>
      </c>
      <c r="D26" s="2">
        <v>0.25420514154369783</v>
      </c>
      <c r="E26" s="1">
        <f t="shared" si="9"/>
        <v>10.277005462328617</v>
      </c>
      <c r="F26" s="1">
        <f t="shared" si="6"/>
        <v>61.662032773971703</v>
      </c>
      <c r="G26" s="8">
        <f t="shared" si="10"/>
        <v>11079.339199999989</v>
      </c>
      <c r="H26">
        <v>315</v>
      </c>
      <c r="I26">
        <v>295</v>
      </c>
      <c r="J26" s="1">
        <v>311.66101531271084</v>
      </c>
      <c r="K26" s="2">
        <f t="shared" si="2"/>
        <v>3.3389846872891553</v>
      </c>
      <c r="L26" s="8">
        <v>428.0238366567429</v>
      </c>
      <c r="M26" s="1">
        <f t="shared" si="7"/>
        <v>18.279710791410473</v>
      </c>
      <c r="N26" s="1">
        <f t="shared" si="3"/>
        <v>4178.5935319245473</v>
      </c>
      <c r="O26" s="1">
        <f t="shared" si="4"/>
        <v>992.14450305184255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8"/>
        <v>8.0000000000000002E-3</v>
      </c>
      <c r="B27" s="1">
        <f t="shared" si="0"/>
        <v>28.964088273164499</v>
      </c>
      <c r="C27">
        <v>600</v>
      </c>
      <c r="D27" s="2">
        <v>0.50912637933684679</v>
      </c>
      <c r="E27" s="1">
        <f t="shared" si="9"/>
        <v>20.582961263830043</v>
      </c>
      <c r="F27" s="1">
        <f t="shared" si="6"/>
        <v>123.49776758298026</v>
      </c>
      <c r="G27" s="8">
        <f>G15</f>
        <v>430.17760000000101</v>
      </c>
      <c r="H27">
        <v>315</v>
      </c>
      <c r="I27">
        <v>295</v>
      </c>
      <c r="J27" s="1">
        <v>297.67740727483539</v>
      </c>
      <c r="K27" s="2">
        <f t="shared" si="2"/>
        <v>17.322592725164611</v>
      </c>
      <c r="L27" s="8">
        <v>355.79212847790791</v>
      </c>
      <c r="M27" s="1">
        <f t="shared" si="7"/>
        <v>8.6144193540496037</v>
      </c>
      <c r="N27" s="1">
        <f t="shared" si="3"/>
        <v>4180.4027582191529</v>
      </c>
      <c r="O27" s="1">
        <f t="shared" si="4"/>
        <v>994.33476822688294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8"/>
        <v>1.4E-2</v>
      </c>
      <c r="B28" s="1">
        <f t="shared" si="0"/>
        <v>50.71199071954581</v>
      </c>
      <c r="C28">
        <v>600</v>
      </c>
      <c r="D28" s="2">
        <v>0.50912637933684679</v>
      </c>
      <c r="E28" s="1">
        <f t="shared" si="9"/>
        <v>20.582961263830043</v>
      </c>
      <c r="F28" s="1">
        <f t="shared" si="6"/>
        <v>123.49776758298026</v>
      </c>
      <c r="G28" s="8">
        <f t="shared" ref="G28:G91" si="11">G16</f>
        <v>874.92719999999963</v>
      </c>
      <c r="H28">
        <v>315</v>
      </c>
      <c r="I28">
        <v>295</v>
      </c>
      <c r="J28" s="1">
        <v>301.31940299100353</v>
      </c>
      <c r="K28" s="2">
        <f t="shared" si="2"/>
        <v>13.680597008996472</v>
      </c>
      <c r="L28" s="8">
        <v>490.88752348146784</v>
      </c>
      <c r="M28" s="1">
        <f t="shared" si="7"/>
        <v>11.874409821572673</v>
      </c>
      <c r="N28" s="1">
        <f t="shared" si="3"/>
        <v>4179.5638422356033</v>
      </c>
      <c r="O28" s="1">
        <f t="shared" si="4"/>
        <v>993.84779191037433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8"/>
        <v>0.02</v>
      </c>
      <c r="B29" s="1">
        <f t="shared" si="0"/>
        <v>72.473787255534589</v>
      </c>
      <c r="C29">
        <v>600</v>
      </c>
      <c r="D29" s="2">
        <v>0.50912637933684679</v>
      </c>
      <c r="E29" s="1">
        <f t="shared" si="9"/>
        <v>20.582961263830043</v>
      </c>
      <c r="F29" s="1">
        <f t="shared" si="6"/>
        <v>123.49776758298026</v>
      </c>
      <c r="G29" s="8">
        <f t="shared" si="11"/>
        <v>1424.3479999999984</v>
      </c>
      <c r="H29">
        <v>315</v>
      </c>
      <c r="I29">
        <v>295</v>
      </c>
      <c r="J29" s="1">
        <v>303.91735392051493</v>
      </c>
      <c r="K29" s="2">
        <f t="shared" si="2"/>
        <v>11.082646079485073</v>
      </c>
      <c r="L29" s="8">
        <v>567.53596122404406</v>
      </c>
      <c r="M29" s="1">
        <f t="shared" si="7"/>
        <v>13.720679792709145</v>
      </c>
      <c r="N29" s="1">
        <f t="shared" si="3"/>
        <v>4179.1494667966672</v>
      </c>
      <c r="O29" s="1">
        <f t="shared" si="4"/>
        <v>993.46263975602562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8"/>
        <v>2.5999999999999999E-2</v>
      </c>
      <c r="B30" s="1">
        <f t="shared" si="0"/>
        <v>94.243209879294525</v>
      </c>
      <c r="C30">
        <v>600</v>
      </c>
      <c r="D30" s="2">
        <v>0.50912637933684679</v>
      </c>
      <c r="E30" s="1">
        <f t="shared" si="9"/>
        <v>20.582961263830043</v>
      </c>
      <c r="F30" s="1">
        <f t="shared" si="6"/>
        <v>123.49776758298026</v>
      </c>
      <c r="G30" s="8">
        <f t="shared" si="11"/>
        <v>2078.4399999999969</v>
      </c>
      <c r="H30">
        <v>315</v>
      </c>
      <c r="I30">
        <v>295</v>
      </c>
      <c r="J30" s="1">
        <v>305.73758667364774</v>
      </c>
      <c r="K30" s="2">
        <f t="shared" si="2"/>
        <v>9.2624133263522594</v>
      </c>
      <c r="L30" s="8">
        <v>616.21480403268345</v>
      </c>
      <c r="M30" s="1">
        <f t="shared" si="7"/>
        <v>14.891772758200922</v>
      </c>
      <c r="N30" s="1">
        <f t="shared" si="3"/>
        <v>4178.9371289632118</v>
      </c>
      <c r="O30" s="1">
        <f t="shared" si="4"/>
        <v>993.17500029850066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8"/>
        <v>3.2000000000000001E-2</v>
      </c>
      <c r="B31" s="1">
        <f t="shared" si="0"/>
        <v>116.01710909635044</v>
      </c>
      <c r="C31">
        <v>600</v>
      </c>
      <c r="D31" s="2">
        <v>0.50912637933684679</v>
      </c>
      <c r="E31" s="1">
        <f t="shared" si="9"/>
        <v>20.582961263830043</v>
      </c>
      <c r="F31" s="1">
        <f t="shared" si="6"/>
        <v>123.49776758298026</v>
      </c>
      <c r="G31" s="8">
        <f t="shared" si="11"/>
        <v>2837.2031999999954</v>
      </c>
      <c r="H31">
        <v>315</v>
      </c>
      <c r="I31">
        <v>295</v>
      </c>
      <c r="J31" s="1">
        <v>307.06115515925416</v>
      </c>
      <c r="K31" s="2">
        <f t="shared" si="2"/>
        <v>7.9388448407458441</v>
      </c>
      <c r="L31" s="8">
        <v>649.73457333907402</v>
      </c>
      <c r="M31" s="1">
        <f t="shared" si="7"/>
        <v>15.697411115541078</v>
      </c>
      <c r="N31" s="1">
        <f t="shared" si="3"/>
        <v>4178.8181747012113</v>
      </c>
      <c r="O31" s="1">
        <f t="shared" si="4"/>
        <v>992.95699485433806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8"/>
        <v>3.7999999999999999E-2</v>
      </c>
      <c r="B32" s="1">
        <f t="shared" si="0"/>
        <v>137.79382659637383</v>
      </c>
      <c r="C32">
        <v>600</v>
      </c>
      <c r="D32" s="2">
        <v>0.50912637933684679</v>
      </c>
      <c r="E32" s="1">
        <f t="shared" si="9"/>
        <v>20.582961263830043</v>
      </c>
      <c r="F32" s="1">
        <f t="shared" si="6"/>
        <v>123.49776758298026</v>
      </c>
      <c r="G32" s="8">
        <f t="shared" si="11"/>
        <v>3700.6375999999946</v>
      </c>
      <c r="H32">
        <v>315</v>
      </c>
      <c r="I32">
        <v>295</v>
      </c>
      <c r="J32" s="1">
        <v>308.06058073564327</v>
      </c>
      <c r="K32" s="2">
        <f t="shared" si="2"/>
        <v>6.9394192643567294</v>
      </c>
      <c r="L32" s="8">
        <v>674.18426534507319</v>
      </c>
      <c r="M32" s="1">
        <f t="shared" si="7"/>
        <v>16.284606276569548</v>
      </c>
      <c r="N32" s="1">
        <f t="shared" si="3"/>
        <v>4178.7461536151777</v>
      </c>
      <c r="O32" s="1">
        <f t="shared" si="4"/>
        <v>992.78758257229515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8"/>
        <v>4.3999999999999997E-2</v>
      </c>
      <c r="B33" s="1">
        <f t="shared" si="0"/>
        <v>159.57242360577251</v>
      </c>
      <c r="C33">
        <v>600</v>
      </c>
      <c r="D33" s="2">
        <v>0.50912637933684679</v>
      </c>
      <c r="E33" s="1">
        <f t="shared" si="9"/>
        <v>20.582961263830043</v>
      </c>
      <c r="F33" s="1">
        <f t="shared" si="6"/>
        <v>123.49776758298026</v>
      </c>
      <c r="G33" s="8">
        <f t="shared" si="11"/>
        <v>4668.7431999999935</v>
      </c>
      <c r="H33">
        <v>315</v>
      </c>
      <c r="I33">
        <v>295</v>
      </c>
      <c r="J33" s="1">
        <v>308.83968205514913</v>
      </c>
      <c r="K33" s="2">
        <f t="shared" si="2"/>
        <v>6.160317944850874</v>
      </c>
      <c r="L33" s="8">
        <v>692.79340805235302</v>
      </c>
      <c r="M33" s="1">
        <f t="shared" si="7"/>
        <v>16.731251585214729</v>
      </c>
      <c r="N33" s="1">
        <f t="shared" si="3"/>
        <v>4178.6997511624431</v>
      </c>
      <c r="O33" s="1">
        <f t="shared" si="4"/>
        <v>992.65271793659645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8"/>
        <v>0.05</v>
      </c>
      <c r="B34" s="1">
        <f t="shared" ref="B34:B65" si="12">A34/O34*3600*1000</f>
        <v>181.35233331582018</v>
      </c>
      <c r="C34">
        <v>600</v>
      </c>
      <c r="D34" s="2">
        <v>0.50912637933684679</v>
      </c>
      <c r="E34" s="1">
        <f t="shared" si="9"/>
        <v>20.582961263830043</v>
      </c>
      <c r="F34" s="1">
        <f t="shared" si="6"/>
        <v>123.49776758298026</v>
      </c>
      <c r="G34" s="8">
        <f t="shared" si="11"/>
        <v>5741.5199999999932</v>
      </c>
      <c r="H34">
        <v>315</v>
      </c>
      <c r="I34">
        <v>295</v>
      </c>
      <c r="J34" s="1">
        <v>309.46313475945561</v>
      </c>
      <c r="K34" s="2">
        <f t="shared" si="2"/>
        <v>5.5368652405443868</v>
      </c>
      <c r="L34" s="8">
        <v>707.42622579749195</v>
      </c>
      <c r="M34" s="1">
        <f t="shared" si="7"/>
        <v>17.082273579212377</v>
      </c>
      <c r="N34" s="1">
        <f t="shared" si="3"/>
        <v>4178.6683350252142</v>
      </c>
      <c r="O34" s="1">
        <f t="shared" si="4"/>
        <v>992.54306084132304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8"/>
        <v>5.6000000000000001E-2</v>
      </c>
      <c r="B35" s="1">
        <f t="shared" si="12"/>
        <v>203.13319469252181</v>
      </c>
      <c r="C35">
        <v>600</v>
      </c>
      <c r="D35" s="2">
        <v>0.50912637933684679</v>
      </c>
      <c r="E35" s="1">
        <f t="shared" si="9"/>
        <v>20.582961263830043</v>
      </c>
      <c r="F35" s="1">
        <f t="shared" si="6"/>
        <v>123.49776758298026</v>
      </c>
      <c r="G35" s="8">
        <f t="shared" si="11"/>
        <v>6918.9679999999926</v>
      </c>
      <c r="H35">
        <v>315</v>
      </c>
      <c r="I35">
        <v>295</v>
      </c>
      <c r="J35" s="1">
        <v>309.97290226446671</v>
      </c>
      <c r="K35" s="2">
        <f t="shared" ref="K35:K66" si="13">H35-J35</f>
        <v>5.0270977355332889</v>
      </c>
      <c r="L35" s="8">
        <v>719.23181110550013</v>
      </c>
      <c r="M35" s="1">
        <f t="shared" si="7"/>
        <v>17.365345547897036</v>
      </c>
      <c r="N35" s="1">
        <f t="shared" ref="N35:N66" si="14">((W35 + X35*H35 +Y35*H35^2 +  Z35*H35^3)+(W35 + X35*J35 + Y35*J35^2 +  Z35*J35^3))/2</f>
        <v>4178.6461968819103</v>
      </c>
      <c r="O35" s="1">
        <f t="shared" ref="O35:O66" si="15">((S35 + T35*H35 + U35*H35^2 +  V35*H35^3)+(S35 + T35*J35 + U35*J35^2 +  V35*J35^3))/2</f>
        <v>992.45226908953714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8"/>
        <v>6.2E-2</v>
      </c>
      <c r="B36" s="1">
        <f t="shared" si="12"/>
        <v>224.91476739571809</v>
      </c>
      <c r="C36">
        <v>600</v>
      </c>
      <c r="D36" s="2">
        <v>0.50912637933684679</v>
      </c>
      <c r="E36" s="1">
        <f t="shared" si="9"/>
        <v>20.582961263830043</v>
      </c>
      <c r="F36" s="1">
        <f t="shared" si="6"/>
        <v>123.49776758298026</v>
      </c>
      <c r="G36" s="8">
        <f t="shared" si="11"/>
        <v>8201.0871999999908</v>
      </c>
      <c r="H36">
        <v>315</v>
      </c>
      <c r="I36">
        <v>295</v>
      </c>
      <c r="J36" s="1">
        <v>310.3972551253907</v>
      </c>
      <c r="K36" s="2">
        <f t="shared" si="13"/>
        <v>4.6027448746093</v>
      </c>
      <c r="L36" s="8">
        <v>728.95621436669148</v>
      </c>
      <c r="M36" s="1">
        <f t="shared" si="7"/>
        <v>17.598423764807951</v>
      </c>
      <c r="N36" s="1">
        <f t="shared" si="14"/>
        <v>4178.6300768140009</v>
      </c>
      <c r="O36" s="1">
        <f t="shared" si="15"/>
        <v>992.37592348615738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8"/>
        <v>6.8000000000000005E-2</v>
      </c>
      <c r="B37" s="1">
        <f t="shared" si="12"/>
        <v>246.6968854529074</v>
      </c>
      <c r="C37">
        <v>600</v>
      </c>
      <c r="D37" s="2">
        <v>0.50912637933684679</v>
      </c>
      <c r="E37" s="1">
        <f t="shared" si="9"/>
        <v>20.582961263830043</v>
      </c>
      <c r="F37" s="1">
        <f t="shared" si="6"/>
        <v>123.49776758298026</v>
      </c>
      <c r="G37" s="8">
        <f t="shared" si="11"/>
        <v>9587.8775999999925</v>
      </c>
      <c r="H37">
        <v>315</v>
      </c>
      <c r="I37">
        <v>295</v>
      </c>
      <c r="J37" s="1">
        <v>310.75587758962507</v>
      </c>
      <c r="K37" s="2">
        <f t="shared" si="13"/>
        <v>4.2441224103749278</v>
      </c>
      <c r="L37" s="8">
        <v>737.10458668319836</v>
      </c>
      <c r="M37" s="1">
        <f t="shared" si="7"/>
        <v>17.793660093140787</v>
      </c>
      <c r="N37" s="1">
        <f t="shared" si="14"/>
        <v>4178.6180145089056</v>
      </c>
      <c r="O37" s="1">
        <f t="shared" si="15"/>
        <v>992.31086582457294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8"/>
        <v>7.3999999999999996E-2</v>
      </c>
      <c r="B38" s="1">
        <f t="shared" si="12"/>
        <v>268.47872194766438</v>
      </c>
      <c r="C38">
        <v>600</v>
      </c>
      <c r="D38" s="2">
        <v>0.50912637933684679</v>
      </c>
      <c r="E38" s="1">
        <f t="shared" si="9"/>
        <v>20.582961263830043</v>
      </c>
      <c r="F38" s="1">
        <f t="shared" si="6"/>
        <v>123.49776758298026</v>
      </c>
      <c r="G38" s="8">
        <f t="shared" si="11"/>
        <v>11079.339199999989</v>
      </c>
      <c r="H38">
        <v>315</v>
      </c>
      <c r="I38">
        <v>295</v>
      </c>
      <c r="J38" s="1">
        <v>311.04857703765288</v>
      </c>
      <c r="K38" s="2">
        <f t="shared" si="13"/>
        <v>3.9514229623471238</v>
      </c>
      <c r="L38" s="8">
        <v>743.70944963063528</v>
      </c>
      <c r="M38" s="1">
        <f t="shared" si="7"/>
        <v>17.951867315337811</v>
      </c>
      <c r="N38" s="1">
        <f t="shared" si="14"/>
        <v>4178.6091871257413</v>
      </c>
      <c r="O38" s="1">
        <f t="shared" si="15"/>
        <v>992.25740523277068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8"/>
        <v>8.0000000000000002E-3</v>
      </c>
      <c r="B39" s="1">
        <f t="shared" si="12"/>
        <v>28.961954285521312</v>
      </c>
      <c r="C39">
        <v>800</v>
      </c>
      <c r="D39" s="2">
        <v>0.75419586177646036</v>
      </c>
      <c r="E39" s="1">
        <f t="shared" si="9"/>
        <v>30.490630299898744</v>
      </c>
      <c r="F39" s="1">
        <f t="shared" si="6"/>
        <v>182.94378179939247</v>
      </c>
      <c r="G39" s="8">
        <f t="shared" si="11"/>
        <v>430.17760000000101</v>
      </c>
      <c r="H39">
        <v>315</v>
      </c>
      <c r="I39">
        <v>295</v>
      </c>
      <c r="J39" s="1">
        <v>297.08375876454761</v>
      </c>
      <c r="K39" s="2">
        <f t="shared" si="13"/>
        <v>17.916241235452389</v>
      </c>
      <c r="L39" s="8">
        <v>432.16745978850622</v>
      </c>
      <c r="M39" s="1">
        <f t="shared" si="7"/>
        <v>7.9220758467564485</v>
      </c>
      <c r="N39" s="1">
        <f t="shared" si="14"/>
        <v>4180.5715794133921</v>
      </c>
      <c r="O39" s="1">
        <f t="shared" si="15"/>
        <v>994.40803324510875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8"/>
        <v>1.4E-2</v>
      </c>
      <c r="B40" s="1">
        <f t="shared" si="12"/>
        <v>50.705919877855301</v>
      </c>
      <c r="C40">
        <v>800</v>
      </c>
      <c r="D40" s="2">
        <v>0.75419586177646036</v>
      </c>
      <c r="E40" s="1">
        <f t="shared" si="9"/>
        <v>30.490630299898744</v>
      </c>
      <c r="F40" s="1">
        <f t="shared" si="6"/>
        <v>182.94378179939247</v>
      </c>
      <c r="G40" s="8">
        <f t="shared" si="11"/>
        <v>874.92719999999963</v>
      </c>
      <c r="H40">
        <v>315</v>
      </c>
      <c r="I40">
        <v>295</v>
      </c>
      <c r="J40" s="1">
        <v>300.47168323272757</v>
      </c>
      <c r="K40" s="2">
        <f t="shared" si="13"/>
        <v>14.528316767272429</v>
      </c>
      <c r="L40" s="8">
        <v>612.32019610120244</v>
      </c>
      <c r="M40" s="1">
        <f t="shared" si="7"/>
        <v>11.208858377347859</v>
      </c>
      <c r="N40" s="1">
        <f t="shared" si="14"/>
        <v>4179.7305405197758</v>
      </c>
      <c r="O40" s="1">
        <f t="shared" si="15"/>
        <v>993.96678181576772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8"/>
        <v>0.02</v>
      </c>
      <c r="B41" s="1">
        <f t="shared" si="12"/>
        <v>72.464264109593245</v>
      </c>
      <c r="C41">
        <v>800</v>
      </c>
      <c r="D41" s="2">
        <v>0.75419586177646036</v>
      </c>
      <c r="E41" s="1">
        <f t="shared" si="9"/>
        <v>30.490630299898744</v>
      </c>
      <c r="F41" s="1">
        <f t="shared" si="6"/>
        <v>182.94378179939247</v>
      </c>
      <c r="G41" s="8">
        <f t="shared" si="11"/>
        <v>1424.3479999999984</v>
      </c>
      <c r="H41">
        <v>315</v>
      </c>
      <c r="I41">
        <v>295</v>
      </c>
      <c r="J41" s="1">
        <v>303.05936443282394</v>
      </c>
      <c r="K41" s="2">
        <f t="shared" si="13"/>
        <v>11.940635567176059</v>
      </c>
      <c r="L41" s="8">
        <v>718.29138146284527</v>
      </c>
      <c r="M41" s="1">
        <f t="shared" si="7"/>
        <v>13.137493047000168</v>
      </c>
      <c r="N41" s="1">
        <f t="shared" si="14"/>
        <v>4179.2710181003777</v>
      </c>
      <c r="O41" s="1">
        <f t="shared" si="15"/>
        <v>993.59319914032255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8"/>
        <v>2.5999999999999999E-2</v>
      </c>
      <c r="B42" s="1">
        <f t="shared" si="12"/>
        <v>94.230963503951983</v>
      </c>
      <c r="C42">
        <v>800</v>
      </c>
      <c r="D42" s="2">
        <v>0.75419586177646036</v>
      </c>
      <c r="E42" s="1">
        <f t="shared" si="9"/>
        <v>30.490630299898744</v>
      </c>
      <c r="F42" s="1">
        <f t="shared" si="6"/>
        <v>182.94378179939247</v>
      </c>
      <c r="G42" s="8">
        <f t="shared" si="11"/>
        <v>2078.4399999999969</v>
      </c>
      <c r="H42">
        <v>315</v>
      </c>
      <c r="I42">
        <v>295</v>
      </c>
      <c r="J42" s="1">
        <v>304.93194653659555</v>
      </c>
      <c r="K42" s="2">
        <f t="shared" si="13"/>
        <v>10.068053463404453</v>
      </c>
      <c r="L42" s="8">
        <v>786.86711316783419</v>
      </c>
      <c r="M42" s="1">
        <f t="shared" si="7"/>
        <v>14.383431003664422</v>
      </c>
      <c r="N42" s="1">
        <f t="shared" si="14"/>
        <v>4179.0237898557389</v>
      </c>
      <c r="O42" s="1">
        <f t="shared" si="15"/>
        <v>993.30407457920649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8"/>
        <v>3.2000000000000001E-2</v>
      </c>
      <c r="B43" s="1">
        <f t="shared" si="12"/>
        <v>116.00273025287258</v>
      </c>
      <c r="C43">
        <v>800</v>
      </c>
      <c r="D43" s="2">
        <v>0.75419586177646036</v>
      </c>
      <c r="E43" s="1">
        <f t="shared" si="9"/>
        <v>30.490630299898744</v>
      </c>
      <c r="F43" s="1">
        <f t="shared" si="6"/>
        <v>182.94378179939247</v>
      </c>
      <c r="G43" s="8">
        <f t="shared" si="11"/>
        <v>2837.2031999999954</v>
      </c>
      <c r="H43">
        <v>315</v>
      </c>
      <c r="I43">
        <v>295</v>
      </c>
      <c r="J43" s="1">
        <v>306.31938663719131</v>
      </c>
      <c r="K43" s="2">
        <f t="shared" si="13"/>
        <v>8.6806133628086855</v>
      </c>
      <c r="L43" s="8">
        <v>834.63169976695826</v>
      </c>
      <c r="M43" s="1">
        <f t="shared" si="7"/>
        <v>15.250138300264759</v>
      </c>
      <c r="N43" s="1">
        <f t="shared" si="14"/>
        <v>4178.8813770210154</v>
      </c>
      <c r="O43" s="1">
        <f t="shared" si="15"/>
        <v>993.08007448512012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8"/>
        <v>3.7999999999999999E-2</v>
      </c>
      <c r="B44" s="1">
        <f t="shared" si="12"/>
        <v>137.77775465141426</v>
      </c>
      <c r="C44">
        <v>800</v>
      </c>
      <c r="D44" s="2">
        <v>0.75419586177646036</v>
      </c>
      <c r="E44" s="1">
        <f t="shared" si="9"/>
        <v>30.490630299898744</v>
      </c>
      <c r="F44" s="1">
        <f t="shared" si="6"/>
        <v>182.94378179939247</v>
      </c>
      <c r="G44" s="8">
        <f t="shared" si="11"/>
        <v>3700.6375999999946</v>
      </c>
      <c r="H44">
        <v>315</v>
      </c>
      <c r="I44">
        <v>295</v>
      </c>
      <c r="J44" s="1">
        <v>307.37998921078537</v>
      </c>
      <c r="K44" s="2">
        <f t="shared" si="13"/>
        <v>7.620010789214632</v>
      </c>
      <c r="L44" s="8">
        <v>869.74226794560445</v>
      </c>
      <c r="M44" s="1">
        <f t="shared" si="7"/>
        <v>15.886577387580028</v>
      </c>
      <c r="N44" s="1">
        <f t="shared" si="14"/>
        <v>4178.7936081292492</v>
      </c>
      <c r="O44" s="1">
        <f t="shared" si="15"/>
        <v>992.90339246790563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8"/>
        <v>4.3999999999999997E-2</v>
      </c>
      <c r="B45" s="1">
        <f t="shared" si="12"/>
        <v>159.55498326928026</v>
      </c>
      <c r="C45">
        <v>800</v>
      </c>
      <c r="D45" s="2">
        <v>0.75419586177646036</v>
      </c>
      <c r="E45" s="1">
        <f t="shared" si="9"/>
        <v>30.490630299898744</v>
      </c>
      <c r="F45" s="1">
        <f t="shared" si="6"/>
        <v>182.94378179939247</v>
      </c>
      <c r="G45" s="8">
        <f t="shared" si="11"/>
        <v>4668.7431999999935</v>
      </c>
      <c r="H45">
        <v>315</v>
      </c>
      <c r="I45">
        <v>295</v>
      </c>
      <c r="J45" s="1">
        <v>308.21398031912378</v>
      </c>
      <c r="K45" s="2">
        <f t="shared" si="13"/>
        <v>6.7860196808762225</v>
      </c>
      <c r="L45" s="8">
        <v>896.615260336765</v>
      </c>
      <c r="M45" s="1">
        <f t="shared" si="7"/>
        <v>16.373282373541777</v>
      </c>
      <c r="N45" s="1">
        <f t="shared" si="14"/>
        <v>4178.7363652426184</v>
      </c>
      <c r="O45" s="1">
        <f t="shared" si="15"/>
        <v>992.76122095584435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8"/>
        <v>0.05</v>
      </c>
      <c r="B46" s="1">
        <f t="shared" si="12"/>
        <v>181.33376778117207</v>
      </c>
      <c r="C46">
        <v>800</v>
      </c>
      <c r="D46" s="2">
        <v>0.75419586177646036</v>
      </c>
      <c r="E46" s="1">
        <f t="shared" si="9"/>
        <v>30.490630299898744</v>
      </c>
      <c r="F46" s="1">
        <f t="shared" si="6"/>
        <v>182.94378179939247</v>
      </c>
      <c r="G46" s="8">
        <f t="shared" si="11"/>
        <v>5741.5199999999932</v>
      </c>
      <c r="H46">
        <v>315</v>
      </c>
      <c r="I46">
        <v>295</v>
      </c>
      <c r="J46" s="1">
        <v>308.88567606689622</v>
      </c>
      <c r="K46" s="2">
        <f t="shared" si="13"/>
        <v>6.1143239331037762</v>
      </c>
      <c r="L46" s="8">
        <v>917.83564175946981</v>
      </c>
      <c r="M46" s="1">
        <f t="shared" si="7"/>
        <v>16.757335862692035</v>
      </c>
      <c r="N46" s="1">
        <f t="shared" si="14"/>
        <v>4178.6972643810195</v>
      </c>
      <c r="O46" s="1">
        <f t="shared" si="15"/>
        <v>992.64468059373462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8"/>
        <v>5.6000000000000001E-2</v>
      </c>
      <c r="B47" s="1">
        <f t="shared" si="12"/>
        <v>203.11368942615604</v>
      </c>
      <c r="C47">
        <v>800</v>
      </c>
      <c r="D47" s="2">
        <v>0.75419586177646036</v>
      </c>
      <c r="E47" s="1">
        <f t="shared" si="9"/>
        <v>30.490630299898744</v>
      </c>
      <c r="F47" s="1">
        <f t="shared" si="6"/>
        <v>182.94378179939247</v>
      </c>
      <c r="G47" s="8">
        <f t="shared" si="11"/>
        <v>6918.9679999999926</v>
      </c>
      <c r="H47">
        <v>315</v>
      </c>
      <c r="I47">
        <v>295</v>
      </c>
      <c r="J47" s="1">
        <v>309.43763682536854</v>
      </c>
      <c r="K47" s="2">
        <f t="shared" si="13"/>
        <v>5.5623631746314572</v>
      </c>
      <c r="L47" s="8">
        <v>935.0128197114318</v>
      </c>
      <c r="M47" s="1">
        <f t="shared" si="7"/>
        <v>17.068023491317973</v>
      </c>
      <c r="N47" s="1">
        <f t="shared" si="14"/>
        <v>4178.6695245272858</v>
      </c>
      <c r="O47" s="1">
        <f t="shared" si="15"/>
        <v>992.5475755453383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8"/>
        <v>6.2E-2</v>
      </c>
      <c r="B48" s="1">
        <f t="shared" si="12"/>
        <v>224.89446645587304</v>
      </c>
      <c r="C48">
        <v>800</v>
      </c>
      <c r="D48" s="2">
        <v>0.75419586177646036</v>
      </c>
      <c r="E48" s="1">
        <f t="shared" si="9"/>
        <v>30.490630299898744</v>
      </c>
      <c r="F48" s="1">
        <f t="shared" si="6"/>
        <v>182.94378179939247</v>
      </c>
      <c r="G48" s="8">
        <f t="shared" si="11"/>
        <v>8201.0871999999908</v>
      </c>
      <c r="H48">
        <v>315</v>
      </c>
      <c r="I48">
        <v>295</v>
      </c>
      <c r="J48" s="1">
        <v>309.89894359463585</v>
      </c>
      <c r="K48" s="2">
        <f t="shared" si="13"/>
        <v>5.1010564053641474</v>
      </c>
      <c r="L48" s="8">
        <v>949.19968910399234</v>
      </c>
      <c r="M48" s="1">
        <f t="shared" si="7"/>
        <v>17.32448852320455</v>
      </c>
      <c r="N48" s="1">
        <f t="shared" si="14"/>
        <v>4178.6492177294085</v>
      </c>
      <c r="O48" s="1">
        <f t="shared" si="15"/>
        <v>992.46550400916374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8"/>
        <v>6.8000000000000005E-2</v>
      </c>
      <c r="B49" s="1">
        <f t="shared" si="12"/>
        <v>246.67590266744216</v>
      </c>
      <c r="C49">
        <v>800</v>
      </c>
      <c r="D49" s="2">
        <v>0.75419586177646036</v>
      </c>
      <c r="E49" s="1">
        <f t="shared" si="9"/>
        <v>30.490630299898744</v>
      </c>
      <c r="F49" s="1">
        <f t="shared" si="6"/>
        <v>182.94378179939247</v>
      </c>
      <c r="G49" s="8">
        <f t="shared" si="11"/>
        <v>9587.8775999999925</v>
      </c>
      <c r="H49">
        <v>315</v>
      </c>
      <c r="I49">
        <v>295</v>
      </c>
      <c r="J49" s="1">
        <v>310.29006239528599</v>
      </c>
      <c r="K49" s="2">
        <f t="shared" si="13"/>
        <v>4.709937604714014</v>
      </c>
      <c r="L49" s="8">
        <v>961.11344834987108</v>
      </c>
      <c r="M49" s="1">
        <f t="shared" si="7"/>
        <v>17.539761341610575</v>
      </c>
      <c r="N49" s="1">
        <f t="shared" si="14"/>
        <v>4178.6339565560784</v>
      </c>
      <c r="O49" s="1">
        <f t="shared" si="15"/>
        <v>992.39527393167737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8"/>
        <v>7.3999999999999996E-2</v>
      </c>
      <c r="B50" s="1">
        <f t="shared" si="12"/>
        <v>268.45708860142827</v>
      </c>
      <c r="C50">
        <v>800</v>
      </c>
      <c r="D50" s="2">
        <v>0.75419586177646036</v>
      </c>
      <c r="E50" s="1">
        <f t="shared" si="9"/>
        <v>30.490630299898744</v>
      </c>
      <c r="F50" s="1">
        <f t="shared" si="6"/>
        <v>182.94378179939247</v>
      </c>
      <c r="G50" s="8">
        <f t="shared" si="11"/>
        <v>11079.339199999989</v>
      </c>
      <c r="H50">
        <v>315</v>
      </c>
      <c r="I50">
        <v>295</v>
      </c>
      <c r="J50" s="1">
        <v>310.6101282997293</v>
      </c>
      <c r="K50" s="2">
        <f t="shared" si="13"/>
        <v>4.3898717002707031</v>
      </c>
      <c r="L50" s="8">
        <v>970.78784923175112</v>
      </c>
      <c r="M50" s="1">
        <f t="shared" si="7"/>
        <v>17.714501444049144</v>
      </c>
      <c r="N50" s="1">
        <f t="shared" si="14"/>
        <v>4178.6227483986349</v>
      </c>
      <c r="O50" s="1">
        <f t="shared" si="15"/>
        <v>992.33736530428382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8"/>
        <v>8.0000000000000002E-3</v>
      </c>
      <c r="B51" s="1">
        <f t="shared" si="12"/>
        <v>28.960465207904022</v>
      </c>
      <c r="C51">
        <v>1000</v>
      </c>
      <c r="D51" s="2">
        <v>1.0185579325406238</v>
      </c>
      <c r="E51" s="1">
        <f t="shared" si="9"/>
        <v>41.178260096752339</v>
      </c>
      <c r="F51" s="1">
        <f t="shared" si="6"/>
        <v>247.06956058051404</v>
      </c>
      <c r="G51" s="8">
        <f t="shared" si="11"/>
        <v>430.17760000000101</v>
      </c>
      <c r="H51">
        <v>315</v>
      </c>
      <c r="I51">
        <v>295</v>
      </c>
      <c r="J51" s="1">
        <v>296.66075440975067</v>
      </c>
      <c r="K51" s="2">
        <f t="shared" si="13"/>
        <v>18.339245590249334</v>
      </c>
      <c r="L51" s="8">
        <v>488.6213269465697</v>
      </c>
      <c r="M51" s="1">
        <f t="shared" si="7"/>
        <v>7.369715928866996</v>
      </c>
      <c r="N51" s="1">
        <f t="shared" si="14"/>
        <v>4180.6977705994459</v>
      </c>
      <c r="O51" s="1">
        <f t="shared" si="15"/>
        <v>994.45916331964759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8"/>
        <v>1.4E-2</v>
      </c>
      <c r="B52" s="1">
        <f t="shared" si="12"/>
        <v>50.701250198635094</v>
      </c>
      <c r="C52">
        <v>1000</v>
      </c>
      <c r="D52" s="2">
        <v>1.0185579325406238</v>
      </c>
      <c r="E52" s="1">
        <f t="shared" si="9"/>
        <v>41.178260096752339</v>
      </c>
      <c r="F52" s="1">
        <f t="shared" si="6"/>
        <v>247.06956058051404</v>
      </c>
      <c r="G52" s="8">
        <f t="shared" si="11"/>
        <v>874.92719999999963</v>
      </c>
      <c r="H52">
        <v>315</v>
      </c>
      <c r="I52">
        <v>295</v>
      </c>
      <c r="J52" s="1">
        <v>299.8024875090407</v>
      </c>
      <c r="K52" s="2">
        <f t="shared" si="13"/>
        <v>15.197512490959298</v>
      </c>
      <c r="L52" s="8">
        <v>707.57209522851929</v>
      </c>
      <c r="M52" s="1">
        <f t="shared" si="7"/>
        <v>10.65297283025774</v>
      </c>
      <c r="N52" s="1">
        <f t="shared" si="14"/>
        <v>4179.8739335525715</v>
      </c>
      <c r="O52" s="1">
        <f t="shared" si="15"/>
        <v>994.05832800069288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8"/>
        <v>0.02</v>
      </c>
      <c r="B53" s="1">
        <f t="shared" si="12"/>
        <v>72.456611447990809</v>
      </c>
      <c r="C53">
        <v>1000</v>
      </c>
      <c r="D53" s="2">
        <v>1.0185579325406238</v>
      </c>
      <c r="E53" s="1">
        <f t="shared" si="9"/>
        <v>41.178260096752339</v>
      </c>
      <c r="F53" s="1">
        <f t="shared" si="6"/>
        <v>247.06956058051404</v>
      </c>
      <c r="G53" s="8">
        <f t="shared" si="11"/>
        <v>1424.3479999999984</v>
      </c>
      <c r="H53">
        <v>315</v>
      </c>
      <c r="I53">
        <v>295</v>
      </c>
      <c r="J53" s="1">
        <v>302.35351463725755</v>
      </c>
      <c r="K53" s="2">
        <f t="shared" si="13"/>
        <v>12.646485362742453</v>
      </c>
      <c r="L53" s="8">
        <v>840.43903171699515</v>
      </c>
      <c r="M53" s="1">
        <f t="shared" si="7"/>
        <v>12.639484444804307</v>
      </c>
      <c r="N53" s="1">
        <f t="shared" si="14"/>
        <v>4179.3820933227871</v>
      </c>
      <c r="O53" s="1">
        <f t="shared" si="15"/>
        <v>993.69813963328147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8"/>
        <v>2.5999999999999999E-2</v>
      </c>
      <c r="B54" s="1">
        <f t="shared" si="12"/>
        <v>94.220868677741436</v>
      </c>
      <c r="C54">
        <v>1000</v>
      </c>
      <c r="D54" s="2">
        <v>1.0185579325406238</v>
      </c>
      <c r="E54" s="1">
        <f t="shared" si="9"/>
        <v>41.178260096752339</v>
      </c>
      <c r="F54" s="1">
        <f t="shared" si="6"/>
        <v>247.06956058051404</v>
      </c>
      <c r="G54" s="8">
        <f t="shared" si="11"/>
        <v>2078.4399999999969</v>
      </c>
      <c r="H54">
        <v>315</v>
      </c>
      <c r="I54">
        <v>295</v>
      </c>
      <c r="J54" s="1">
        <v>304.25417713419517</v>
      </c>
      <c r="K54" s="2">
        <f t="shared" si="13"/>
        <v>10.745822865804826</v>
      </c>
      <c r="L54" s="8">
        <v>927.84939131719864</v>
      </c>
      <c r="M54" s="1">
        <f t="shared" si="7"/>
        <v>13.943712303919972</v>
      </c>
      <c r="N54" s="1">
        <f t="shared" si="14"/>
        <v>4179.1056306595901</v>
      </c>
      <c r="O54" s="1">
        <f t="shared" si="15"/>
        <v>993.41049720243018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8"/>
        <v>3.2000000000000001E-2</v>
      </c>
      <c r="B55" s="1">
        <f t="shared" si="12"/>
        <v>115.99067801753556</v>
      </c>
      <c r="C55">
        <v>1000</v>
      </c>
      <c r="D55" s="2">
        <v>1.0185579325406238</v>
      </c>
      <c r="E55" s="1">
        <f t="shared" si="9"/>
        <v>41.178260096752339</v>
      </c>
      <c r="F55" s="1">
        <f t="shared" si="6"/>
        <v>247.06956058051404</v>
      </c>
      <c r="G55" s="8">
        <f t="shared" si="11"/>
        <v>2837.2031999999954</v>
      </c>
      <c r="H55">
        <v>315</v>
      </c>
      <c r="I55">
        <v>295</v>
      </c>
      <c r="J55" s="1">
        <v>305.68653012926586</v>
      </c>
      <c r="K55" s="2">
        <f t="shared" si="13"/>
        <v>9.3134698707341386</v>
      </c>
      <c r="L55" s="8">
        <v>989.35358725062747</v>
      </c>
      <c r="M55" s="1">
        <f t="shared" si="7"/>
        <v>14.859986827777274</v>
      </c>
      <c r="N55" s="1">
        <f t="shared" si="14"/>
        <v>4178.9422899659503</v>
      </c>
      <c r="O55" s="1">
        <f t="shared" si="15"/>
        <v>993.18326238755139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8"/>
        <v>3.7999999999999999E-2</v>
      </c>
      <c r="B56" s="1">
        <f t="shared" si="12"/>
        <v>137.76412352968853</v>
      </c>
      <c r="C56">
        <v>1000</v>
      </c>
      <c r="D56" s="2">
        <v>1.0185579325406238</v>
      </c>
      <c r="E56" s="1">
        <f t="shared" si="9"/>
        <v>41.178260096752339</v>
      </c>
      <c r="F56" s="1">
        <f t="shared" si="6"/>
        <v>247.06956058051404</v>
      </c>
      <c r="G56" s="8">
        <f t="shared" si="11"/>
        <v>3700.6375999999946</v>
      </c>
      <c r="H56">
        <v>315</v>
      </c>
      <c r="I56">
        <v>295</v>
      </c>
      <c r="J56" s="1">
        <v>306.79370402263612</v>
      </c>
      <c r="K56" s="2">
        <f t="shared" si="13"/>
        <v>8.2062959773638795</v>
      </c>
      <c r="L56" s="8">
        <v>1034.8756538468085</v>
      </c>
      <c r="M56" s="1">
        <f t="shared" si="7"/>
        <v>15.537329384610466</v>
      </c>
      <c r="N56" s="1">
        <f t="shared" si="14"/>
        <v>4178.8399723342127</v>
      </c>
      <c r="O56" s="1">
        <f t="shared" si="15"/>
        <v>993.00163565820685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8"/>
        <v>4.3999999999999997E-2</v>
      </c>
      <c r="B57" s="1">
        <f t="shared" si="12"/>
        <v>159.54006143200988</v>
      </c>
      <c r="C57">
        <v>1000</v>
      </c>
      <c r="D57" s="2">
        <v>1.0185579325406238</v>
      </c>
      <c r="E57" s="1">
        <f t="shared" si="9"/>
        <v>41.178260096752339</v>
      </c>
      <c r="F57" s="1">
        <f t="shared" si="6"/>
        <v>247.06956058051404</v>
      </c>
      <c r="G57" s="8">
        <f t="shared" si="11"/>
        <v>4668.7431999999935</v>
      </c>
      <c r="H57">
        <v>315</v>
      </c>
      <c r="I57">
        <v>295</v>
      </c>
      <c r="J57" s="1">
        <v>307.67117704837193</v>
      </c>
      <c r="K57" s="2">
        <f t="shared" si="13"/>
        <v>7.3288229516280694</v>
      </c>
      <c r="L57" s="8">
        <v>1069.8910418611354</v>
      </c>
      <c r="M57" s="1">
        <f t="shared" si="7"/>
        <v>16.05781043836198</v>
      </c>
      <c r="N57" s="1">
        <f t="shared" si="14"/>
        <v>4178.772487992569</v>
      </c>
      <c r="O57" s="1">
        <f t="shared" si="15"/>
        <v>992.85407425710605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8"/>
        <v>0.05</v>
      </c>
      <c r="B58" s="1">
        <f t="shared" si="12"/>
        <v>181.31777545775256</v>
      </c>
      <c r="C58">
        <v>1000</v>
      </c>
      <c r="D58" s="2">
        <v>1.0185579325406238</v>
      </c>
      <c r="E58" s="1">
        <f t="shared" si="9"/>
        <v>41.178260096752339</v>
      </c>
      <c r="F58" s="1">
        <f t="shared" si="6"/>
        <v>247.06956058051404</v>
      </c>
      <c r="G58" s="8">
        <f t="shared" si="11"/>
        <v>5741.5199999999932</v>
      </c>
      <c r="H58">
        <v>315</v>
      </c>
      <c r="I58">
        <v>295</v>
      </c>
      <c r="J58" s="1">
        <v>308.38203445006513</v>
      </c>
      <c r="K58" s="2">
        <f t="shared" si="13"/>
        <v>6.6179655499348655</v>
      </c>
      <c r="L58" s="8">
        <v>1097.6454196069303</v>
      </c>
      <c r="M58" s="1">
        <f t="shared" si="7"/>
        <v>16.470009144585077</v>
      </c>
      <c r="N58" s="1">
        <f t="shared" si="14"/>
        <v>4178.7260138419151</v>
      </c>
      <c r="O58" s="1">
        <f t="shared" si="15"/>
        <v>992.73223237806815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8"/>
        <v>5.6000000000000001E-2</v>
      </c>
      <c r="B59" s="1">
        <f t="shared" si="12"/>
        <v>203.09679705503123</v>
      </c>
      <c r="C59">
        <v>1000</v>
      </c>
      <c r="D59" s="2">
        <v>1.0185579325406238</v>
      </c>
      <c r="E59" s="1">
        <f t="shared" si="9"/>
        <v>41.178260096752339</v>
      </c>
      <c r="F59" s="1">
        <f t="shared" si="6"/>
        <v>247.06956058051404</v>
      </c>
      <c r="G59" s="8">
        <f t="shared" si="11"/>
        <v>6918.9679999999926</v>
      </c>
      <c r="H59">
        <v>315</v>
      </c>
      <c r="I59">
        <v>295</v>
      </c>
      <c r="J59" s="1">
        <v>308.96882253095885</v>
      </c>
      <c r="K59" s="2">
        <f t="shared" si="13"/>
        <v>6.0311774690411539</v>
      </c>
      <c r="L59" s="8">
        <v>1120.1781005345129</v>
      </c>
      <c r="M59" s="1">
        <f t="shared" si="7"/>
        <v>16.804412672264938</v>
      </c>
      <c r="N59" s="1">
        <f t="shared" si="14"/>
        <v>4178.692838320283</v>
      </c>
      <c r="O59" s="1">
        <f t="shared" si="15"/>
        <v>992.63012968823114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8"/>
        <v>6.2E-2</v>
      </c>
      <c r="B60" s="1">
        <f t="shared" si="12"/>
        <v>224.876807911615</v>
      </c>
      <c r="C60">
        <v>1000</v>
      </c>
      <c r="D60" s="2">
        <v>1.0185579325406238</v>
      </c>
      <c r="E60" s="1">
        <f t="shared" si="9"/>
        <v>41.178260096752339</v>
      </c>
      <c r="F60" s="1">
        <f t="shared" si="6"/>
        <v>247.06956058051404</v>
      </c>
      <c r="G60" s="8">
        <f t="shared" si="11"/>
        <v>8201.0871999999908</v>
      </c>
      <c r="H60">
        <v>315</v>
      </c>
      <c r="I60">
        <v>295</v>
      </c>
      <c r="J60" s="1">
        <v>309.46100649199508</v>
      </c>
      <c r="K60" s="2">
        <f t="shared" si="13"/>
        <v>5.5389935080049213</v>
      </c>
      <c r="L60" s="8">
        <v>1138.8324990382375</v>
      </c>
      <c r="M60" s="1">
        <f t="shared" si="7"/>
        <v>17.081084487783581</v>
      </c>
      <c r="N60" s="1">
        <f t="shared" si="14"/>
        <v>4178.6684340061374</v>
      </c>
      <c r="O60" s="1">
        <f t="shared" si="15"/>
        <v>992.54343777294253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8"/>
        <v>6.8000000000000005E-2</v>
      </c>
      <c r="B61" s="1">
        <f t="shared" si="12"/>
        <v>246.65758466744987</v>
      </c>
      <c r="C61">
        <v>1000</v>
      </c>
      <c r="D61" s="2">
        <v>1.0185579325406238</v>
      </c>
      <c r="E61" s="1">
        <f t="shared" si="9"/>
        <v>41.178260096752339</v>
      </c>
      <c r="F61" s="1">
        <f t="shared" si="6"/>
        <v>247.06956058051404</v>
      </c>
      <c r="G61" s="8">
        <f t="shared" si="11"/>
        <v>9587.8775999999925</v>
      </c>
      <c r="H61">
        <v>315</v>
      </c>
      <c r="I61">
        <v>295</v>
      </c>
      <c r="J61" s="1">
        <v>309.87953282240545</v>
      </c>
      <c r="K61" s="2">
        <f t="shared" si="13"/>
        <v>5.1204671775945485</v>
      </c>
      <c r="L61" s="8">
        <v>1154.5286972013162</v>
      </c>
      <c r="M61" s="1">
        <f t="shared" si="7"/>
        <v>17.313753672004818</v>
      </c>
      <c r="N61" s="1">
        <f t="shared" si="14"/>
        <v>4178.6500211500033</v>
      </c>
      <c r="O61" s="1">
        <f t="shared" si="15"/>
        <v>992.46897406396704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8"/>
        <v>7.3999999999999996E-2</v>
      </c>
      <c r="B62" s="1">
        <f t="shared" si="12"/>
        <v>268.43814748406743</v>
      </c>
      <c r="C62">
        <v>1000</v>
      </c>
      <c r="D62" s="2">
        <v>1.0185579325406238</v>
      </c>
      <c r="E62" s="1">
        <f t="shared" si="9"/>
        <v>41.178260096752339</v>
      </c>
      <c r="F62" s="1">
        <f t="shared" si="6"/>
        <v>247.06956058051404</v>
      </c>
      <c r="G62" s="8">
        <f t="shared" si="11"/>
        <v>11079.339199999989</v>
      </c>
      <c r="H62">
        <v>315</v>
      </c>
      <c r="I62">
        <v>295</v>
      </c>
      <c r="J62" s="1">
        <v>310.22284756005985</v>
      </c>
      <c r="K62" s="2">
        <f t="shared" si="13"/>
        <v>4.7771524399401528</v>
      </c>
      <c r="L62" s="8">
        <v>1167.2950661765569</v>
      </c>
      <c r="M62" s="1">
        <f t="shared" si="7"/>
        <v>17.502904161519901</v>
      </c>
      <c r="N62" s="1">
        <f t="shared" si="14"/>
        <v>4178.6364550179978</v>
      </c>
      <c r="O62" s="1">
        <f t="shared" si="15"/>
        <v>992.40738507857418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8"/>
        <v>8.0000000000000002E-3</v>
      </c>
      <c r="B63" s="1">
        <f t="shared" si="12"/>
        <v>28.959481194601896</v>
      </c>
      <c r="C63">
        <v>1200</v>
      </c>
      <c r="D63" s="2">
        <v>1.2674161846113305</v>
      </c>
      <c r="E63" s="1">
        <f t="shared" si="9"/>
        <v>51.23910151146687</v>
      </c>
      <c r="F63" s="1">
        <f t="shared" si="6"/>
        <v>307.43460906880125</v>
      </c>
      <c r="G63" s="8">
        <f t="shared" si="11"/>
        <v>430.17760000000101</v>
      </c>
      <c r="H63">
        <v>315</v>
      </c>
      <c r="I63">
        <v>295</v>
      </c>
      <c r="J63" s="1">
        <v>296.37702209317229</v>
      </c>
      <c r="K63" s="2">
        <f t="shared" si="13"/>
        <v>18.622977906827714</v>
      </c>
      <c r="L63" s="8">
        <v>527.57364991395343</v>
      </c>
      <c r="M63" s="1">
        <f t="shared" si="7"/>
        <v>6.959756036633201</v>
      </c>
      <c r="N63" s="1">
        <f t="shared" si="14"/>
        <v>4180.7852174893378</v>
      </c>
      <c r="O63" s="1">
        <f t="shared" si="15"/>
        <v>994.49295401633026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8"/>
        <v>1.4E-2</v>
      </c>
      <c r="B64" s="1">
        <f t="shared" si="12"/>
        <v>50.697896162356038</v>
      </c>
      <c r="C64">
        <v>1200</v>
      </c>
      <c r="D64" s="2">
        <v>1.2674161846113305</v>
      </c>
      <c r="E64" s="1">
        <f t="shared" si="9"/>
        <v>51.23910151146687</v>
      </c>
      <c r="F64" s="1">
        <f t="shared" si="6"/>
        <v>307.43460906880125</v>
      </c>
      <c r="G64" s="8">
        <f t="shared" si="11"/>
        <v>874.92719999999963</v>
      </c>
      <c r="H64">
        <v>315</v>
      </c>
      <c r="I64">
        <v>295</v>
      </c>
      <c r="J64" s="1">
        <v>299.31185887929411</v>
      </c>
      <c r="K64" s="2">
        <f t="shared" si="13"/>
        <v>15.688141120705893</v>
      </c>
      <c r="L64" s="8">
        <v>776.68780760708546</v>
      </c>
      <c r="M64" s="1">
        <f t="shared" si="7"/>
        <v>10.224529269677573</v>
      </c>
      <c r="N64" s="1">
        <f t="shared" si="14"/>
        <v>4179.9859133576156</v>
      </c>
      <c r="O64" s="1">
        <f t="shared" si="15"/>
        <v>994.12409222264273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8"/>
        <v>0.02</v>
      </c>
      <c r="B65" s="1">
        <f t="shared" si="12"/>
        <v>72.450907257066106</v>
      </c>
      <c r="C65">
        <v>1200</v>
      </c>
      <c r="D65" s="2">
        <v>1.2674161846113305</v>
      </c>
      <c r="E65" s="1">
        <f t="shared" si="9"/>
        <v>51.23910151146687</v>
      </c>
      <c r="F65" s="1">
        <f t="shared" si="6"/>
        <v>307.43460906880125</v>
      </c>
      <c r="G65" s="8">
        <f t="shared" si="11"/>
        <v>1424.3479999999984</v>
      </c>
      <c r="H65">
        <v>315</v>
      </c>
      <c r="I65">
        <v>295</v>
      </c>
      <c r="J65" s="1">
        <v>301.8171277077127</v>
      </c>
      <c r="K65" s="2">
        <f t="shared" si="13"/>
        <v>13.1828722922873</v>
      </c>
      <c r="L65" s="8">
        <v>931.62867979874648</v>
      </c>
      <c r="M65" s="1">
        <f t="shared" si="7"/>
        <v>12.248392826503963</v>
      </c>
      <c r="N65" s="1">
        <f t="shared" si="14"/>
        <v>4179.4734755058253</v>
      </c>
      <c r="O65" s="1">
        <f t="shared" si="15"/>
        <v>993.77637528449145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8"/>
        <v>2.5999999999999999E-2</v>
      </c>
      <c r="B66" s="1">
        <f t="shared" ref="B66:B97" si="16">A66/O66*3600*1000</f>
        <v>94.213179333879225</v>
      </c>
      <c r="C66">
        <v>1200</v>
      </c>
      <c r="D66" s="2">
        <v>1.2674161846113305</v>
      </c>
      <c r="E66" s="1">
        <f t="shared" si="9"/>
        <v>51.23910151146687</v>
      </c>
      <c r="F66" s="1">
        <f t="shared" si="6"/>
        <v>307.43460906880125</v>
      </c>
      <c r="G66" s="8">
        <f t="shared" si="11"/>
        <v>2078.4399999999969</v>
      </c>
      <c r="H66">
        <v>315</v>
      </c>
      <c r="I66">
        <v>295</v>
      </c>
      <c r="J66" s="1">
        <v>303.72903260279844</v>
      </c>
      <c r="K66" s="2">
        <f t="shared" si="13"/>
        <v>11.270967397201559</v>
      </c>
      <c r="L66" s="8">
        <v>1034.9239850619333</v>
      </c>
      <c r="M66" s="1">
        <f t="shared" si="7"/>
        <v>13.594584786340089</v>
      </c>
      <c r="N66" s="1">
        <f t="shared" si="14"/>
        <v>4179.1749162892556</v>
      </c>
      <c r="O66" s="1">
        <f t="shared" si="15"/>
        <v>993.49157582607199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8"/>
        <v>3.2000000000000001E-2</v>
      </c>
      <c r="B67" s="1">
        <f t="shared" si="16"/>
        <v>115.98136577304068</v>
      </c>
      <c r="C67">
        <v>1200</v>
      </c>
      <c r="D67" s="2">
        <v>1.2674161846113305</v>
      </c>
      <c r="E67" s="1">
        <f t="shared" si="9"/>
        <v>51.23910151146687</v>
      </c>
      <c r="F67" s="1">
        <f t="shared" si="6"/>
        <v>307.43460906880125</v>
      </c>
      <c r="G67" s="8">
        <f t="shared" si="11"/>
        <v>2837.2031999999954</v>
      </c>
      <c r="H67">
        <v>315</v>
      </c>
      <c r="I67">
        <v>295</v>
      </c>
      <c r="J67" s="1">
        <v>305.19017160650469</v>
      </c>
      <c r="K67" s="2">
        <f t="shared" ref="K67:K98" si="17">H67-J67</f>
        <v>9.8098283934953088</v>
      </c>
      <c r="L67" s="8">
        <v>1108.2055342538561</v>
      </c>
      <c r="M67" s="1">
        <f t="shared" si="7"/>
        <v>14.547980850779195</v>
      </c>
      <c r="N67" s="1">
        <f t="shared" ref="N67:N98" si="18">((W67 + X67*H67 +Y67*H67^2 +  Z67*H67^3)+(W67 + X67*J67 + Y67*J67^2 +  Z67*J67^3))/2</f>
        <v>4178.9947841657931</v>
      </c>
      <c r="O67" s="1">
        <f t="shared" ref="O67:O98" si="19">((S67 + T67*H67 + U67*H67^2 +  V67*H67^3)+(S67 + T67*J67 + U67*J67^2 +  V67*J67^3))/2</f>
        <v>993.26300593347298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8"/>
        <v>3.7999999999999999E-2</v>
      </c>
      <c r="B68" s="1">
        <f t="shared" si="16"/>
        <v>137.75348438084879</v>
      </c>
      <c r="C68">
        <v>1200</v>
      </c>
      <c r="D68" s="2">
        <v>1.2674161846113305</v>
      </c>
      <c r="E68" s="1">
        <f t="shared" si="9"/>
        <v>51.23910151146687</v>
      </c>
      <c r="F68" s="1">
        <f t="shared" ref="F68:F131" si="20">E68*6</f>
        <v>307.43460906880125</v>
      </c>
      <c r="G68" s="8">
        <f t="shared" si="11"/>
        <v>3700.6375999999946</v>
      </c>
      <c r="H68">
        <v>315</v>
      </c>
      <c r="I68">
        <v>295</v>
      </c>
      <c r="J68" s="1">
        <v>306.33000732049015</v>
      </c>
      <c r="K68" s="2">
        <f t="shared" si="17"/>
        <v>8.6699926795098463</v>
      </c>
      <c r="L68" s="8">
        <v>1162.7486558675491</v>
      </c>
      <c r="M68" s="1">
        <f t="shared" ref="M68:M131" si="21">((H68-I68)-(J68-I68))/(LN((H68-I68)/(J68-I68)))</f>
        <v>15.256616494729695</v>
      </c>
      <c r="N68" s="1">
        <f t="shared" si="18"/>
        <v>4178.8804107144879</v>
      </c>
      <c r="O68" s="1">
        <f t="shared" si="19"/>
        <v>993.07832839848425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8"/>
        <v>4.3999999999999997E-2</v>
      </c>
      <c r="B69" s="1">
        <f t="shared" si="16"/>
        <v>159.52832687497371</v>
      </c>
      <c r="C69">
        <v>1200</v>
      </c>
      <c r="D69" s="2">
        <v>1.2674161846113305</v>
      </c>
      <c r="E69" s="1">
        <f t="shared" si="9"/>
        <v>51.23910151146687</v>
      </c>
      <c r="F69" s="1">
        <f t="shared" si="20"/>
        <v>307.43460906880125</v>
      </c>
      <c r="G69" s="8">
        <f t="shared" si="11"/>
        <v>4668.7431999999935</v>
      </c>
      <c r="H69">
        <v>315</v>
      </c>
      <c r="I69">
        <v>295</v>
      </c>
      <c r="J69" s="1">
        <v>307.23924157106893</v>
      </c>
      <c r="K69" s="2">
        <f t="shared" si="17"/>
        <v>7.7607584289310694</v>
      </c>
      <c r="L69" s="8">
        <v>1204.873265113602</v>
      </c>
      <c r="M69" s="1">
        <f t="shared" si="21"/>
        <v>15.803290747557032</v>
      </c>
      <c r="N69" s="1">
        <f t="shared" si="18"/>
        <v>4178.8042649559875</v>
      </c>
      <c r="O69" s="1">
        <f t="shared" si="19"/>
        <v>992.92710644512681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8"/>
        <v>0.05</v>
      </c>
      <c r="B70" s="1">
        <f t="shared" si="16"/>
        <v>181.30512564283671</v>
      </c>
      <c r="C70">
        <v>1200</v>
      </c>
      <c r="D70" s="2">
        <v>1.2674161846113305</v>
      </c>
      <c r="E70" s="1">
        <f t="shared" si="9"/>
        <v>51.23910151146687</v>
      </c>
      <c r="F70" s="1">
        <f t="shared" si="20"/>
        <v>307.43460906880125</v>
      </c>
      <c r="G70" s="8">
        <f t="shared" si="11"/>
        <v>5741.5199999999932</v>
      </c>
      <c r="H70">
        <v>315</v>
      </c>
      <c r="I70">
        <v>295</v>
      </c>
      <c r="J70" s="1">
        <v>307.97939342670907</v>
      </c>
      <c r="K70" s="2">
        <f t="shared" si="17"/>
        <v>7.0206065732909337</v>
      </c>
      <c r="L70" s="8">
        <v>1238.3653568648804</v>
      </c>
      <c r="M70" s="1">
        <f t="shared" si="21"/>
        <v>16.23752347487418</v>
      </c>
      <c r="N70" s="1">
        <f t="shared" si="18"/>
        <v>4178.7514668989243</v>
      </c>
      <c r="O70" s="1">
        <f t="shared" si="19"/>
        <v>992.80149616173719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8"/>
        <v>5.6000000000000001E-2</v>
      </c>
      <c r="B71" s="1">
        <f t="shared" si="16"/>
        <v>203.08337323986927</v>
      </c>
      <c r="C71">
        <v>1200</v>
      </c>
      <c r="D71" s="2">
        <v>1.2674161846113305</v>
      </c>
      <c r="E71" s="1">
        <f t="shared" si="9"/>
        <v>51.23910151146687</v>
      </c>
      <c r="F71" s="1">
        <f t="shared" si="20"/>
        <v>307.43460906880125</v>
      </c>
      <c r="G71" s="8">
        <f t="shared" si="11"/>
        <v>6918.9679999999926</v>
      </c>
      <c r="H71">
        <v>315</v>
      </c>
      <c r="I71">
        <v>295</v>
      </c>
      <c r="J71" s="1">
        <v>308.59264943749878</v>
      </c>
      <c r="K71" s="2">
        <f t="shared" si="17"/>
        <v>6.4073505625012217</v>
      </c>
      <c r="L71" s="8">
        <v>1265.621883309326</v>
      </c>
      <c r="M71" s="1">
        <f t="shared" si="21"/>
        <v>16.590623963188857</v>
      </c>
      <c r="N71" s="1">
        <f t="shared" si="18"/>
        <v>4178.7135814628837</v>
      </c>
      <c r="O71" s="1">
        <f t="shared" si="19"/>
        <v>992.69574256028727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8"/>
        <v>6.2E-2</v>
      </c>
      <c r="B72" s="1">
        <f t="shared" si="16"/>
        <v>224.86272215708911</v>
      </c>
      <c r="C72">
        <v>1200</v>
      </c>
      <c r="D72" s="2">
        <v>1.2674161846113305</v>
      </c>
      <c r="E72" s="1">
        <f t="shared" si="9"/>
        <v>51.23910151146687</v>
      </c>
      <c r="F72" s="1">
        <f t="shared" si="20"/>
        <v>307.43460906880125</v>
      </c>
      <c r="G72" s="8">
        <f t="shared" si="11"/>
        <v>8201.0871999999908</v>
      </c>
      <c r="H72">
        <v>315</v>
      </c>
      <c r="I72">
        <v>295</v>
      </c>
      <c r="J72" s="1">
        <v>309.10856779328856</v>
      </c>
      <c r="K72" s="2">
        <f t="shared" si="17"/>
        <v>5.8914322067114426</v>
      </c>
      <c r="L72" s="8">
        <v>1288.2309576855696</v>
      </c>
      <c r="M72" s="1">
        <f t="shared" si="21"/>
        <v>16.883312623591667</v>
      </c>
      <c r="N72" s="1">
        <f t="shared" si="18"/>
        <v>4178.6855991624325</v>
      </c>
      <c r="O72" s="1">
        <f t="shared" si="19"/>
        <v>992.60561225471804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8"/>
        <v>6.8000000000000005E-2</v>
      </c>
      <c r="B73" s="1">
        <f t="shared" si="16"/>
        <v>246.64292700166527</v>
      </c>
      <c r="C73">
        <v>1200</v>
      </c>
      <c r="D73" s="2">
        <v>1.2674161846113305</v>
      </c>
      <c r="E73" s="1">
        <f t="shared" si="9"/>
        <v>51.23910151146687</v>
      </c>
      <c r="F73" s="1">
        <f t="shared" si="20"/>
        <v>307.43460906880125</v>
      </c>
      <c r="G73" s="8">
        <f t="shared" si="11"/>
        <v>9587.8775999999925</v>
      </c>
      <c r="H73">
        <v>315</v>
      </c>
      <c r="I73">
        <v>295</v>
      </c>
      <c r="J73" s="1">
        <v>309.54834361491481</v>
      </c>
      <c r="K73" s="2">
        <f t="shared" si="17"/>
        <v>5.4516563850851867</v>
      </c>
      <c r="L73" s="8">
        <v>1307.2851679402247</v>
      </c>
      <c r="M73" s="1">
        <f t="shared" si="21"/>
        <v>17.129830494982226</v>
      </c>
      <c r="N73" s="1">
        <f t="shared" si="18"/>
        <v>4178.6644175765414</v>
      </c>
      <c r="O73" s="1">
        <f t="shared" si="19"/>
        <v>992.52795519389542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8"/>
        <v>7.3999999999999996E-2</v>
      </c>
      <c r="B74" s="1">
        <f t="shared" si="16"/>
        <v>268.42295294323077</v>
      </c>
      <c r="C74">
        <v>1200</v>
      </c>
      <c r="D74" s="2">
        <v>1.2674161846113305</v>
      </c>
      <c r="E74" s="1">
        <f t="shared" si="9"/>
        <v>51.23910151146687</v>
      </c>
      <c r="F74" s="1">
        <f t="shared" si="20"/>
        <v>307.43460906880125</v>
      </c>
      <c r="G74" s="8">
        <f t="shared" si="11"/>
        <v>11079.339199999989</v>
      </c>
      <c r="H74">
        <v>315</v>
      </c>
      <c r="I74">
        <v>295</v>
      </c>
      <c r="J74" s="1">
        <v>309.90980324666822</v>
      </c>
      <c r="K74" s="2">
        <f t="shared" si="17"/>
        <v>5.0901967533317816</v>
      </c>
      <c r="L74" s="8">
        <v>1322.8030963373694</v>
      </c>
      <c r="M74" s="1">
        <f t="shared" si="21"/>
        <v>17.33049216362301</v>
      </c>
      <c r="N74" s="1">
        <f t="shared" si="18"/>
        <v>4178.6487701678898</v>
      </c>
      <c r="O74" s="1">
        <f t="shared" si="19"/>
        <v>992.46356199777529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8"/>
        <v>8.0000000000000002E-3</v>
      </c>
      <c r="B75" s="1">
        <f t="shared" si="16"/>
        <v>28.958425057460929</v>
      </c>
      <c r="C75">
        <v>1500</v>
      </c>
      <c r="D75" s="2">
        <v>1.648922999110672</v>
      </c>
      <c r="E75" s="1">
        <f t="shared" si="9"/>
        <v>66.662659008046248</v>
      </c>
      <c r="F75" s="1">
        <f t="shared" si="20"/>
        <v>399.97595404827746</v>
      </c>
      <c r="G75" s="8">
        <f t="shared" si="11"/>
        <v>430.17760000000101</v>
      </c>
      <c r="H75">
        <v>315</v>
      </c>
      <c r="I75">
        <v>295</v>
      </c>
      <c r="J75" s="1">
        <v>296.06858630005024</v>
      </c>
      <c r="K75" s="2">
        <f t="shared" si="17"/>
        <v>18.931413699949758</v>
      </c>
      <c r="L75" s="8">
        <v>571.36838745079956</v>
      </c>
      <c r="M75" s="1">
        <f t="shared" si="21"/>
        <v>6.4625661914894232</v>
      </c>
      <c r="N75" s="1">
        <f t="shared" si="18"/>
        <v>4180.8828696844694</v>
      </c>
      <c r="O75" s="1">
        <f t="shared" si="19"/>
        <v>994.52922397725115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8"/>
        <v>1.4E-2</v>
      </c>
      <c r="B76" s="1">
        <f t="shared" si="16"/>
        <v>50.693971331598064</v>
      </c>
      <c r="C76">
        <v>1500</v>
      </c>
      <c r="D76" s="2">
        <v>1.648922999110672</v>
      </c>
      <c r="E76" s="1">
        <f t="shared" si="9"/>
        <v>66.662659008046248</v>
      </c>
      <c r="F76" s="1">
        <f t="shared" si="20"/>
        <v>399.97595404827746</v>
      </c>
      <c r="G76" s="8">
        <f t="shared" si="11"/>
        <v>874.92719999999963</v>
      </c>
      <c r="H76">
        <v>315</v>
      </c>
      <c r="I76">
        <v>295</v>
      </c>
      <c r="J76" s="1">
        <v>298.72634656543016</v>
      </c>
      <c r="K76" s="2">
        <f t="shared" si="17"/>
        <v>16.273653434569837</v>
      </c>
      <c r="L76" s="8">
        <v>858.41425246885092</v>
      </c>
      <c r="M76" s="1">
        <f t="shared" si="21"/>
        <v>9.6849459994442597</v>
      </c>
      <c r="N76" s="1">
        <f t="shared" si="18"/>
        <v>4180.1273594489567</v>
      </c>
      <c r="O76" s="1">
        <f t="shared" si="19"/>
        <v>994.20105933947946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8"/>
        <v>0.02</v>
      </c>
      <c r="B77" s="1">
        <f t="shared" si="16"/>
        <v>72.443972414836594</v>
      </c>
      <c r="C77">
        <v>1500</v>
      </c>
      <c r="D77" s="2">
        <v>1.648922999110672</v>
      </c>
      <c r="E77" s="1">
        <f t="shared" si="9"/>
        <v>66.662659008046248</v>
      </c>
      <c r="F77" s="1">
        <f t="shared" si="20"/>
        <v>399.97595404827746</v>
      </c>
      <c r="G77" s="8">
        <f t="shared" si="11"/>
        <v>1424.3479999999984</v>
      </c>
      <c r="H77">
        <v>315</v>
      </c>
      <c r="I77">
        <v>295</v>
      </c>
      <c r="J77" s="1">
        <v>301.15234068719798</v>
      </c>
      <c r="K77" s="2">
        <f t="shared" si="17"/>
        <v>13.847659312802023</v>
      </c>
      <c r="L77" s="8">
        <v>1042.7212651817929</v>
      </c>
      <c r="M77" s="1">
        <f t="shared" si="21"/>
        <v>11.746257742376223</v>
      </c>
      <c r="N77" s="1">
        <f t="shared" si="18"/>
        <v>4179.5954035631248</v>
      </c>
      <c r="O77" s="1">
        <f t="shared" si="19"/>
        <v>993.87150648925945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8"/>
        <v>2.5999999999999999E-2</v>
      </c>
      <c r="B78" s="1">
        <f t="shared" si="16"/>
        <v>94.203619011819612</v>
      </c>
      <c r="C78">
        <v>1500</v>
      </c>
      <c r="D78" s="2">
        <v>1.648922999110672</v>
      </c>
      <c r="E78" s="1">
        <f t="shared" si="9"/>
        <v>66.662659008046248</v>
      </c>
      <c r="F78" s="1">
        <f t="shared" si="20"/>
        <v>399.97595404827746</v>
      </c>
      <c r="G78" s="8">
        <f t="shared" si="11"/>
        <v>2078.4399999999969</v>
      </c>
      <c r="H78">
        <v>315</v>
      </c>
      <c r="I78">
        <v>295</v>
      </c>
      <c r="J78" s="1">
        <v>303.06467553194352</v>
      </c>
      <c r="K78" s="2">
        <f t="shared" si="17"/>
        <v>11.935324468056479</v>
      </c>
      <c r="L78" s="8">
        <v>1167.7644253811709</v>
      </c>
      <c r="M78" s="1">
        <f t="shared" si="21"/>
        <v>13.141174481314135</v>
      </c>
      <c r="N78" s="1">
        <f t="shared" si="18"/>
        <v>4179.2702208915462</v>
      </c>
      <c r="O78" s="1">
        <f t="shared" si="19"/>
        <v>993.59240103351135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8"/>
        <v>3.2000000000000001E-2</v>
      </c>
      <c r="B79" s="1">
        <f t="shared" si="16"/>
        <v>115.96961443772415</v>
      </c>
      <c r="C79">
        <v>1500</v>
      </c>
      <c r="D79" s="2">
        <v>1.648922999110672</v>
      </c>
      <c r="E79" s="1">
        <f t="shared" si="9"/>
        <v>66.662659008046248</v>
      </c>
      <c r="F79" s="1">
        <f t="shared" si="20"/>
        <v>399.97595404827746</v>
      </c>
      <c r="G79" s="8">
        <f t="shared" si="11"/>
        <v>2837.2031999999954</v>
      </c>
      <c r="H79">
        <v>315</v>
      </c>
      <c r="I79">
        <v>295</v>
      </c>
      <c r="J79" s="1">
        <v>304.55406954337468</v>
      </c>
      <c r="K79" s="2">
        <f t="shared" si="17"/>
        <v>10.445930456625319</v>
      </c>
      <c r="L79" s="8">
        <v>1257.4491422068759</v>
      </c>
      <c r="M79" s="1">
        <f t="shared" si="21"/>
        <v>14.139718761230982</v>
      </c>
      <c r="N79" s="1">
        <f t="shared" si="18"/>
        <v>4179.068383985893</v>
      </c>
      <c r="O79" s="1">
        <f t="shared" si="19"/>
        <v>993.36365442400052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2">A68</f>
        <v>3.7999999999999999E-2</v>
      </c>
      <c r="B80" s="1">
        <f t="shared" si="16"/>
        <v>137.73991602169019</v>
      </c>
      <c r="C80">
        <v>1500</v>
      </c>
      <c r="D80" s="2">
        <v>1.648922999110672</v>
      </c>
      <c r="E80" s="1">
        <f t="shared" ref="E80:E143" si="23">D80*0.01123*3600</f>
        <v>66.662659008046248</v>
      </c>
      <c r="F80" s="1">
        <f t="shared" si="20"/>
        <v>399.97595404827746</v>
      </c>
      <c r="G80" s="8">
        <f t="shared" si="11"/>
        <v>3700.6375999999946</v>
      </c>
      <c r="H80">
        <v>315</v>
      </c>
      <c r="I80">
        <v>295</v>
      </c>
      <c r="J80" s="1">
        <v>305.73046343680568</v>
      </c>
      <c r="K80" s="2">
        <f t="shared" si="17"/>
        <v>9.2695365631943218</v>
      </c>
      <c r="L80" s="8">
        <v>1324.7004757983614</v>
      </c>
      <c r="M80" s="1">
        <f t="shared" si="21"/>
        <v>14.887341448571064</v>
      </c>
      <c r="N80" s="1">
        <f t="shared" si="18"/>
        <v>4178.9378463712583</v>
      </c>
      <c r="O80" s="1">
        <f t="shared" si="19"/>
        <v>993.17615366091718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2"/>
        <v>4.3999999999999997E-2</v>
      </c>
      <c r="B81" s="1">
        <f t="shared" si="16"/>
        <v>159.51324290234433</v>
      </c>
      <c r="C81">
        <v>1500</v>
      </c>
      <c r="D81" s="2">
        <v>1.648922999110672</v>
      </c>
      <c r="E81" s="1">
        <f t="shared" si="23"/>
        <v>66.662659008046248</v>
      </c>
      <c r="F81" s="1">
        <f t="shared" si="20"/>
        <v>399.97595404827746</v>
      </c>
      <c r="G81" s="8">
        <f t="shared" si="11"/>
        <v>4668.7431999999935</v>
      </c>
      <c r="H81">
        <v>315</v>
      </c>
      <c r="I81">
        <v>295</v>
      </c>
      <c r="J81" s="1">
        <v>306.67713260377775</v>
      </c>
      <c r="K81" s="2">
        <f t="shared" si="17"/>
        <v>8.3228673962222501</v>
      </c>
      <c r="L81" s="8">
        <v>1376.9216682575141</v>
      </c>
      <c r="M81" s="1">
        <f t="shared" si="21"/>
        <v>15.467143915526867</v>
      </c>
      <c r="N81" s="1">
        <f t="shared" si="18"/>
        <v>4178.8498193149371</v>
      </c>
      <c r="O81" s="1">
        <f t="shared" si="19"/>
        <v>993.02100012457345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2"/>
        <v>0.05</v>
      </c>
      <c r="B82" s="1">
        <f t="shared" si="16"/>
        <v>181.28876533887103</v>
      </c>
      <c r="C82">
        <v>1500</v>
      </c>
      <c r="D82" s="2">
        <v>1.648922999110672</v>
      </c>
      <c r="E82" s="1">
        <f t="shared" si="23"/>
        <v>66.662659008046248</v>
      </c>
      <c r="F82" s="1">
        <f t="shared" si="20"/>
        <v>399.97595404827746</v>
      </c>
      <c r="G82" s="8">
        <f t="shared" si="11"/>
        <v>5741.5199999999932</v>
      </c>
      <c r="H82">
        <v>315</v>
      </c>
      <c r="I82">
        <v>295</v>
      </c>
      <c r="J82" s="1">
        <v>307.45281216016991</v>
      </c>
      <c r="K82" s="2">
        <f t="shared" si="17"/>
        <v>7.5471878398300873</v>
      </c>
      <c r="L82" s="8">
        <v>1418.612214810048</v>
      </c>
      <c r="M82" s="1">
        <f t="shared" si="21"/>
        <v>15.929535757568544</v>
      </c>
      <c r="N82" s="1">
        <f t="shared" si="18"/>
        <v>4178.7882096543781</v>
      </c>
      <c r="O82" s="1">
        <f t="shared" si="19"/>
        <v>992.89109098149561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2"/>
        <v>5.6000000000000001E-2</v>
      </c>
      <c r="B83" s="1">
        <f t="shared" si="16"/>
        <v>203.06592693456932</v>
      </c>
      <c r="C83">
        <v>1500</v>
      </c>
      <c r="D83" s="2">
        <v>1.648922999110672</v>
      </c>
      <c r="E83" s="1">
        <f t="shared" si="23"/>
        <v>66.662659008046248</v>
      </c>
      <c r="F83" s="1">
        <f t="shared" si="20"/>
        <v>399.97595404827746</v>
      </c>
      <c r="G83" s="8">
        <f t="shared" si="11"/>
        <v>6918.9679999999926</v>
      </c>
      <c r="H83">
        <v>315</v>
      </c>
      <c r="I83">
        <v>295</v>
      </c>
      <c r="J83" s="1">
        <v>308.09876491728539</v>
      </c>
      <c r="K83" s="2">
        <f t="shared" si="17"/>
        <v>6.9012350827146065</v>
      </c>
      <c r="L83" s="8">
        <v>1452.6504897315212</v>
      </c>
      <c r="M83" s="1">
        <f t="shared" si="21"/>
        <v>16.30671414271184</v>
      </c>
      <c r="N83" s="1">
        <f t="shared" si="18"/>
        <v>4178.7436865393774</v>
      </c>
      <c r="O83" s="1">
        <f t="shared" si="19"/>
        <v>992.78102950751725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2"/>
        <v>6.2E-2</v>
      </c>
      <c r="B84" s="1">
        <f t="shared" si="16"/>
        <v>224.8443424840342</v>
      </c>
      <c r="C84">
        <v>1500</v>
      </c>
      <c r="D84" s="2">
        <v>1.648922999110672</v>
      </c>
      <c r="E84" s="1">
        <f t="shared" si="23"/>
        <v>66.662659008046248</v>
      </c>
      <c r="F84" s="1">
        <f t="shared" si="20"/>
        <v>399.97595404827746</v>
      </c>
      <c r="G84" s="8">
        <f t="shared" si="11"/>
        <v>8201.0871999999908</v>
      </c>
      <c r="H84">
        <v>315</v>
      </c>
      <c r="I84">
        <v>295</v>
      </c>
      <c r="J84" s="1">
        <v>308.64438672253488</v>
      </c>
      <c r="K84" s="2">
        <f t="shared" si="17"/>
        <v>6.3556132774651246</v>
      </c>
      <c r="L84" s="8">
        <v>1480.9585705607228</v>
      </c>
      <c r="M84" s="1">
        <f t="shared" si="21"/>
        <v>16.620150905491698</v>
      </c>
      <c r="N84" s="1">
        <f t="shared" si="18"/>
        <v>4178.7106182691559</v>
      </c>
      <c r="O84" s="1">
        <f t="shared" si="19"/>
        <v>992.68675179518482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2"/>
        <v>6.8000000000000005E-2</v>
      </c>
      <c r="B85" s="1">
        <f t="shared" si="16"/>
        <v>246.62373762914049</v>
      </c>
      <c r="C85">
        <v>1500</v>
      </c>
      <c r="D85" s="2">
        <v>1.648922999110672</v>
      </c>
      <c r="E85" s="1">
        <f t="shared" si="23"/>
        <v>66.662659008046248</v>
      </c>
      <c r="F85" s="1">
        <f t="shared" si="20"/>
        <v>399.97595404827746</v>
      </c>
      <c r="G85" s="8">
        <f t="shared" si="11"/>
        <v>9587.8775999999925</v>
      </c>
      <c r="H85">
        <v>315</v>
      </c>
      <c r="I85">
        <v>295</v>
      </c>
      <c r="J85" s="1">
        <v>309.11101567891978</v>
      </c>
      <c r="K85" s="2">
        <f t="shared" si="17"/>
        <v>5.8889843210802155</v>
      </c>
      <c r="L85" s="8">
        <v>1504.8669456065734</v>
      </c>
      <c r="M85" s="1">
        <f t="shared" si="21"/>
        <v>16.88469222845881</v>
      </c>
      <c r="N85" s="1">
        <f t="shared" si="18"/>
        <v>4178.6854745721084</v>
      </c>
      <c r="O85" s="1">
        <f t="shared" si="19"/>
        <v>992.60518210180203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2"/>
        <v>7.3999999999999996E-2</v>
      </c>
      <c r="B86" s="1">
        <f t="shared" si="16"/>
        <v>268.40300759353897</v>
      </c>
      <c r="C86">
        <v>1500</v>
      </c>
      <c r="D86" s="2">
        <v>1.648922999110672</v>
      </c>
      <c r="E86" s="1">
        <f t="shared" si="23"/>
        <v>66.662659008046248</v>
      </c>
      <c r="F86" s="1">
        <f t="shared" si="20"/>
        <v>399.97595404827746</v>
      </c>
      <c r="G86" s="8">
        <f t="shared" si="11"/>
        <v>11079.339199999989</v>
      </c>
      <c r="H86">
        <v>315</v>
      </c>
      <c r="I86">
        <v>295</v>
      </c>
      <c r="J86" s="1">
        <v>309.49557551224166</v>
      </c>
      <c r="K86" s="2">
        <f t="shared" si="17"/>
        <v>5.5044244877583424</v>
      </c>
      <c r="L86" s="8">
        <v>1524.3724387636153</v>
      </c>
      <c r="M86" s="1">
        <f t="shared" si="21"/>
        <v>17.100391050421308</v>
      </c>
      <c r="N86" s="1">
        <f t="shared" si="18"/>
        <v>4178.6668331360333</v>
      </c>
      <c r="O86" s="1">
        <f t="shared" si="19"/>
        <v>992.53731315644472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2"/>
        <v>8.0000000000000002E-3</v>
      </c>
      <c r="B87" s="1">
        <f t="shared" si="16"/>
        <v>28.957333758228057</v>
      </c>
      <c r="C87">
        <v>2000</v>
      </c>
      <c r="D87" s="2">
        <v>2.280627227667984</v>
      </c>
      <c r="E87" s="1">
        <f t="shared" si="23"/>
        <v>92.201197560161248</v>
      </c>
      <c r="F87" s="1">
        <f t="shared" si="20"/>
        <v>553.20718536096751</v>
      </c>
      <c r="G87" s="8">
        <f t="shared" si="11"/>
        <v>430.17760000000101</v>
      </c>
      <c r="H87">
        <v>315</v>
      </c>
      <c r="I87">
        <v>295</v>
      </c>
      <c r="J87" s="1">
        <v>295.745437252888</v>
      </c>
      <c r="K87" s="2">
        <f t="shared" si="17"/>
        <v>19.254562747112004</v>
      </c>
      <c r="L87" s="8">
        <v>619.94218444601051</v>
      </c>
      <c r="M87" s="1">
        <f t="shared" si="21"/>
        <v>5.8533107288229145</v>
      </c>
      <c r="N87" s="1">
        <f t="shared" si="18"/>
        <v>4180.9881145434138</v>
      </c>
      <c r="O87" s="1">
        <f t="shared" si="19"/>
        <v>994.56670425731613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2"/>
        <v>1.4E-2</v>
      </c>
      <c r="B88" s="1">
        <f t="shared" si="16"/>
        <v>50.689404536467592</v>
      </c>
      <c r="C88">
        <v>2000</v>
      </c>
      <c r="D88" s="2">
        <v>2.280627227667984</v>
      </c>
      <c r="E88" s="1">
        <f t="shared" si="23"/>
        <v>92.201197560161248</v>
      </c>
      <c r="F88" s="1">
        <f t="shared" si="20"/>
        <v>553.20718536096751</v>
      </c>
      <c r="G88" s="8">
        <f t="shared" si="11"/>
        <v>874.92719999999963</v>
      </c>
      <c r="H88">
        <v>315</v>
      </c>
      <c r="I88">
        <v>295</v>
      </c>
      <c r="J88" s="1">
        <v>298.02838321430113</v>
      </c>
      <c r="K88" s="2">
        <f t="shared" si="17"/>
        <v>16.97161678569887</v>
      </c>
      <c r="L88" s="8">
        <v>955.12592168690162</v>
      </c>
      <c r="M88" s="1">
        <f t="shared" si="21"/>
        <v>8.9906162609242877</v>
      </c>
      <c r="N88" s="1">
        <f t="shared" si="18"/>
        <v>4180.3074015747943</v>
      </c>
      <c r="O88" s="1">
        <f t="shared" si="19"/>
        <v>994.29063057429721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2"/>
        <v>0.02</v>
      </c>
      <c r="B89" s="1">
        <f t="shared" si="16"/>
        <v>72.435474792391346</v>
      </c>
      <c r="C89">
        <v>2000</v>
      </c>
      <c r="D89" s="2">
        <v>2.280627227667984</v>
      </c>
      <c r="E89" s="1">
        <f t="shared" si="23"/>
        <v>92.201197560161248</v>
      </c>
      <c r="F89" s="1">
        <f t="shared" si="20"/>
        <v>553.20718536096751</v>
      </c>
      <c r="G89" s="8">
        <f t="shared" si="11"/>
        <v>1424.3479999999984</v>
      </c>
      <c r="H89">
        <v>315</v>
      </c>
      <c r="I89">
        <v>295</v>
      </c>
      <c r="J89" s="1">
        <v>300.31721925691312</v>
      </c>
      <c r="K89" s="2">
        <f t="shared" si="17"/>
        <v>14.68278074308688</v>
      </c>
      <c r="L89" s="8">
        <v>1179.6433598800131</v>
      </c>
      <c r="M89" s="1">
        <f t="shared" si="21"/>
        <v>11.083169100522881</v>
      </c>
      <c r="N89" s="1">
        <f t="shared" si="18"/>
        <v>4179.7626979378556</v>
      </c>
      <c r="O89" s="1">
        <f t="shared" si="19"/>
        <v>993.98810053168745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2"/>
        <v>2.5999999999999999E-2</v>
      </c>
      <c r="B90" s="1">
        <f t="shared" si="16"/>
        <v>94.191542388727811</v>
      </c>
      <c r="C90">
        <v>2000</v>
      </c>
      <c r="D90" s="2">
        <v>2.280627227667984</v>
      </c>
      <c r="E90" s="1">
        <f t="shared" si="23"/>
        <v>92.201197560161248</v>
      </c>
      <c r="F90" s="1">
        <f t="shared" si="20"/>
        <v>553.20718536096751</v>
      </c>
      <c r="G90" s="8">
        <f t="shared" si="11"/>
        <v>2078.4399999999969</v>
      </c>
      <c r="H90">
        <v>315</v>
      </c>
      <c r="I90">
        <v>295</v>
      </c>
      <c r="J90" s="1">
        <v>302.20595519417066</v>
      </c>
      <c r="K90" s="2">
        <f t="shared" si="17"/>
        <v>12.794044805829344</v>
      </c>
      <c r="L90" s="8">
        <v>1335.6601885584341</v>
      </c>
      <c r="M90" s="1">
        <f t="shared" si="21"/>
        <v>12.533050556485005</v>
      </c>
      <c r="N90" s="1">
        <f t="shared" si="18"/>
        <v>4179.4066218628359</v>
      </c>
      <c r="O90" s="1">
        <f t="shared" si="19"/>
        <v>993.71979294821904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2"/>
        <v>3.2000000000000001E-2</v>
      </c>
      <c r="B91" s="1">
        <f t="shared" si="16"/>
        <v>115.95446675488155</v>
      </c>
      <c r="C91">
        <v>2000</v>
      </c>
      <c r="D91" s="2">
        <v>2.280627227667984</v>
      </c>
      <c r="E91" s="1">
        <f t="shared" si="23"/>
        <v>92.201197560161248</v>
      </c>
      <c r="F91" s="1">
        <f t="shared" si="20"/>
        <v>553.20718536096751</v>
      </c>
      <c r="G91" s="8">
        <f t="shared" si="11"/>
        <v>2837.2031999999954</v>
      </c>
      <c r="H91">
        <v>315</v>
      </c>
      <c r="I91">
        <v>295</v>
      </c>
      <c r="J91" s="1">
        <v>303.71698114926858</v>
      </c>
      <c r="K91" s="2">
        <f t="shared" si="17"/>
        <v>11.283018850731423</v>
      </c>
      <c r="L91" s="8">
        <v>1449.2645441707755</v>
      </c>
      <c r="M91" s="1">
        <f t="shared" si="21"/>
        <v>13.586480314620768</v>
      </c>
      <c r="N91" s="1">
        <f t="shared" si="18"/>
        <v>4179.1765681317893</v>
      </c>
      <c r="O91" s="1">
        <f t="shared" si="19"/>
        <v>993.4934222372267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2"/>
        <v>3.7999999999999999E-2</v>
      </c>
      <c r="B92" s="1">
        <f t="shared" si="16"/>
        <v>137.72217165183125</v>
      </c>
      <c r="C92">
        <v>2000</v>
      </c>
      <c r="D92" s="2">
        <v>2.280627227667984</v>
      </c>
      <c r="E92" s="1">
        <f t="shared" si="23"/>
        <v>92.201197560161248</v>
      </c>
      <c r="F92" s="1">
        <f t="shared" si="20"/>
        <v>553.20718536096751</v>
      </c>
      <c r="G92" s="8">
        <f t="shared" ref="G92:G155" si="24">G80</f>
        <v>3700.6375999999946</v>
      </c>
      <c r="H92">
        <v>315</v>
      </c>
      <c r="I92">
        <v>295</v>
      </c>
      <c r="J92" s="1">
        <v>304.93168363594043</v>
      </c>
      <c r="K92" s="2">
        <f t="shared" si="17"/>
        <v>10.068316364059569</v>
      </c>
      <c r="L92" s="8">
        <v>1535.3406090121061</v>
      </c>
      <c r="M92" s="1">
        <f t="shared" si="21"/>
        <v>14.383262666003578</v>
      </c>
      <c r="N92" s="1">
        <f t="shared" si="18"/>
        <v>4179.0238199887117</v>
      </c>
      <c r="O92" s="1">
        <f t="shared" si="19"/>
        <v>993.30411624525846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2"/>
        <v>4.3999999999999997E-2</v>
      </c>
      <c r="B93" s="1">
        <f t="shared" si="16"/>
        <v>159.4933016228654</v>
      </c>
      <c r="C93">
        <v>2000</v>
      </c>
      <c r="D93" s="2">
        <v>2.280627227667984</v>
      </c>
      <c r="E93" s="1">
        <f t="shared" si="23"/>
        <v>92.201197560161248</v>
      </c>
      <c r="F93" s="1">
        <f t="shared" si="20"/>
        <v>553.20718536096751</v>
      </c>
      <c r="G93" s="8">
        <f t="shared" si="24"/>
        <v>4668.7431999999935</v>
      </c>
      <c r="H93">
        <v>315</v>
      </c>
      <c r="I93">
        <v>295</v>
      </c>
      <c r="J93" s="1">
        <v>305.92144471580616</v>
      </c>
      <c r="K93" s="2">
        <f t="shared" si="17"/>
        <v>9.0785552841938397</v>
      </c>
      <c r="L93" s="8">
        <v>1602.6862688794865</v>
      </c>
      <c r="M93" s="1">
        <f t="shared" si="21"/>
        <v>15.005776993270583</v>
      </c>
      <c r="N93" s="1">
        <f t="shared" si="18"/>
        <v>4178.918906181766</v>
      </c>
      <c r="O93" s="1">
        <f t="shared" si="19"/>
        <v>993.14515649409145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2"/>
        <v>0.05</v>
      </c>
      <c r="B94" s="1">
        <f t="shared" si="16"/>
        <v>181.26695387932659</v>
      </c>
      <c r="C94">
        <v>2000</v>
      </c>
      <c r="D94" s="2">
        <v>2.280627227667984</v>
      </c>
      <c r="E94" s="1">
        <f t="shared" si="23"/>
        <v>92.201197560161248</v>
      </c>
      <c r="F94" s="1">
        <f t="shared" si="20"/>
        <v>553.20718536096751</v>
      </c>
      <c r="G94" s="8">
        <f t="shared" si="24"/>
        <v>5741.5199999999932</v>
      </c>
      <c r="H94">
        <v>315</v>
      </c>
      <c r="I94">
        <v>295</v>
      </c>
      <c r="J94" s="1">
        <v>306.74000234879855</v>
      </c>
      <c r="K94" s="2">
        <f t="shared" si="17"/>
        <v>8.259997651201445</v>
      </c>
      <c r="L94" s="8">
        <v>1656.7613701896857</v>
      </c>
      <c r="M94" s="1">
        <f t="shared" si="21"/>
        <v>15.505028126940658</v>
      </c>
      <c r="N94" s="1">
        <f t="shared" si="18"/>
        <v>4178.8444822669044</v>
      </c>
      <c r="O94" s="1">
        <f t="shared" si="19"/>
        <v>993.01056341372623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2"/>
        <v>5.6000000000000001E-2</v>
      </c>
      <c r="B95" s="1">
        <f t="shared" si="16"/>
        <v>203.04251060409476</v>
      </c>
      <c r="C95">
        <v>2000</v>
      </c>
      <c r="D95" s="2">
        <v>2.280627227667984</v>
      </c>
      <c r="E95" s="1">
        <f t="shared" si="23"/>
        <v>92.201197560161248</v>
      </c>
      <c r="F95" s="1">
        <f t="shared" si="20"/>
        <v>553.20718536096751</v>
      </c>
      <c r="G95" s="8">
        <f t="shared" si="24"/>
        <v>6918.9679999999926</v>
      </c>
      <c r="H95">
        <v>315</v>
      </c>
      <c r="I95">
        <v>295</v>
      </c>
      <c r="J95" s="1">
        <v>307.42658300427559</v>
      </c>
      <c r="K95" s="2">
        <f t="shared" si="17"/>
        <v>7.5734169957244148</v>
      </c>
      <c r="L95" s="8">
        <v>1701.1111585339374</v>
      </c>
      <c r="M95" s="1">
        <f t="shared" si="21"/>
        <v>15.914073603092124</v>
      </c>
      <c r="N95" s="1">
        <f t="shared" si="18"/>
        <v>4178.7901450421323</v>
      </c>
      <c r="O95" s="1">
        <f t="shared" si="19"/>
        <v>992.89552419440167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2"/>
        <v>6.2E-2</v>
      </c>
      <c r="B96" s="1">
        <f t="shared" si="16"/>
        <v>224.81953737028138</v>
      </c>
      <c r="C96">
        <v>2000</v>
      </c>
      <c r="D96" s="2">
        <v>2.280627227667984</v>
      </c>
      <c r="E96" s="1">
        <f t="shared" si="23"/>
        <v>92.201197560161248</v>
      </c>
      <c r="F96" s="1">
        <f t="shared" si="20"/>
        <v>553.20718536096751</v>
      </c>
      <c r="G96" s="8">
        <f t="shared" si="24"/>
        <v>8201.0871999999908</v>
      </c>
      <c r="H96">
        <v>315</v>
      </c>
      <c r="I96">
        <v>295</v>
      </c>
      <c r="J96" s="1">
        <v>308.00985817203764</v>
      </c>
      <c r="K96" s="2">
        <f t="shared" si="17"/>
        <v>6.9901418279623613</v>
      </c>
      <c r="L96" s="8">
        <v>1738.1297958477971</v>
      </c>
      <c r="M96" s="1">
        <f t="shared" si="21"/>
        <v>16.255203156078213</v>
      </c>
      <c r="N96" s="1">
        <f t="shared" si="18"/>
        <v>4178.7494623055818</v>
      </c>
      <c r="O96" s="1">
        <f t="shared" si="19"/>
        <v>992.79627834295388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2"/>
        <v>6.8000000000000005E-2</v>
      </c>
      <c r="B97" s="1">
        <f t="shared" si="16"/>
        <v>246.59772094522242</v>
      </c>
      <c r="C97">
        <v>2000</v>
      </c>
      <c r="D97" s="2">
        <v>2.280627227667984</v>
      </c>
      <c r="E97" s="1">
        <f t="shared" si="23"/>
        <v>92.201197560161248</v>
      </c>
      <c r="F97" s="1">
        <f t="shared" si="20"/>
        <v>553.20718536096751</v>
      </c>
      <c r="G97" s="8">
        <f t="shared" si="24"/>
        <v>9587.8775999999925</v>
      </c>
      <c r="H97">
        <v>315</v>
      </c>
      <c r="I97">
        <v>295</v>
      </c>
      <c r="J97" s="1">
        <v>308.51102999729375</v>
      </c>
      <c r="K97" s="2">
        <f t="shared" si="17"/>
        <v>6.4889700027062531</v>
      </c>
      <c r="L97" s="8">
        <v>1769.489192783662</v>
      </c>
      <c r="M97" s="1">
        <f t="shared" si="21"/>
        <v>16.543961663632142</v>
      </c>
      <c r="N97" s="1">
        <f t="shared" si="18"/>
        <v>4178.718328649541</v>
      </c>
      <c r="O97" s="1">
        <f t="shared" si="19"/>
        <v>992.70990446168105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2"/>
        <v>7.3999999999999996E-2</v>
      </c>
      <c r="B98" s="1">
        <f t="shared" ref="B98:B129" si="25">A98/O98*3600*1000</f>
        <v>268.37586602343259</v>
      </c>
      <c r="C98">
        <v>2000</v>
      </c>
      <c r="D98" s="2">
        <v>2.280627227667984</v>
      </c>
      <c r="E98" s="1">
        <f t="shared" si="23"/>
        <v>92.201197560161248</v>
      </c>
      <c r="F98" s="1">
        <f t="shared" si="20"/>
        <v>553.20718536096751</v>
      </c>
      <c r="G98" s="8">
        <f t="shared" si="24"/>
        <v>11079.339199999989</v>
      </c>
      <c r="H98">
        <v>315</v>
      </c>
      <c r="I98">
        <v>295</v>
      </c>
      <c r="J98" s="1">
        <v>308.9256347159789</v>
      </c>
      <c r="K98" s="2">
        <f t="shared" si="17"/>
        <v>6.0743652840210984</v>
      </c>
      <c r="L98" s="8">
        <v>1795.1368622706955</v>
      </c>
      <c r="M98" s="1">
        <f t="shared" si="21"/>
        <v>16.779972519819669</v>
      </c>
      <c r="N98" s="1">
        <f t="shared" si="18"/>
        <v>4178.6951261650775</v>
      </c>
      <c r="O98" s="1">
        <f t="shared" si="19"/>
        <v>992.63769111317879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2"/>
        <v>8.0000000000000002E-3</v>
      </c>
      <c r="B99" s="1">
        <f t="shared" si="25"/>
        <v>28.956667380016953</v>
      </c>
      <c r="C99">
        <v>2500</v>
      </c>
      <c r="D99" s="2">
        <v>2.9138841296003508</v>
      </c>
      <c r="E99" s="1">
        <f t="shared" si="23"/>
        <v>117.80250759148298</v>
      </c>
      <c r="F99" s="1">
        <f t="shared" si="20"/>
        <v>706.81504554889784</v>
      </c>
      <c r="G99" s="8">
        <f t="shared" si="24"/>
        <v>430.17760000000101</v>
      </c>
      <c r="H99">
        <v>315</v>
      </c>
      <c r="I99">
        <v>295</v>
      </c>
      <c r="J99" s="1">
        <v>295.5457982576948</v>
      </c>
      <c r="K99" s="2">
        <f t="shared" ref="K99:K130" si="26">H99-J99</f>
        <v>19.454201742305202</v>
      </c>
      <c r="L99" s="8">
        <v>652.36890690811299</v>
      </c>
      <c r="M99" s="1">
        <f t="shared" si="21"/>
        <v>5.4020870059336561</v>
      </c>
      <c r="N99" s="1">
        <f t="shared" ref="N99:N130" si="27">((W99 + X99*H99 +Y99*H99^2 +  Z99*H99^3)+(W99 + X99*J99 + Y99*J99^2 +  Z99*J99^3))/2</f>
        <v>4181.0546523845469</v>
      </c>
      <c r="O99" s="1">
        <f t="shared" ref="O99:O130" si="28">((S99 + T99*H99 + U99*H99^2 +  V99*H99^3)+(S99 + T99*J99 + U99*J99^2 +  V99*J99^3))/2</f>
        <v>994.58959216677431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2"/>
        <v>1.4E-2</v>
      </c>
      <c r="B100" s="1">
        <f t="shared" si="25"/>
        <v>50.686221111453925</v>
      </c>
      <c r="C100">
        <v>2500</v>
      </c>
      <c r="D100" s="2">
        <v>2.9138841296003508</v>
      </c>
      <c r="E100" s="1">
        <f t="shared" si="23"/>
        <v>117.80250759148298</v>
      </c>
      <c r="F100" s="1">
        <f t="shared" si="20"/>
        <v>706.81504554889784</v>
      </c>
      <c r="G100" s="8">
        <f t="shared" si="24"/>
        <v>874.92719999999963</v>
      </c>
      <c r="H100">
        <v>315</v>
      </c>
      <c r="I100">
        <v>295</v>
      </c>
      <c r="J100" s="1">
        <v>297.53036677054519</v>
      </c>
      <c r="K100" s="2">
        <f t="shared" si="26"/>
        <v>17.469633229454814</v>
      </c>
      <c r="L100" s="8">
        <v>1024.024811831966</v>
      </c>
      <c r="M100" s="1">
        <f t="shared" si="21"/>
        <v>8.4501806750965951</v>
      </c>
      <c r="N100" s="1">
        <f t="shared" si="27"/>
        <v>4180.4436846065864</v>
      </c>
      <c r="O100" s="1">
        <f t="shared" si="28"/>
        <v>994.35307850580239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2"/>
        <v>0.02</v>
      </c>
      <c r="B101" s="1">
        <f t="shared" si="25"/>
        <v>72.429209134295746</v>
      </c>
      <c r="C101">
        <v>2500</v>
      </c>
      <c r="D101" s="2">
        <v>2.9138841296003508</v>
      </c>
      <c r="E101" s="1">
        <f t="shared" si="23"/>
        <v>117.80250759148298</v>
      </c>
      <c r="F101" s="1">
        <f t="shared" si="20"/>
        <v>706.81504554889784</v>
      </c>
      <c r="G101" s="8">
        <f t="shared" si="24"/>
        <v>1424.3479999999984</v>
      </c>
      <c r="H101">
        <v>315</v>
      </c>
      <c r="I101">
        <v>295</v>
      </c>
      <c r="J101" s="1">
        <v>299.68569163480811</v>
      </c>
      <c r="K101" s="2">
        <f t="shared" si="26"/>
        <v>15.314308365191891</v>
      </c>
      <c r="L101" s="8">
        <v>1281.5812572614723</v>
      </c>
      <c r="M101" s="1">
        <f t="shared" si="21"/>
        <v>10.552722294528001</v>
      </c>
      <c r="N101" s="1">
        <f t="shared" si="27"/>
        <v>4179.9000581326864</v>
      </c>
      <c r="O101" s="1">
        <f t="shared" si="28"/>
        <v>994.07408779654179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2"/>
        <v>2.5999999999999999E-2</v>
      </c>
      <c r="B102" s="1">
        <f t="shared" si="25"/>
        <v>94.182340507382818</v>
      </c>
      <c r="C102">
        <v>2500</v>
      </c>
      <c r="D102" s="2">
        <v>2.9138841296003508</v>
      </c>
      <c r="E102" s="1">
        <f t="shared" si="23"/>
        <v>117.80250759148298</v>
      </c>
      <c r="F102" s="1">
        <f t="shared" si="20"/>
        <v>706.81504554889784</v>
      </c>
      <c r="G102" s="8">
        <f t="shared" si="24"/>
        <v>2078.4399999999969</v>
      </c>
      <c r="H102">
        <v>315</v>
      </c>
      <c r="I102">
        <v>295</v>
      </c>
      <c r="J102" s="1">
        <v>301.53580020455149</v>
      </c>
      <c r="K102" s="2">
        <f t="shared" si="26"/>
        <v>13.464199795448508</v>
      </c>
      <c r="L102" s="8">
        <v>1464.1526580790623</v>
      </c>
      <c r="M102" s="1">
        <f t="shared" si="21"/>
        <v>12.038401767605654</v>
      </c>
      <c r="N102" s="1">
        <f t="shared" si="27"/>
        <v>4179.523884041625</v>
      </c>
      <c r="O102" s="1">
        <f t="shared" si="28"/>
        <v>993.81688218570901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2"/>
        <v>3.2000000000000001E-2</v>
      </c>
      <c r="B103" s="1">
        <f t="shared" si="25"/>
        <v>115.94266973418173</v>
      </c>
      <c r="C103">
        <v>2500</v>
      </c>
      <c r="D103" s="2">
        <v>2.9138841296003508</v>
      </c>
      <c r="E103" s="1">
        <f t="shared" si="23"/>
        <v>117.80250759148298</v>
      </c>
      <c r="F103" s="1">
        <f t="shared" si="20"/>
        <v>706.81504554889784</v>
      </c>
      <c r="G103" s="8">
        <f t="shared" si="24"/>
        <v>2837.2031999999954</v>
      </c>
      <c r="H103">
        <v>315</v>
      </c>
      <c r="I103">
        <v>295</v>
      </c>
      <c r="J103" s="1">
        <v>303.05064637384737</v>
      </c>
      <c r="K103" s="2">
        <f t="shared" si="26"/>
        <v>11.949353626152629</v>
      </c>
      <c r="L103" s="8">
        <v>1598.7944794871541</v>
      </c>
      <c r="M103" s="1">
        <f t="shared" si="21"/>
        <v>13.131448014882906</v>
      </c>
      <c r="N103" s="1">
        <f t="shared" si="27"/>
        <v>4179.272327933445</v>
      </c>
      <c r="O103" s="1">
        <f t="shared" si="28"/>
        <v>993.59450894235545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2"/>
        <v>3.7999999999999999E-2</v>
      </c>
      <c r="B104" s="1">
        <f t="shared" si="25"/>
        <v>137.70813437871189</v>
      </c>
      <c r="C104">
        <v>2500</v>
      </c>
      <c r="D104" s="2">
        <v>2.9138841296003508</v>
      </c>
      <c r="E104" s="1">
        <f t="shared" si="23"/>
        <v>117.80250759148298</v>
      </c>
      <c r="F104" s="1">
        <f t="shared" si="20"/>
        <v>706.81504554889784</v>
      </c>
      <c r="G104" s="8">
        <f t="shared" si="24"/>
        <v>3700.6375999999946</v>
      </c>
      <c r="H104">
        <v>315</v>
      </c>
      <c r="I104">
        <v>295</v>
      </c>
      <c r="J104" s="1">
        <v>304.28713340063808</v>
      </c>
      <c r="K104" s="2">
        <f t="shared" si="26"/>
        <v>10.712866599361917</v>
      </c>
      <c r="L104" s="8">
        <v>1701.7106023921879</v>
      </c>
      <c r="M104" s="1">
        <f t="shared" si="21"/>
        <v>13.965368227700335</v>
      </c>
      <c r="N104" s="1">
        <f t="shared" si="27"/>
        <v>4179.1014560062094</v>
      </c>
      <c r="O104" s="1">
        <f t="shared" si="28"/>
        <v>993.40536866025354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2"/>
        <v>4.3999999999999997E-2</v>
      </c>
      <c r="B105" s="1">
        <f t="shared" si="25"/>
        <v>159.4773398436341</v>
      </c>
      <c r="C105">
        <v>2500</v>
      </c>
      <c r="D105" s="2">
        <v>2.9138841296003508</v>
      </c>
      <c r="E105" s="1">
        <f t="shared" si="23"/>
        <v>117.80250759148298</v>
      </c>
      <c r="F105" s="1">
        <f t="shared" si="20"/>
        <v>706.81504554889784</v>
      </c>
      <c r="G105" s="8">
        <f t="shared" si="24"/>
        <v>4668.7431999999935</v>
      </c>
      <c r="H105">
        <v>315</v>
      </c>
      <c r="I105">
        <v>295</v>
      </c>
      <c r="J105" s="1">
        <v>305.30558082981241</v>
      </c>
      <c r="K105" s="2">
        <f t="shared" si="26"/>
        <v>9.6944191701875866</v>
      </c>
      <c r="L105" s="8">
        <v>1782.7509478596462</v>
      </c>
      <c r="M105" s="1">
        <f t="shared" si="21"/>
        <v>14.621020231700403</v>
      </c>
      <c r="N105" s="1">
        <f t="shared" si="27"/>
        <v>4178.9821993090645</v>
      </c>
      <c r="O105" s="1">
        <f t="shared" si="28"/>
        <v>993.24455847651814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2"/>
        <v>0.05</v>
      </c>
      <c r="B106" s="1">
        <f t="shared" si="25"/>
        <v>181.24933457999634</v>
      </c>
      <c r="C106">
        <v>2500</v>
      </c>
      <c r="D106" s="2">
        <v>2.9138841296003508</v>
      </c>
      <c r="E106" s="1">
        <f t="shared" si="23"/>
        <v>117.80250759148298</v>
      </c>
      <c r="F106" s="1">
        <f t="shared" si="20"/>
        <v>706.81504554889784</v>
      </c>
      <c r="G106" s="8">
        <f t="shared" si="24"/>
        <v>5741.5199999999932</v>
      </c>
      <c r="H106">
        <v>315</v>
      </c>
      <c r="I106">
        <v>295</v>
      </c>
      <c r="J106" s="1">
        <v>306.15466892115802</v>
      </c>
      <c r="K106" s="2">
        <f t="shared" si="26"/>
        <v>8.8453310788419799</v>
      </c>
      <c r="L106" s="8">
        <v>1848.1419668903218</v>
      </c>
      <c r="M106" s="1">
        <f t="shared" si="21"/>
        <v>15.149380123914256</v>
      </c>
      <c r="N106" s="1">
        <f t="shared" si="27"/>
        <v>4178.896597247056</v>
      </c>
      <c r="O106" s="1">
        <f t="shared" si="28"/>
        <v>993.10709425283483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2"/>
        <v>5.6000000000000001E-2</v>
      </c>
      <c r="B107" s="1">
        <f t="shared" si="25"/>
        <v>203.02345579069888</v>
      </c>
      <c r="C107">
        <v>2500</v>
      </c>
      <c r="D107" s="2">
        <v>2.9138841296003508</v>
      </c>
      <c r="E107" s="1">
        <f t="shared" si="23"/>
        <v>117.80250759148298</v>
      </c>
      <c r="F107" s="1">
        <f t="shared" si="20"/>
        <v>706.81504554889784</v>
      </c>
      <c r="G107" s="8">
        <f t="shared" si="24"/>
        <v>6918.9679999999926</v>
      </c>
      <c r="H107">
        <v>315</v>
      </c>
      <c r="I107">
        <v>295</v>
      </c>
      <c r="J107" s="1">
        <v>306.87131074007988</v>
      </c>
      <c r="K107" s="2">
        <f t="shared" si="26"/>
        <v>8.1286892599201224</v>
      </c>
      <c r="L107" s="8">
        <v>1901.9801308820206</v>
      </c>
      <c r="M107" s="1">
        <f t="shared" si="21"/>
        <v>15.583915066575866</v>
      </c>
      <c r="N107" s="1">
        <f t="shared" si="27"/>
        <v>4178.8335339118221</v>
      </c>
      <c r="O107" s="1">
        <f t="shared" si="28"/>
        <v>992.98871263344881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2"/>
        <v>6.2E-2</v>
      </c>
      <c r="B108" s="1">
        <f t="shared" si="25"/>
        <v>224.79923107965905</v>
      </c>
      <c r="C108">
        <v>2500</v>
      </c>
      <c r="D108" s="2">
        <v>2.9138841296003508</v>
      </c>
      <c r="E108" s="1">
        <f t="shared" si="23"/>
        <v>117.80250759148298</v>
      </c>
      <c r="F108" s="1">
        <f t="shared" si="20"/>
        <v>706.81504554889784</v>
      </c>
      <c r="G108" s="8">
        <f t="shared" si="24"/>
        <v>8201.0871999999908</v>
      </c>
      <c r="H108">
        <v>315</v>
      </c>
      <c r="I108">
        <v>295</v>
      </c>
      <c r="J108" s="1">
        <v>307.48315832783913</v>
      </c>
      <c r="K108" s="2">
        <f t="shared" si="26"/>
        <v>7.5168416721608651</v>
      </c>
      <c r="L108" s="8">
        <v>1947.0592796785691</v>
      </c>
      <c r="M108" s="1">
        <f t="shared" si="21"/>
        <v>15.947410261504896</v>
      </c>
      <c r="N108" s="1">
        <f t="shared" si="27"/>
        <v>4178.7859831157084</v>
      </c>
      <c r="O108" s="1">
        <f t="shared" si="28"/>
        <v>992.88595840840594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2"/>
        <v>6.8000000000000005E-2</v>
      </c>
      <c r="B109" s="1">
        <f t="shared" si="25"/>
        <v>246.57631618399259</v>
      </c>
      <c r="C109">
        <v>2500</v>
      </c>
      <c r="D109" s="2">
        <v>2.9138841296003508</v>
      </c>
      <c r="E109" s="1">
        <f t="shared" si="23"/>
        <v>117.80250759148298</v>
      </c>
      <c r="F109" s="1">
        <f t="shared" si="20"/>
        <v>706.81504554889784</v>
      </c>
      <c r="G109" s="8">
        <f t="shared" si="24"/>
        <v>9587.8775999999925</v>
      </c>
      <c r="H109">
        <v>315</v>
      </c>
      <c r="I109">
        <v>295</v>
      </c>
      <c r="J109" s="1">
        <v>308.01101882209355</v>
      </c>
      <c r="K109" s="2">
        <f t="shared" si="26"/>
        <v>6.988981177906453</v>
      </c>
      <c r="L109" s="8">
        <v>1985.3455098844638</v>
      </c>
      <c r="M109" s="1">
        <f t="shared" si="21"/>
        <v>16.255876425802555</v>
      </c>
      <c r="N109" s="1">
        <f t="shared" si="27"/>
        <v>4178.7493861920666</v>
      </c>
      <c r="O109" s="1">
        <f t="shared" si="28"/>
        <v>992.79607947964018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2"/>
        <v>7.3999999999999996E-2</v>
      </c>
      <c r="B110" s="1">
        <f t="shared" si="25"/>
        <v>268.35344564000809</v>
      </c>
      <c r="C110">
        <v>2500</v>
      </c>
      <c r="D110" s="2">
        <v>2.9138841296003508</v>
      </c>
      <c r="E110" s="1">
        <f t="shared" si="23"/>
        <v>117.80250759148298</v>
      </c>
      <c r="F110" s="1">
        <f t="shared" si="20"/>
        <v>706.81504554889784</v>
      </c>
      <c r="G110" s="8">
        <f t="shared" si="24"/>
        <v>11079.339199999989</v>
      </c>
      <c r="H110">
        <v>315</v>
      </c>
      <c r="I110">
        <v>295</v>
      </c>
      <c r="J110" s="1">
        <v>308.44914794584611</v>
      </c>
      <c r="K110" s="2">
        <f t="shared" si="26"/>
        <v>6.5508520541538928</v>
      </c>
      <c r="L110" s="8">
        <v>2016.7247590528532</v>
      </c>
      <c r="M110" s="1">
        <f t="shared" si="21"/>
        <v>16.508516495995352</v>
      </c>
      <c r="N110" s="1">
        <f t="shared" si="27"/>
        <v>4178.7219873886388</v>
      </c>
      <c r="O110" s="1">
        <f t="shared" si="28"/>
        <v>992.72062396907472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2"/>
        <v>8.0000000000000002E-3</v>
      </c>
      <c r="B111" s="1">
        <f t="shared" si="25"/>
        <v>28.956230060575454</v>
      </c>
      <c r="C111">
        <v>3000</v>
      </c>
      <c r="D111" s="2">
        <v>3.5463328941589811</v>
      </c>
      <c r="E111" s="1">
        <f t="shared" si="23"/>
        <v>143.37114624505929</v>
      </c>
      <c r="F111" s="1">
        <f t="shared" si="20"/>
        <v>860.2268774703557</v>
      </c>
      <c r="G111" s="8">
        <f t="shared" si="24"/>
        <v>430.17760000000101</v>
      </c>
      <c r="H111">
        <v>315</v>
      </c>
      <c r="I111">
        <v>295</v>
      </c>
      <c r="J111" s="1">
        <v>295.41379658886643</v>
      </c>
      <c r="K111" s="2">
        <f t="shared" si="26"/>
        <v>19.586203411133567</v>
      </c>
      <c r="L111" s="8">
        <v>675.68021640652898</v>
      </c>
      <c r="M111" s="1">
        <f t="shared" si="21"/>
        <v>5.0504467652476475</v>
      </c>
      <c r="N111" s="1">
        <f t="shared" si="27"/>
        <v>4181.0992900918554</v>
      </c>
      <c r="O111" s="1">
        <f t="shared" si="28"/>
        <v>994.60461323008474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2"/>
        <v>1.4E-2</v>
      </c>
      <c r="B112" s="1">
        <f t="shared" si="25"/>
        <v>50.683875294684341</v>
      </c>
      <c r="C112">
        <v>3000</v>
      </c>
      <c r="D112" s="2">
        <v>3.5463328941589811</v>
      </c>
      <c r="E112" s="1">
        <f t="shared" si="23"/>
        <v>143.37114624505929</v>
      </c>
      <c r="F112" s="1">
        <f t="shared" si="20"/>
        <v>860.2268774703557</v>
      </c>
      <c r="G112" s="8">
        <f t="shared" si="24"/>
        <v>874.92719999999963</v>
      </c>
      <c r="H112">
        <v>315</v>
      </c>
      <c r="I112">
        <v>295</v>
      </c>
      <c r="J112" s="1">
        <v>297.15690794284899</v>
      </c>
      <c r="K112" s="2">
        <f t="shared" si="26"/>
        <v>17.843092057151011</v>
      </c>
      <c r="L112" s="8">
        <v>1076.0367003865588</v>
      </c>
      <c r="M112" s="1">
        <f t="shared" si="21"/>
        <v>8.0119616961011744</v>
      </c>
      <c r="N112" s="1">
        <f t="shared" si="27"/>
        <v>4180.5502590585857</v>
      </c>
      <c r="O112" s="1">
        <f t="shared" si="28"/>
        <v>994.39910044301382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2"/>
        <v>0.02</v>
      </c>
      <c r="B113" s="1">
        <f t="shared" si="25"/>
        <v>72.424364191092792</v>
      </c>
      <c r="C113">
        <v>3000</v>
      </c>
      <c r="D113" s="2">
        <v>3.5463328941589811</v>
      </c>
      <c r="E113" s="1">
        <f t="shared" si="23"/>
        <v>143.37114624505929</v>
      </c>
      <c r="F113" s="1">
        <f t="shared" si="20"/>
        <v>860.2268774703557</v>
      </c>
      <c r="G113" s="8">
        <f t="shared" si="24"/>
        <v>1424.3479999999984</v>
      </c>
      <c r="H113">
        <v>315</v>
      </c>
      <c r="I113">
        <v>295</v>
      </c>
      <c r="J113" s="1">
        <v>299.18742438126486</v>
      </c>
      <c r="K113" s="2">
        <f t="shared" si="26"/>
        <v>15.812575618735139</v>
      </c>
      <c r="L113" s="8">
        <v>1361.4268126798565</v>
      </c>
      <c r="M113" s="1">
        <f t="shared" si="21"/>
        <v>10.112628575812449</v>
      </c>
      <c r="N113" s="1">
        <f t="shared" si="27"/>
        <v>4180.0152554010501</v>
      </c>
      <c r="O113" s="1">
        <f t="shared" si="28"/>
        <v>994.14058796604559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2"/>
        <v>2.5999999999999999E-2</v>
      </c>
      <c r="B114" s="1">
        <f t="shared" si="25"/>
        <v>94.175022650410625</v>
      </c>
      <c r="C114">
        <v>3000</v>
      </c>
      <c r="D114" s="2">
        <v>3.5463328941589811</v>
      </c>
      <c r="E114" s="1">
        <f t="shared" si="23"/>
        <v>143.37114624505929</v>
      </c>
      <c r="F114" s="1">
        <f t="shared" si="20"/>
        <v>860.2268774703557</v>
      </c>
      <c r="G114" s="8">
        <f t="shared" si="24"/>
        <v>2078.4399999999969</v>
      </c>
      <c r="H114">
        <v>315</v>
      </c>
      <c r="I114">
        <v>295</v>
      </c>
      <c r="J114" s="1">
        <v>300.99227295952073</v>
      </c>
      <c r="K114" s="2">
        <f t="shared" si="26"/>
        <v>14.007727040479267</v>
      </c>
      <c r="L114" s="8">
        <v>1567.2017163562055</v>
      </c>
      <c r="M114" s="1">
        <f t="shared" si="21"/>
        <v>11.622147839440858</v>
      </c>
      <c r="N114" s="1">
        <f t="shared" si="27"/>
        <v>4179.6262320596834</v>
      </c>
      <c r="O114" s="1">
        <f t="shared" si="28"/>
        <v>993.89410658763325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2"/>
        <v>3.2000000000000001E-2</v>
      </c>
      <c r="B115" s="1">
        <f t="shared" si="25"/>
        <v>115.93311077131844</v>
      </c>
      <c r="C115">
        <v>3000</v>
      </c>
      <c r="D115" s="2">
        <v>3.5463328941589811</v>
      </c>
      <c r="E115" s="1">
        <f t="shared" si="23"/>
        <v>143.37114624505929</v>
      </c>
      <c r="F115" s="1">
        <f t="shared" si="20"/>
        <v>860.2268774703557</v>
      </c>
      <c r="G115" s="8">
        <f t="shared" si="24"/>
        <v>2837.2031999999954</v>
      </c>
      <c r="H115">
        <v>315</v>
      </c>
      <c r="I115">
        <v>295</v>
      </c>
      <c r="J115" s="1">
        <v>302.50076482043232</v>
      </c>
      <c r="K115" s="2">
        <f t="shared" si="26"/>
        <v>12.499235179567677</v>
      </c>
      <c r="L115" s="8">
        <v>1720.6367074025497</v>
      </c>
      <c r="M115" s="1">
        <f t="shared" si="21"/>
        <v>12.744863334610532</v>
      </c>
      <c r="N115" s="1">
        <f t="shared" si="27"/>
        <v>4179.3580720794571</v>
      </c>
      <c r="O115" s="1">
        <f t="shared" si="28"/>
        <v>993.67643319116542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2"/>
        <v>3.7999999999999999E-2</v>
      </c>
      <c r="B116" s="1">
        <f t="shared" si="25"/>
        <v>137.69660619232062</v>
      </c>
      <c r="C116">
        <v>3000</v>
      </c>
      <c r="D116" s="2">
        <v>3.5463328941589811</v>
      </c>
      <c r="E116" s="1">
        <f t="shared" si="23"/>
        <v>143.37114624505929</v>
      </c>
      <c r="F116" s="1">
        <f t="shared" si="20"/>
        <v>860.2268774703557</v>
      </c>
      <c r="G116" s="8">
        <f t="shared" si="24"/>
        <v>3700.6375999999946</v>
      </c>
      <c r="H116">
        <v>315</v>
      </c>
      <c r="I116">
        <v>295</v>
      </c>
      <c r="J116" s="1">
        <v>303.74885001909939</v>
      </c>
      <c r="K116" s="2">
        <f t="shared" si="26"/>
        <v>11.251149980900607</v>
      </c>
      <c r="L116" s="8">
        <v>1838.8194800909773</v>
      </c>
      <c r="M116" s="1">
        <f t="shared" si="21"/>
        <v>13.607902503810383</v>
      </c>
      <c r="N116" s="1">
        <f t="shared" si="27"/>
        <v>4179.1722060946659</v>
      </c>
      <c r="O116" s="1">
        <f t="shared" si="28"/>
        <v>993.48853819194119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2"/>
        <v>4.3999999999999997E-2</v>
      </c>
      <c r="B117" s="1">
        <f t="shared" si="25"/>
        <v>159.46409761472995</v>
      </c>
      <c r="C117">
        <v>3000</v>
      </c>
      <c r="D117" s="2">
        <v>3.5463328941589811</v>
      </c>
      <c r="E117" s="1">
        <f t="shared" si="23"/>
        <v>143.37114624505929</v>
      </c>
      <c r="F117" s="1">
        <f t="shared" si="20"/>
        <v>860.2268774703557</v>
      </c>
      <c r="G117" s="8">
        <f t="shared" si="24"/>
        <v>4668.7431999999935</v>
      </c>
      <c r="H117">
        <v>315</v>
      </c>
      <c r="I117">
        <v>295</v>
      </c>
      <c r="J117" s="1">
        <v>304.78675774896948</v>
      </c>
      <c r="K117" s="2">
        <f t="shared" si="26"/>
        <v>10.213242251030522</v>
      </c>
      <c r="L117" s="8">
        <v>1932.4060952050731</v>
      </c>
      <c r="M117" s="1">
        <f t="shared" si="21"/>
        <v>14.290209781970473</v>
      </c>
      <c r="N117" s="1">
        <f t="shared" si="27"/>
        <v>4179.040619177892</v>
      </c>
      <c r="O117" s="1">
        <f t="shared" si="28"/>
        <v>993.32703956158923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2"/>
        <v>0.05</v>
      </c>
      <c r="B118" s="1">
        <f t="shared" si="25"/>
        <v>181.23460112666339</v>
      </c>
      <c r="C118">
        <v>3000</v>
      </c>
      <c r="D118" s="2">
        <v>3.5463328941589811</v>
      </c>
      <c r="E118" s="1">
        <f t="shared" si="23"/>
        <v>143.37114624505929</v>
      </c>
      <c r="F118" s="1">
        <f t="shared" si="20"/>
        <v>860.2268774703557</v>
      </c>
      <c r="G118" s="8">
        <f t="shared" si="24"/>
        <v>5741.5199999999932</v>
      </c>
      <c r="H118">
        <v>315</v>
      </c>
      <c r="I118">
        <v>295</v>
      </c>
      <c r="J118" s="1">
        <v>305.65828195724725</v>
      </c>
      <c r="K118" s="2">
        <f t="shared" si="26"/>
        <v>9.3417180427527455</v>
      </c>
      <c r="L118" s="8">
        <v>2008.2460436486604</v>
      </c>
      <c r="M118" s="1">
        <f t="shared" si="21"/>
        <v>14.842376445055161</v>
      </c>
      <c r="N118" s="1">
        <f t="shared" si="27"/>
        <v>4178.9451643204338</v>
      </c>
      <c r="O118" s="1">
        <f t="shared" si="28"/>
        <v>993.18782881972675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2"/>
        <v>5.6000000000000001E-2</v>
      </c>
      <c r="B119" s="1">
        <f t="shared" si="25"/>
        <v>203.00742050424606</v>
      </c>
      <c r="C119">
        <v>3000</v>
      </c>
      <c r="D119" s="2">
        <v>3.5463328941589811</v>
      </c>
      <c r="E119" s="1">
        <f t="shared" si="23"/>
        <v>143.37114624505929</v>
      </c>
      <c r="F119" s="1">
        <f t="shared" si="20"/>
        <v>860.2268774703557</v>
      </c>
      <c r="G119" s="8">
        <f t="shared" si="24"/>
        <v>6918.9679999999926</v>
      </c>
      <c r="H119">
        <v>315</v>
      </c>
      <c r="I119">
        <v>295</v>
      </c>
      <c r="J119" s="1">
        <v>306.39794795256233</v>
      </c>
      <c r="K119" s="2">
        <f t="shared" si="26"/>
        <v>8.6020520474376667</v>
      </c>
      <c r="L119" s="8">
        <v>2070.8994174040154</v>
      </c>
      <c r="M119" s="1">
        <f t="shared" si="21"/>
        <v>15.298005132497629</v>
      </c>
      <c r="N119" s="1">
        <f t="shared" si="27"/>
        <v>4178.874272152143</v>
      </c>
      <c r="O119" s="1">
        <f t="shared" si="28"/>
        <v>993.06714749268679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2"/>
        <v>6.2E-2</v>
      </c>
      <c r="B120" s="1">
        <f t="shared" si="25"/>
        <v>224.78205351176967</v>
      </c>
      <c r="C120">
        <v>3000</v>
      </c>
      <c r="D120" s="2">
        <v>3.5463328941589811</v>
      </c>
      <c r="E120" s="1">
        <f t="shared" si="23"/>
        <v>143.37114624505929</v>
      </c>
      <c r="F120" s="1">
        <f t="shared" si="20"/>
        <v>860.2268774703557</v>
      </c>
      <c r="G120" s="8">
        <f t="shared" si="24"/>
        <v>8201.0871999999908</v>
      </c>
      <c r="H120">
        <v>315</v>
      </c>
      <c r="I120">
        <v>295</v>
      </c>
      <c r="J120" s="1">
        <v>307.03225109646991</v>
      </c>
      <c r="K120" s="2">
        <f t="shared" si="26"/>
        <v>7.9677489035300937</v>
      </c>
      <c r="L120" s="8">
        <v>2123.503979719836</v>
      </c>
      <c r="M120" s="1">
        <f t="shared" si="21"/>
        <v>15.680173233953974</v>
      </c>
      <c r="N120" s="1">
        <f t="shared" si="27"/>
        <v>4178.8204775943195</v>
      </c>
      <c r="O120" s="1">
        <f t="shared" si="28"/>
        <v>992.96183353139963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2"/>
        <v>6.8000000000000005E-2</v>
      </c>
      <c r="B121" s="1">
        <f t="shared" si="25"/>
        <v>246.55813064061044</v>
      </c>
      <c r="C121">
        <v>3000</v>
      </c>
      <c r="D121" s="2">
        <v>3.5463328941589811</v>
      </c>
      <c r="E121" s="1">
        <f t="shared" si="23"/>
        <v>143.37114624505929</v>
      </c>
      <c r="F121" s="1">
        <f t="shared" si="20"/>
        <v>860.2268774703557</v>
      </c>
      <c r="G121" s="8">
        <f t="shared" si="24"/>
        <v>9587.8775999999925</v>
      </c>
      <c r="H121">
        <v>315</v>
      </c>
      <c r="I121">
        <v>295</v>
      </c>
      <c r="J121" s="1">
        <v>307.58146386404155</v>
      </c>
      <c r="K121" s="2">
        <f t="shared" si="26"/>
        <v>7.4185361359584476</v>
      </c>
      <c r="L121" s="8">
        <v>2168.2831754883841</v>
      </c>
      <c r="M121" s="1">
        <f t="shared" si="21"/>
        <v>16.005207036642272</v>
      </c>
      <c r="N121" s="1">
        <f t="shared" si="27"/>
        <v>4178.7788629719917</v>
      </c>
      <c r="O121" s="1">
        <f t="shared" si="28"/>
        <v>992.86930576557177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2"/>
        <v>7.3999999999999996E-2</v>
      </c>
      <c r="B122" s="1">
        <f t="shared" si="25"/>
        <v>268.33433034284701</v>
      </c>
      <c r="C122">
        <v>3000</v>
      </c>
      <c r="D122" s="2">
        <v>3.5463328941589811</v>
      </c>
      <c r="E122" s="1">
        <f t="shared" si="23"/>
        <v>143.37114624505929</v>
      </c>
      <c r="F122" s="1">
        <f t="shared" si="20"/>
        <v>860.2268774703557</v>
      </c>
      <c r="G122" s="8">
        <f t="shared" si="24"/>
        <v>11079.339199999989</v>
      </c>
      <c r="H122">
        <v>315</v>
      </c>
      <c r="I122">
        <v>295</v>
      </c>
      <c r="J122" s="1">
        <v>308.03865775446053</v>
      </c>
      <c r="K122" s="2">
        <f t="shared" si="26"/>
        <v>6.9613422455394698</v>
      </c>
      <c r="L122" s="8">
        <v>2205.052597734641</v>
      </c>
      <c r="M122" s="1">
        <f t="shared" si="21"/>
        <v>16.271902870333264</v>
      </c>
      <c r="N122" s="1">
        <f t="shared" si="27"/>
        <v>4178.7475792565556</v>
      </c>
      <c r="O122" s="1">
        <f t="shared" si="28"/>
        <v>992.79134227672023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2"/>
        <v>8.0000000000000002E-3</v>
      </c>
      <c r="B123" s="1">
        <f t="shared" si="25"/>
        <v>28.955925985555243</v>
      </c>
      <c r="C123">
        <f>C111+500</f>
        <v>3500</v>
      </c>
      <c r="D123" s="2">
        <v>4.1803979334211689</v>
      </c>
      <c r="E123" s="1">
        <f t="shared" si="23"/>
        <v>169.00512765235104</v>
      </c>
      <c r="F123" s="1">
        <f t="shared" si="20"/>
        <v>1014.0307659141063</v>
      </c>
      <c r="G123" s="8">
        <f t="shared" si="24"/>
        <v>430.17760000000101</v>
      </c>
      <c r="H123">
        <v>315</v>
      </c>
      <c r="I123">
        <v>295</v>
      </c>
      <c r="J123" s="1">
        <v>295.32154322941085</v>
      </c>
      <c r="K123" s="2">
        <f t="shared" si="26"/>
        <v>19.67845677058915</v>
      </c>
      <c r="L123" s="8">
        <v>693.39502866391069</v>
      </c>
      <c r="M123" s="1">
        <f t="shared" si="21"/>
        <v>4.7643493405018669</v>
      </c>
      <c r="N123" s="1">
        <f t="shared" si="27"/>
        <v>4181.1307920643994</v>
      </c>
      <c r="O123" s="1">
        <f t="shared" si="28"/>
        <v>994.61505787682199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2"/>
        <v>1.4E-2</v>
      </c>
      <c r="B124" s="1">
        <f t="shared" si="25"/>
        <v>50.682064809442835</v>
      </c>
      <c r="C124">
        <f t="shared" ref="C124:C187" si="29">C112+500</f>
        <v>3500</v>
      </c>
      <c r="D124" s="2">
        <v>4.1803979334211689</v>
      </c>
      <c r="E124" s="1">
        <f t="shared" si="23"/>
        <v>169.00512765235104</v>
      </c>
      <c r="F124" s="1">
        <f t="shared" si="20"/>
        <v>1014.0307659141063</v>
      </c>
      <c r="G124" s="8">
        <f t="shared" si="24"/>
        <v>874.92719999999963</v>
      </c>
      <c r="H124">
        <v>315</v>
      </c>
      <c r="I124">
        <v>295</v>
      </c>
      <c r="J124" s="1">
        <v>296.86470917768531</v>
      </c>
      <c r="K124" s="2">
        <f t="shared" si="26"/>
        <v>18.135290822314687</v>
      </c>
      <c r="L124" s="8">
        <v>1117.1064992345371</v>
      </c>
      <c r="M124" s="1">
        <f t="shared" si="21"/>
        <v>7.6435484914460039</v>
      </c>
      <c r="N124" s="1">
        <f t="shared" si="27"/>
        <v>4180.6363064194529</v>
      </c>
      <c r="O124" s="1">
        <f t="shared" si="28"/>
        <v>994.43462277033586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2"/>
        <v>0.02</v>
      </c>
      <c r="B125" s="1">
        <f t="shared" si="25"/>
        <v>72.420461818598312</v>
      </c>
      <c r="C125">
        <f t="shared" si="29"/>
        <v>3500</v>
      </c>
      <c r="D125" s="2">
        <v>4.1803979334211689</v>
      </c>
      <c r="E125" s="1">
        <f t="shared" si="23"/>
        <v>169.00512765235104</v>
      </c>
      <c r="F125" s="1">
        <f t="shared" si="20"/>
        <v>1014.0307659141063</v>
      </c>
      <c r="G125" s="8">
        <f t="shared" si="24"/>
        <v>1424.3479999999984</v>
      </c>
      <c r="H125">
        <v>315</v>
      </c>
      <c r="I125">
        <v>295</v>
      </c>
      <c r="J125" s="1">
        <v>298.77937326282489</v>
      </c>
      <c r="K125" s="2">
        <f t="shared" si="26"/>
        <v>16.22062673717511</v>
      </c>
      <c r="L125" s="8">
        <v>1426.5343955440685</v>
      </c>
      <c r="M125" s="1">
        <f t="shared" si="21"/>
        <v>9.7352533091451967</v>
      </c>
      <c r="N125" s="1">
        <f t="shared" si="27"/>
        <v>4180.114193507794</v>
      </c>
      <c r="O125" s="1">
        <f t="shared" si="28"/>
        <v>994.19415717547486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2"/>
        <v>2.5999999999999999E-2</v>
      </c>
      <c r="B126" s="1">
        <f t="shared" si="25"/>
        <v>94.168980936443106</v>
      </c>
      <c r="C126">
        <f t="shared" si="29"/>
        <v>3500</v>
      </c>
      <c r="D126" s="2">
        <v>4.1803979334211689</v>
      </c>
      <c r="E126" s="1">
        <f t="shared" si="23"/>
        <v>169.00512765235104</v>
      </c>
      <c r="F126" s="1">
        <f t="shared" si="20"/>
        <v>1014.0307659141063</v>
      </c>
      <c r="G126" s="8">
        <f t="shared" si="24"/>
        <v>2078.4399999999969</v>
      </c>
      <c r="H126">
        <v>315</v>
      </c>
      <c r="I126">
        <v>295</v>
      </c>
      <c r="J126" s="1">
        <v>300.53599135776017</v>
      </c>
      <c r="K126" s="2">
        <f t="shared" si="26"/>
        <v>14.464008642239833</v>
      </c>
      <c r="L126" s="8">
        <v>1653.0101817455429</v>
      </c>
      <c r="M126" s="1">
        <f t="shared" si="21"/>
        <v>11.260755835955502</v>
      </c>
      <c r="N126" s="1">
        <f t="shared" si="27"/>
        <v>4179.7173167139017</v>
      </c>
      <c r="O126" s="1">
        <f t="shared" si="28"/>
        <v>993.95787306196803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2"/>
        <v>3.2000000000000001E-2</v>
      </c>
      <c r="B127" s="1">
        <f t="shared" si="25"/>
        <v>115.92508740094891</v>
      </c>
      <c r="C127">
        <f t="shared" si="29"/>
        <v>3500</v>
      </c>
      <c r="D127" s="2">
        <v>4.1803979334211689</v>
      </c>
      <c r="E127" s="1">
        <f t="shared" si="23"/>
        <v>169.00512765235104</v>
      </c>
      <c r="F127" s="1">
        <f t="shared" si="20"/>
        <v>1014.0307659141063</v>
      </c>
      <c r="G127" s="8">
        <f t="shared" si="24"/>
        <v>2837.2031999999954</v>
      </c>
      <c r="H127">
        <v>315</v>
      </c>
      <c r="I127">
        <v>295</v>
      </c>
      <c r="J127" s="1">
        <v>302.03189797369328</v>
      </c>
      <c r="K127" s="2">
        <f t="shared" si="26"/>
        <v>12.968102026306724</v>
      </c>
      <c r="L127" s="8">
        <v>1823.5454865672305</v>
      </c>
      <c r="M127" s="1">
        <f t="shared" si="21"/>
        <v>12.406394783986663</v>
      </c>
      <c r="N127" s="1">
        <f t="shared" si="27"/>
        <v>4179.4361483564717</v>
      </c>
      <c r="O127" s="1">
        <f t="shared" si="28"/>
        <v>993.74520720919486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2"/>
        <v>3.7999999999999999E-2</v>
      </c>
      <c r="B128" s="1">
        <f t="shared" si="25"/>
        <v>137.68681424683459</v>
      </c>
      <c r="C128">
        <f t="shared" si="29"/>
        <v>3500</v>
      </c>
      <c r="D128" s="2">
        <v>4.1803979334211689</v>
      </c>
      <c r="E128" s="1">
        <f t="shared" si="23"/>
        <v>169.00512765235104</v>
      </c>
      <c r="F128" s="1">
        <f t="shared" si="20"/>
        <v>1014.0307659141063</v>
      </c>
      <c r="G128" s="8">
        <f t="shared" si="24"/>
        <v>3700.6375999999946</v>
      </c>
      <c r="H128">
        <v>315</v>
      </c>
      <c r="I128">
        <v>295</v>
      </c>
      <c r="J128" s="1">
        <v>303.28492607441387</v>
      </c>
      <c r="K128" s="2">
        <f t="shared" si="26"/>
        <v>11.715073925586125</v>
      </c>
      <c r="L128" s="8">
        <v>1955.8039350772851</v>
      </c>
      <c r="M128" s="1">
        <f t="shared" si="21"/>
        <v>13.293028970733889</v>
      </c>
      <c r="N128" s="1">
        <f t="shared" si="27"/>
        <v>4179.2376585128704</v>
      </c>
      <c r="O128" s="1">
        <f t="shared" si="28"/>
        <v>993.55919263812154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2"/>
        <v>4.3999999999999997E-2</v>
      </c>
      <c r="B129" s="1">
        <f t="shared" si="25"/>
        <v>159.45274830301017</v>
      </c>
      <c r="C129">
        <f t="shared" si="29"/>
        <v>3500</v>
      </c>
      <c r="D129" s="2">
        <v>4.1803979334211689</v>
      </c>
      <c r="E129" s="1">
        <f t="shared" si="23"/>
        <v>169.00512765235104</v>
      </c>
      <c r="F129" s="1">
        <f t="shared" si="20"/>
        <v>1014.0307659141063</v>
      </c>
      <c r="G129" s="8">
        <f t="shared" si="24"/>
        <v>4668.7431999999935</v>
      </c>
      <c r="H129">
        <v>315</v>
      </c>
      <c r="I129">
        <v>295</v>
      </c>
      <c r="J129" s="1">
        <v>304.33609125847397</v>
      </c>
      <c r="K129" s="2">
        <f t="shared" si="26"/>
        <v>10.663908741526029</v>
      </c>
      <c r="L129" s="8">
        <v>2061.0674223792075</v>
      </c>
      <c r="M129" s="1">
        <f t="shared" si="21"/>
        <v>13.997485431414209</v>
      </c>
      <c r="N129" s="1">
        <f t="shared" si="27"/>
        <v>4179.0952917147897</v>
      </c>
      <c r="O129" s="1">
        <f t="shared" si="28"/>
        <v>993.39774124802398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2"/>
        <v>0.05</v>
      </c>
      <c r="B130" s="1">
        <f t="shared" ref="B130:B161" si="30">A130/O130*3600*1000</f>
        <v>181.2218847129094</v>
      </c>
      <c r="C130">
        <f t="shared" si="29"/>
        <v>3500</v>
      </c>
      <c r="D130" s="2">
        <v>4.1803979334211689</v>
      </c>
      <c r="E130" s="1">
        <f t="shared" si="23"/>
        <v>169.00512765235104</v>
      </c>
      <c r="F130" s="1">
        <f t="shared" si="20"/>
        <v>1014.0307659141063</v>
      </c>
      <c r="G130" s="8">
        <f t="shared" si="24"/>
        <v>5741.5199999999932</v>
      </c>
      <c r="H130">
        <v>315</v>
      </c>
      <c r="I130">
        <v>295</v>
      </c>
      <c r="J130" s="1">
        <v>305.22452188183689</v>
      </c>
      <c r="K130" s="2">
        <f t="shared" si="26"/>
        <v>9.7754781181631074</v>
      </c>
      <c r="L130" s="8">
        <v>2146.7010972503758</v>
      </c>
      <c r="M130" s="1">
        <f t="shared" si="21"/>
        <v>14.569752236152475</v>
      </c>
      <c r="N130" s="1">
        <f t="shared" si="27"/>
        <v>4178.9910141344926</v>
      </c>
      <c r="O130" s="1">
        <f t="shared" si="28"/>
        <v>993.25752121580069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2"/>
        <v>5.6000000000000001E-2</v>
      </c>
      <c r="B131" s="1">
        <f t="shared" si="30"/>
        <v>202.99350211134805</v>
      </c>
      <c r="C131">
        <f t="shared" si="29"/>
        <v>3500</v>
      </c>
      <c r="D131" s="2">
        <v>4.1803979334211689</v>
      </c>
      <c r="E131" s="1">
        <f t="shared" si="23"/>
        <v>169.00512765235104</v>
      </c>
      <c r="F131" s="1">
        <f t="shared" si="20"/>
        <v>1014.0307659141063</v>
      </c>
      <c r="G131" s="8">
        <f t="shared" si="24"/>
        <v>6918.9679999999926</v>
      </c>
      <c r="H131">
        <v>315</v>
      </c>
      <c r="I131">
        <v>295</v>
      </c>
      <c r="J131" s="1">
        <v>305.98235620321714</v>
      </c>
      <c r="K131" s="2">
        <f t="shared" ref="K131:K162" si="31">H131-J131</f>
        <v>9.0176437967828633</v>
      </c>
      <c r="L131" s="8">
        <v>2217.6623886416428</v>
      </c>
      <c r="M131" s="1">
        <f t="shared" si="21"/>
        <v>15.043389910136963</v>
      </c>
      <c r="N131" s="1">
        <f t="shared" ref="N131:N162" si="32">((W131 + X131*H131 +Y131*H131^2 +  Z131*H131^3)+(W131 + X131*J131 + Y131*J131^2 +  Z131*J131^3))/2</f>
        <v>4178.9129932122605</v>
      </c>
      <c r="O131" s="1">
        <f t="shared" ref="O131:O162" si="33">((S131 + T131*H131 + U131*H131^2 +  V131*H131^3)+(S131 + T131*J131 + U131*J131^2 +  V131*J131^3))/2</f>
        <v>993.13523784330937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2"/>
        <v>6.2E-2</v>
      </c>
      <c r="B132" s="1">
        <f t="shared" si="30"/>
        <v>224.76707436239204</v>
      </c>
      <c r="C132">
        <f t="shared" si="29"/>
        <v>3500</v>
      </c>
      <c r="D132" s="2">
        <v>4.1803979334211689</v>
      </c>
      <c r="E132" s="1">
        <f t="shared" si="23"/>
        <v>169.00512765235104</v>
      </c>
      <c r="F132" s="1">
        <f t="shared" ref="F132:F194" si="34">E132*6</f>
        <v>1014.0307659141063</v>
      </c>
      <c r="G132" s="8">
        <f t="shared" si="24"/>
        <v>8201.0871999999908</v>
      </c>
      <c r="H132">
        <v>315</v>
      </c>
      <c r="I132">
        <v>295</v>
      </c>
      <c r="J132" s="1">
        <v>306.63486537535795</v>
      </c>
      <c r="K132" s="2">
        <f t="shared" si="31"/>
        <v>8.365134624642053</v>
      </c>
      <c r="L132" s="8">
        <v>2277.39050937815</v>
      </c>
      <c r="M132" s="1">
        <f t="shared" ref="M132:M194" si="35">((H132-I132)-(J132-I132))/(LN((H132-I132)/(J132-I132)))</f>
        <v>15.441632653288528</v>
      </c>
      <c r="N132" s="1">
        <f t="shared" si="32"/>
        <v>4178.8534422135754</v>
      </c>
      <c r="O132" s="1">
        <f t="shared" si="33"/>
        <v>993.02800747468268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2"/>
        <v>6.8000000000000005E-2</v>
      </c>
      <c r="B133" s="1">
        <f t="shared" si="30"/>
        <v>246.5422109902984</v>
      </c>
      <c r="C133">
        <f t="shared" si="29"/>
        <v>3500</v>
      </c>
      <c r="D133" s="2">
        <v>4.1803979334211689</v>
      </c>
      <c r="E133" s="1">
        <f t="shared" si="23"/>
        <v>169.00512765235104</v>
      </c>
      <c r="F133" s="1">
        <f t="shared" si="34"/>
        <v>1014.0307659141063</v>
      </c>
      <c r="G133" s="8">
        <f t="shared" si="24"/>
        <v>9587.8775999999925</v>
      </c>
      <c r="H133">
        <v>315</v>
      </c>
      <c r="I133">
        <v>295</v>
      </c>
      <c r="J133" s="1">
        <v>307.20170539086268</v>
      </c>
      <c r="K133" s="2">
        <f t="shared" si="31"/>
        <v>7.7982946091373151</v>
      </c>
      <c r="L133" s="8">
        <v>2328.3380780713969</v>
      </c>
      <c r="M133" s="1">
        <f t="shared" si="35"/>
        <v>15.781020571269956</v>
      </c>
      <c r="N133" s="1">
        <f t="shared" si="32"/>
        <v>4178.8071570291177</v>
      </c>
      <c r="O133" s="1">
        <f t="shared" si="33"/>
        <v>992.93341702704629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2"/>
        <v>7.3999999999999996E-2</v>
      </c>
      <c r="B134" s="1">
        <f t="shared" si="30"/>
        <v>268.31754431812834</v>
      </c>
      <c r="C134">
        <f t="shared" si="29"/>
        <v>3500</v>
      </c>
      <c r="D134" s="2">
        <v>4.1803979334211689</v>
      </c>
      <c r="E134" s="1">
        <f t="shared" si="23"/>
        <v>169.00512765235104</v>
      </c>
      <c r="F134" s="1">
        <f t="shared" si="34"/>
        <v>1014.0307659141063</v>
      </c>
      <c r="G134" s="8">
        <f t="shared" si="24"/>
        <v>11079.339199999989</v>
      </c>
      <c r="H134">
        <v>315</v>
      </c>
      <c r="I134">
        <v>295</v>
      </c>
      <c r="J134" s="1">
        <v>307.67484040509612</v>
      </c>
      <c r="K134" s="2">
        <f t="shared" si="31"/>
        <v>7.3251595949038801</v>
      </c>
      <c r="L134" s="8">
        <v>2370.2432492195626</v>
      </c>
      <c r="M134" s="1">
        <f t="shared" si="35"/>
        <v>16.059955599754435</v>
      </c>
      <c r="N134" s="1">
        <f t="shared" si="32"/>
        <v>4178.7722301535514</v>
      </c>
      <c r="O134" s="1">
        <f t="shared" si="33"/>
        <v>992.85345159593874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2"/>
        <v>8.0000000000000002E-3</v>
      </c>
      <c r="B135" s="1">
        <f t="shared" si="30"/>
        <v>28.955706321311425</v>
      </c>
      <c r="C135">
        <f t="shared" si="29"/>
        <v>4000</v>
      </c>
      <c r="D135" s="2">
        <v>4.8136548353535353</v>
      </c>
      <c r="E135" s="1">
        <f t="shared" si="23"/>
        <v>194.60643768367274</v>
      </c>
      <c r="F135" s="1">
        <f t="shared" si="34"/>
        <v>1167.6386261020364</v>
      </c>
      <c r="G135" s="8">
        <f t="shared" si="24"/>
        <v>430.17760000000101</v>
      </c>
      <c r="H135">
        <v>315</v>
      </c>
      <c r="I135">
        <v>295</v>
      </c>
      <c r="J135" s="1">
        <v>295.2546555333065</v>
      </c>
      <c r="K135" s="2">
        <f t="shared" si="31"/>
        <v>19.745344466693496</v>
      </c>
      <c r="L135" s="8">
        <v>707.29848520335133</v>
      </c>
      <c r="M135" s="1">
        <f t="shared" si="35"/>
        <v>4.5250376080879287</v>
      </c>
      <c r="N135" s="1">
        <f t="shared" si="32"/>
        <v>4181.1537902181426</v>
      </c>
      <c r="O135" s="1">
        <f t="shared" si="33"/>
        <v>994.62260324153021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2"/>
        <v>1.4E-2</v>
      </c>
      <c r="B136" s="1">
        <f t="shared" si="30"/>
        <v>50.680625029813584</v>
      </c>
      <c r="C136">
        <f t="shared" si="29"/>
        <v>4000</v>
      </c>
      <c r="D136" s="2">
        <v>4.8136548353535353</v>
      </c>
      <c r="E136" s="1">
        <f t="shared" si="23"/>
        <v>194.60643768367274</v>
      </c>
      <c r="F136" s="1">
        <f t="shared" si="34"/>
        <v>1167.6386261020364</v>
      </c>
      <c r="G136" s="8">
        <f t="shared" si="24"/>
        <v>874.92719999999963</v>
      </c>
      <c r="H136">
        <v>315</v>
      </c>
      <c r="I136">
        <v>295</v>
      </c>
      <c r="J136" s="1">
        <v>296.62976665562036</v>
      </c>
      <c r="K136" s="2">
        <f t="shared" si="31"/>
        <v>18.370233344379642</v>
      </c>
      <c r="L136" s="8">
        <v>1150.3868537263768</v>
      </c>
      <c r="M136" s="1">
        <f t="shared" si="35"/>
        <v>7.3267127442931388</v>
      </c>
      <c r="N136" s="1">
        <f t="shared" si="32"/>
        <v>4180.7072108609436</v>
      </c>
      <c r="O136" s="1">
        <f t="shared" si="33"/>
        <v>994.46287354095375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2"/>
        <v>0.02</v>
      </c>
      <c r="B137" s="1">
        <f t="shared" si="30"/>
        <v>72.417235750531759</v>
      </c>
      <c r="C137">
        <f t="shared" si="29"/>
        <v>4000</v>
      </c>
      <c r="D137" s="2">
        <v>4.8136548353535353</v>
      </c>
      <c r="E137" s="1">
        <f t="shared" si="23"/>
        <v>194.60643768367274</v>
      </c>
      <c r="F137" s="1">
        <f t="shared" si="34"/>
        <v>1167.6386261020364</v>
      </c>
      <c r="G137" s="8">
        <f t="shared" si="24"/>
        <v>1424.3479999999984</v>
      </c>
      <c r="H137">
        <v>315</v>
      </c>
      <c r="I137">
        <v>295</v>
      </c>
      <c r="J137" s="1">
        <v>298.43726377135766</v>
      </c>
      <c r="K137" s="2">
        <f t="shared" si="31"/>
        <v>16.562736228642336</v>
      </c>
      <c r="L137" s="8">
        <v>1480.858796881186</v>
      </c>
      <c r="M137" s="1">
        <f t="shared" si="35"/>
        <v>9.4049997311494025</v>
      </c>
      <c r="N137" s="1">
        <f t="shared" si="32"/>
        <v>4180.2003999336894</v>
      </c>
      <c r="O137" s="1">
        <f t="shared" si="33"/>
        <v>994.2384468806697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2"/>
        <v>2.5999999999999999E-2</v>
      </c>
      <c r="B138" s="1">
        <f t="shared" si="30"/>
        <v>94.163873569357136</v>
      </c>
      <c r="C138">
        <f t="shared" si="29"/>
        <v>4000</v>
      </c>
      <c r="D138" s="2">
        <v>4.8136548353535353</v>
      </c>
      <c r="E138" s="1">
        <f t="shared" si="23"/>
        <v>194.60643768367274</v>
      </c>
      <c r="F138" s="1">
        <f t="shared" si="34"/>
        <v>1167.6386261020364</v>
      </c>
      <c r="G138" s="8">
        <f t="shared" si="24"/>
        <v>2078.4399999999969</v>
      </c>
      <c r="H138">
        <v>315</v>
      </c>
      <c r="I138">
        <v>295</v>
      </c>
      <c r="J138" s="1">
        <v>300.14465332872862</v>
      </c>
      <c r="K138" s="2">
        <f t="shared" si="31"/>
        <v>14.855346671271377</v>
      </c>
      <c r="L138" s="8">
        <v>1726.0046455224997</v>
      </c>
      <c r="M138" s="1">
        <f t="shared" si="35"/>
        <v>10.940954484162907</v>
      </c>
      <c r="N138" s="1">
        <f t="shared" si="32"/>
        <v>4179.7992876254702</v>
      </c>
      <c r="O138" s="1">
        <f t="shared" si="33"/>
        <v>994.01178447760208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2"/>
        <v>3.2000000000000001E-2</v>
      </c>
      <c r="B139" s="1">
        <f t="shared" si="30"/>
        <v>115.91820302788003</v>
      </c>
      <c r="C139">
        <f t="shared" si="29"/>
        <v>4000</v>
      </c>
      <c r="D139" s="2">
        <v>4.8136548353535353</v>
      </c>
      <c r="E139" s="1">
        <f t="shared" si="23"/>
        <v>194.60643768367274</v>
      </c>
      <c r="F139" s="1">
        <f t="shared" si="34"/>
        <v>1167.6386261020364</v>
      </c>
      <c r="G139" s="8">
        <f t="shared" si="24"/>
        <v>2837.2031999999954</v>
      </c>
      <c r="H139">
        <v>315</v>
      </c>
      <c r="I139">
        <v>295</v>
      </c>
      <c r="J139" s="1">
        <v>301.62397402974938</v>
      </c>
      <c r="K139" s="2">
        <f t="shared" si="31"/>
        <v>13.376025970250623</v>
      </c>
      <c r="L139" s="8">
        <v>1912.2446694980295</v>
      </c>
      <c r="M139" s="1">
        <f t="shared" si="35"/>
        <v>12.104598007364959</v>
      </c>
      <c r="N139" s="1">
        <f t="shared" si="32"/>
        <v>4179.5078988256764</v>
      </c>
      <c r="O139" s="1">
        <f t="shared" si="33"/>
        <v>993.80422565981894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2"/>
        <v>3.7999999999999999E-2</v>
      </c>
      <c r="B140" s="1">
        <f t="shared" si="30"/>
        <v>137.67832160342999</v>
      </c>
      <c r="C140">
        <f t="shared" si="29"/>
        <v>4000</v>
      </c>
      <c r="D140" s="2">
        <v>4.8136548353535353</v>
      </c>
      <c r="E140" s="1">
        <f t="shared" si="23"/>
        <v>194.60643768367274</v>
      </c>
      <c r="F140" s="1">
        <f t="shared" si="34"/>
        <v>1167.6386261020364</v>
      </c>
      <c r="G140" s="8">
        <f t="shared" si="24"/>
        <v>3700.6375999999946</v>
      </c>
      <c r="H140">
        <v>315</v>
      </c>
      <c r="I140">
        <v>295</v>
      </c>
      <c r="J140" s="1">
        <v>302.8773118880535</v>
      </c>
      <c r="K140" s="2">
        <f t="shared" si="31"/>
        <v>12.122688111946502</v>
      </c>
      <c r="L140" s="8">
        <v>2057.5875363475966</v>
      </c>
      <c r="M140" s="1">
        <f t="shared" si="35"/>
        <v>13.010728086576849</v>
      </c>
      <c r="N140" s="1">
        <f t="shared" si="32"/>
        <v>4179.2986892430918</v>
      </c>
      <c r="O140" s="1">
        <f t="shared" si="33"/>
        <v>993.62048002037739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2"/>
        <v>4.3999999999999997E-2</v>
      </c>
      <c r="B141" s="1">
        <f t="shared" si="30"/>
        <v>159.44282453759666</v>
      </c>
      <c r="C141">
        <f t="shared" si="29"/>
        <v>4000</v>
      </c>
      <c r="D141" s="2">
        <v>4.8136548353535353</v>
      </c>
      <c r="E141" s="1">
        <f t="shared" si="23"/>
        <v>194.60643768367274</v>
      </c>
      <c r="F141" s="1">
        <f t="shared" si="34"/>
        <v>1167.6386261020364</v>
      </c>
      <c r="G141" s="8">
        <f t="shared" si="24"/>
        <v>4668.7431999999935</v>
      </c>
      <c r="H141">
        <v>315</v>
      </c>
      <c r="I141">
        <v>295</v>
      </c>
      <c r="J141" s="1">
        <v>303.9372691249369</v>
      </c>
      <c r="K141" s="2">
        <f t="shared" si="31"/>
        <v>11.062730875063096</v>
      </c>
      <c r="L141" s="8">
        <v>2173.7998901640995</v>
      </c>
      <c r="M141" s="1">
        <f t="shared" si="35"/>
        <v>13.733954918991538</v>
      </c>
      <c r="N141" s="1">
        <f t="shared" si="32"/>
        <v>4179.1468151808704</v>
      </c>
      <c r="O141" s="1">
        <f t="shared" si="33"/>
        <v>993.45957059766715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2"/>
        <v>0.05</v>
      </c>
      <c r="B142" s="1">
        <f t="shared" si="30"/>
        <v>181.21069443140934</v>
      </c>
      <c r="C142">
        <f t="shared" si="29"/>
        <v>4000</v>
      </c>
      <c r="D142" s="2">
        <v>4.8136548353535353</v>
      </c>
      <c r="E142" s="1">
        <f t="shared" si="23"/>
        <v>194.60643768367274</v>
      </c>
      <c r="F142" s="1">
        <f t="shared" si="34"/>
        <v>1167.6386261020364</v>
      </c>
      <c r="G142" s="8">
        <f t="shared" si="24"/>
        <v>5741.5199999999932</v>
      </c>
      <c r="H142">
        <v>315</v>
      </c>
      <c r="I142">
        <v>295</v>
      </c>
      <c r="J142" s="1">
        <v>304.83855083153884</v>
      </c>
      <c r="K142" s="2">
        <f t="shared" si="31"/>
        <v>10.161449168461161</v>
      </c>
      <c r="L142" s="8">
        <v>2268.6764738185957</v>
      </c>
      <c r="M142" s="1">
        <f t="shared" si="35"/>
        <v>14.323523543551007</v>
      </c>
      <c r="N142" s="1">
        <f t="shared" si="32"/>
        <v>4179.0345723161327</v>
      </c>
      <c r="O142" s="1">
        <f t="shared" si="33"/>
        <v>993.31885772410851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2"/>
        <v>5.6000000000000001E-2</v>
      </c>
      <c r="B143" s="1">
        <f t="shared" si="30"/>
        <v>202.98119107870738</v>
      </c>
      <c r="C143">
        <f t="shared" si="29"/>
        <v>4000</v>
      </c>
      <c r="D143" s="2">
        <v>4.8136548353535353</v>
      </c>
      <c r="E143" s="1">
        <f t="shared" si="23"/>
        <v>194.60643768367274</v>
      </c>
      <c r="F143" s="1">
        <f t="shared" si="34"/>
        <v>1167.6386261020364</v>
      </c>
      <c r="G143" s="8">
        <f t="shared" si="24"/>
        <v>6918.9679999999926</v>
      </c>
      <c r="H143">
        <v>315</v>
      </c>
      <c r="I143">
        <v>295</v>
      </c>
      <c r="J143" s="1">
        <v>305.61095023913413</v>
      </c>
      <c r="K143" s="2">
        <f t="shared" si="31"/>
        <v>9.3890497608658734</v>
      </c>
      <c r="L143" s="8">
        <v>2347.5181045832201</v>
      </c>
      <c r="M143" s="1">
        <f t="shared" si="35"/>
        <v>14.812830329940894</v>
      </c>
      <c r="N143" s="1">
        <f t="shared" si="32"/>
        <v>4178.9500107924869</v>
      </c>
      <c r="O143" s="1">
        <f t="shared" si="33"/>
        <v>993.19547258853254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36">A132</f>
        <v>6.2E-2</v>
      </c>
      <c r="B144" s="1">
        <f t="shared" si="30"/>
        <v>224.75376905615877</v>
      </c>
      <c r="C144">
        <f t="shared" si="29"/>
        <v>4000</v>
      </c>
      <c r="D144" s="2">
        <v>4.8136548353535353</v>
      </c>
      <c r="E144" s="1">
        <f t="shared" ref="E144:E194" si="37">D144*0.01123*3600</f>
        <v>194.60643768367274</v>
      </c>
      <c r="F144" s="1">
        <f t="shared" si="34"/>
        <v>1167.6386261020364</v>
      </c>
      <c r="G144" s="8">
        <f t="shared" si="24"/>
        <v>8201.0871999999908</v>
      </c>
      <c r="H144">
        <v>315</v>
      </c>
      <c r="I144">
        <v>295</v>
      </c>
      <c r="J144" s="1">
        <v>306.27848659932283</v>
      </c>
      <c r="K144" s="2">
        <f t="shared" si="31"/>
        <v>8.7215134006771677</v>
      </c>
      <c r="L144" s="8">
        <v>2414.0305059708494</v>
      </c>
      <c r="M144" s="1">
        <f t="shared" si="35"/>
        <v>15.225170086920057</v>
      </c>
      <c r="N144" s="1">
        <f t="shared" si="32"/>
        <v>4178.8851152408033</v>
      </c>
      <c r="O144" s="1">
        <f t="shared" si="33"/>
        <v>993.08679421624947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36"/>
        <v>6.8000000000000005E-2</v>
      </c>
      <c r="B145" s="1">
        <f t="shared" si="30"/>
        <v>246.52802029303879</v>
      </c>
      <c r="C145">
        <f t="shared" si="29"/>
        <v>4000</v>
      </c>
      <c r="D145" s="2">
        <v>4.8136548353535353</v>
      </c>
      <c r="E145" s="1">
        <f t="shared" si="37"/>
        <v>194.60643768367274</v>
      </c>
      <c r="F145" s="1">
        <f t="shared" si="34"/>
        <v>1167.6386261020364</v>
      </c>
      <c r="G145" s="8">
        <f t="shared" si="24"/>
        <v>9587.8775999999925</v>
      </c>
      <c r="H145">
        <v>315</v>
      </c>
      <c r="I145">
        <v>295</v>
      </c>
      <c r="J145" s="1">
        <v>306.860151091121</v>
      </c>
      <c r="K145" s="2">
        <f t="shared" si="31"/>
        <v>8.1398489088790029</v>
      </c>
      <c r="L145" s="8">
        <v>2470.872115426866</v>
      </c>
      <c r="M145" s="1">
        <f t="shared" si="35"/>
        <v>15.577222992171018</v>
      </c>
      <c r="N145" s="1">
        <f t="shared" si="32"/>
        <v>4178.834454004118</v>
      </c>
      <c r="O145" s="1">
        <f t="shared" si="33"/>
        <v>992.9905724672401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36"/>
        <v>7.3999999999999996E-2</v>
      </c>
      <c r="B146" s="1">
        <f t="shared" si="30"/>
        <v>268.30253855379368</v>
      </c>
      <c r="C146">
        <f t="shared" si="29"/>
        <v>4000</v>
      </c>
      <c r="D146" s="2">
        <v>4.8136548353535353</v>
      </c>
      <c r="E146" s="1">
        <f t="shared" si="37"/>
        <v>194.60643768367274</v>
      </c>
      <c r="F146" s="1">
        <f t="shared" si="34"/>
        <v>1167.6386261020364</v>
      </c>
      <c r="G146" s="8">
        <f t="shared" si="24"/>
        <v>11079.339199999989</v>
      </c>
      <c r="H146">
        <v>315</v>
      </c>
      <c r="I146">
        <v>295</v>
      </c>
      <c r="J146" s="1">
        <v>307.34686685043812</v>
      </c>
      <c r="K146" s="2">
        <f t="shared" si="31"/>
        <v>7.6531331495618815</v>
      </c>
      <c r="L146" s="8">
        <v>2517.6978823239547</v>
      </c>
      <c r="M146" s="1">
        <f t="shared" si="35"/>
        <v>15.867008308944323</v>
      </c>
      <c r="N146" s="1">
        <f t="shared" si="32"/>
        <v>4178.7960894942789</v>
      </c>
      <c r="O146" s="1">
        <f t="shared" si="33"/>
        <v>992.90898042169579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36"/>
        <v>8.0000000000000002E-3</v>
      </c>
      <c r="B147" s="1">
        <f t="shared" si="30"/>
        <v>28.955543026656724</v>
      </c>
      <c r="C147">
        <f t="shared" si="29"/>
        <v>4500</v>
      </c>
      <c r="D147" s="2">
        <v>5.4469117372639433</v>
      </c>
      <c r="E147" s="1">
        <f t="shared" si="37"/>
        <v>220.20774771410672</v>
      </c>
      <c r="F147" s="1">
        <f t="shared" si="34"/>
        <v>1321.2464862846402</v>
      </c>
      <c r="G147" s="8">
        <f t="shared" si="24"/>
        <v>430.17760000000101</v>
      </c>
      <c r="H147">
        <v>315</v>
      </c>
      <c r="I147">
        <v>295</v>
      </c>
      <c r="J147" s="1">
        <v>295.20479844475074</v>
      </c>
      <c r="K147" s="2">
        <f t="shared" si="31"/>
        <v>19.795201555249264</v>
      </c>
      <c r="L147" s="8">
        <v>718.5499630188782</v>
      </c>
      <c r="M147" s="1">
        <f t="shared" si="35"/>
        <v>4.3207178802617516</v>
      </c>
      <c r="N147" s="1">
        <f t="shared" si="32"/>
        <v>4181.1710192640694</v>
      </c>
      <c r="O147" s="1">
        <f t="shared" si="33"/>
        <v>994.62821241122901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36"/>
        <v>1.4E-2</v>
      </c>
      <c r="B148" s="1">
        <f t="shared" si="30"/>
        <v>50.679454367847903</v>
      </c>
      <c r="C148">
        <f t="shared" si="29"/>
        <v>4500</v>
      </c>
      <c r="D148" s="2">
        <v>5.4469117372639433</v>
      </c>
      <c r="E148" s="1">
        <f t="shared" si="37"/>
        <v>220.20774771410672</v>
      </c>
      <c r="F148" s="1">
        <f t="shared" si="34"/>
        <v>1321.2464862846402</v>
      </c>
      <c r="G148" s="8">
        <f t="shared" si="24"/>
        <v>874.92719999999963</v>
      </c>
      <c r="H148">
        <v>315</v>
      </c>
      <c r="I148">
        <v>295</v>
      </c>
      <c r="J148" s="1">
        <v>296.43699987442716</v>
      </c>
      <c r="K148" s="2">
        <f t="shared" si="31"/>
        <v>18.563000125572842</v>
      </c>
      <c r="L148" s="8">
        <v>1177.9990765591933</v>
      </c>
      <c r="M148" s="1">
        <f t="shared" si="35"/>
        <v>7.0496650852680203</v>
      </c>
      <c r="N148" s="1">
        <f t="shared" si="32"/>
        <v>4180.7665428014216</v>
      </c>
      <c r="O148" s="1">
        <f t="shared" si="33"/>
        <v>994.48584497734464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36"/>
        <v>0.02</v>
      </c>
      <c r="B149" s="1">
        <f t="shared" si="30"/>
        <v>72.414517079890899</v>
      </c>
      <c r="C149">
        <f t="shared" si="29"/>
        <v>4500</v>
      </c>
      <c r="D149" s="2">
        <v>5.4469117372639433</v>
      </c>
      <c r="E149" s="1">
        <f t="shared" si="37"/>
        <v>220.20774771410672</v>
      </c>
      <c r="F149" s="1">
        <f t="shared" si="34"/>
        <v>1321.2464862846402</v>
      </c>
      <c r="G149" s="8">
        <f t="shared" si="24"/>
        <v>1424.3479999999984</v>
      </c>
      <c r="H149">
        <v>315</v>
      </c>
      <c r="I149">
        <v>295</v>
      </c>
      <c r="J149" s="1">
        <v>298.14544901936574</v>
      </c>
      <c r="K149" s="2">
        <f t="shared" si="31"/>
        <v>16.854550980634258</v>
      </c>
      <c r="L149" s="8">
        <v>1527.1180447147635</v>
      </c>
      <c r="M149" s="1">
        <f t="shared" si="35"/>
        <v>9.1116732148592288</v>
      </c>
      <c r="N149" s="1">
        <f t="shared" si="32"/>
        <v>4180.2763200330864</v>
      </c>
      <c r="O149" s="1">
        <f t="shared" si="33"/>
        <v>994.27577374528937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36"/>
        <v>2.5999999999999999E-2</v>
      </c>
      <c r="B150" s="1">
        <f t="shared" si="30"/>
        <v>94.159480510591507</v>
      </c>
      <c r="C150">
        <f t="shared" si="29"/>
        <v>4500</v>
      </c>
      <c r="D150" s="2">
        <v>5.4469117372639433</v>
      </c>
      <c r="E150" s="1">
        <f t="shared" si="37"/>
        <v>220.20774771410672</v>
      </c>
      <c r="F150" s="1">
        <f t="shared" si="34"/>
        <v>1321.2464862846402</v>
      </c>
      <c r="G150" s="8">
        <f t="shared" si="24"/>
        <v>2078.4399999999969</v>
      </c>
      <c r="H150">
        <v>315</v>
      </c>
      <c r="I150">
        <v>295</v>
      </c>
      <c r="J150" s="1">
        <v>299.80372548814398</v>
      </c>
      <c r="K150" s="2">
        <f t="shared" si="31"/>
        <v>15.196274511856018</v>
      </c>
      <c r="L150" s="8">
        <v>1789.2647369201327</v>
      </c>
      <c r="M150" s="1">
        <f t="shared" si="35"/>
        <v>10.654029924790716</v>
      </c>
      <c r="N150" s="1">
        <f t="shared" si="32"/>
        <v>4179.8736584125136</v>
      </c>
      <c r="O150" s="1">
        <f t="shared" si="33"/>
        <v>994.05816060626444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36"/>
        <v>3.2000000000000001E-2</v>
      </c>
      <c r="B151" s="1">
        <f t="shared" si="30"/>
        <v>115.91220012746049</v>
      </c>
      <c r="C151">
        <f t="shared" si="29"/>
        <v>4500</v>
      </c>
      <c r="D151" s="2">
        <v>5.4469117372639433</v>
      </c>
      <c r="E151" s="1">
        <f t="shared" si="37"/>
        <v>220.20774771410672</v>
      </c>
      <c r="F151" s="1">
        <f t="shared" si="34"/>
        <v>1321.2464862846402</v>
      </c>
      <c r="G151" s="8">
        <f t="shared" si="24"/>
        <v>2837.2031999999954</v>
      </c>
      <c r="H151">
        <v>315</v>
      </c>
      <c r="I151">
        <v>295</v>
      </c>
      <c r="J151" s="1">
        <v>301.26384236530134</v>
      </c>
      <c r="K151" s="2">
        <f t="shared" si="31"/>
        <v>13.736157634698657</v>
      </c>
      <c r="L151" s="8">
        <v>1990.0460819881218</v>
      </c>
      <c r="M151" s="1">
        <f t="shared" si="35"/>
        <v>11.831942748932597</v>
      </c>
      <c r="N151" s="1">
        <f t="shared" si="32"/>
        <v>4179.5742694315304</v>
      </c>
      <c r="O151" s="1">
        <f t="shared" si="33"/>
        <v>993.8556931308583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36"/>
        <v>3.7999999999999999E-2</v>
      </c>
      <c r="B152" s="1">
        <f t="shared" si="30"/>
        <v>137.67084303535995</v>
      </c>
      <c r="C152">
        <f t="shared" si="29"/>
        <v>4500</v>
      </c>
      <c r="D152" s="2">
        <v>5.4469117372639433</v>
      </c>
      <c r="E152" s="1">
        <f t="shared" si="37"/>
        <v>220.20774771410672</v>
      </c>
      <c r="F152" s="1">
        <f t="shared" si="34"/>
        <v>1321.2464862846402</v>
      </c>
      <c r="G152" s="8">
        <f t="shared" si="24"/>
        <v>3700.6375999999946</v>
      </c>
      <c r="H152">
        <v>315</v>
      </c>
      <c r="I152">
        <v>295</v>
      </c>
      <c r="J152" s="1">
        <v>302.51414745142239</v>
      </c>
      <c r="K152" s="2">
        <f t="shared" si="31"/>
        <v>12.485852548577611</v>
      </c>
      <c r="L152" s="8">
        <v>2147.6402529674378</v>
      </c>
      <c r="M152" s="1">
        <f t="shared" si="35"/>
        <v>12.754400233086203</v>
      </c>
      <c r="N152" s="1">
        <f t="shared" si="32"/>
        <v>4179.3559113811179</v>
      </c>
      <c r="O152" s="1">
        <f t="shared" si="33"/>
        <v>993.67445556256041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36"/>
        <v>4.3999999999999997E-2</v>
      </c>
      <c r="B153" s="1">
        <f t="shared" si="30"/>
        <v>159.43402019454166</v>
      </c>
      <c r="C153">
        <f t="shared" si="29"/>
        <v>4500</v>
      </c>
      <c r="D153" s="2">
        <v>5.4469117372639433</v>
      </c>
      <c r="E153" s="1">
        <f t="shared" si="37"/>
        <v>220.20774771410672</v>
      </c>
      <c r="F153" s="1">
        <f t="shared" si="34"/>
        <v>1321.2464862846402</v>
      </c>
      <c r="G153" s="8">
        <f t="shared" si="24"/>
        <v>4668.7431999999935</v>
      </c>
      <c r="H153">
        <v>315</v>
      </c>
      <c r="I153">
        <v>295</v>
      </c>
      <c r="J153" s="1">
        <v>303.57955544362176</v>
      </c>
      <c r="K153" s="2">
        <f t="shared" si="31"/>
        <v>11.420444556378243</v>
      </c>
      <c r="L153" s="8">
        <v>2274.1866157343306</v>
      </c>
      <c r="M153" s="1">
        <f t="shared" si="35"/>
        <v>13.493758140008529</v>
      </c>
      <c r="N153" s="1">
        <f t="shared" si="32"/>
        <v>4179.1956034969198</v>
      </c>
      <c r="O153" s="1">
        <f t="shared" si="33"/>
        <v>993.51443190556211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36"/>
        <v>0.05</v>
      </c>
      <c r="B154" s="1">
        <f t="shared" si="30"/>
        <v>181.20070802882691</v>
      </c>
      <c r="C154">
        <f t="shared" si="29"/>
        <v>4500</v>
      </c>
      <c r="D154" s="2">
        <v>5.4469117372639433</v>
      </c>
      <c r="E154" s="1">
        <f t="shared" si="37"/>
        <v>220.20774771410672</v>
      </c>
      <c r="F154" s="1">
        <f t="shared" si="34"/>
        <v>1321.2464862846402</v>
      </c>
      <c r="G154" s="8">
        <f t="shared" si="24"/>
        <v>5741.5199999999932</v>
      </c>
      <c r="H154">
        <v>315</v>
      </c>
      <c r="I154">
        <v>295</v>
      </c>
      <c r="J154" s="1">
        <v>304.49059399012293</v>
      </c>
      <c r="K154" s="2">
        <f t="shared" si="31"/>
        <v>10.509406009877068</v>
      </c>
      <c r="L154" s="8">
        <v>2377.839545804266</v>
      </c>
      <c r="M154" s="1">
        <f t="shared" si="35"/>
        <v>14.098427619197162</v>
      </c>
      <c r="N154" s="1">
        <f t="shared" si="32"/>
        <v>4179.0761292903817</v>
      </c>
      <c r="O154" s="1">
        <f t="shared" si="33"/>
        <v>993.37360189213018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36"/>
        <v>5.6000000000000001E-2</v>
      </c>
      <c r="B155" s="1">
        <f t="shared" si="30"/>
        <v>202.97015242881372</v>
      </c>
      <c r="C155">
        <f t="shared" si="29"/>
        <v>4500</v>
      </c>
      <c r="D155" s="2">
        <v>5.4469117372639433</v>
      </c>
      <c r="E155" s="1">
        <f t="shared" si="37"/>
        <v>220.20774771410672</v>
      </c>
      <c r="F155" s="1">
        <f t="shared" si="34"/>
        <v>1321.2464862846402</v>
      </c>
      <c r="G155" s="8">
        <f t="shared" si="24"/>
        <v>6918.9679999999926</v>
      </c>
      <c r="H155">
        <v>315</v>
      </c>
      <c r="I155">
        <v>295</v>
      </c>
      <c r="J155" s="1">
        <v>305.27477548142167</v>
      </c>
      <c r="K155" s="2">
        <f t="shared" si="31"/>
        <v>9.7252245185783295</v>
      </c>
      <c r="L155" s="8">
        <v>2464.1987467778699</v>
      </c>
      <c r="M155" s="1">
        <f t="shared" si="35"/>
        <v>14.601554258384541</v>
      </c>
      <c r="N155" s="1">
        <f t="shared" si="32"/>
        <v>4178.9855357863435</v>
      </c>
      <c r="O155" s="1">
        <f t="shared" si="33"/>
        <v>993.24948810247236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36"/>
        <v>6.2E-2</v>
      </c>
      <c r="B156" s="1">
        <f t="shared" si="30"/>
        <v>224.74179237781388</v>
      </c>
      <c r="C156">
        <f t="shared" si="29"/>
        <v>4500</v>
      </c>
      <c r="D156" s="2">
        <v>5.4469117372639433</v>
      </c>
      <c r="E156" s="1">
        <f t="shared" si="37"/>
        <v>220.20774771410672</v>
      </c>
      <c r="F156" s="1">
        <f t="shared" si="34"/>
        <v>1321.2464862846402</v>
      </c>
      <c r="G156" s="8">
        <f t="shared" ref="G156:G194" si="38">G144</f>
        <v>8201.0871999999908</v>
      </c>
      <c r="H156">
        <v>315</v>
      </c>
      <c r="I156">
        <v>295</v>
      </c>
      <c r="J156" s="1">
        <v>305.9548633235504</v>
      </c>
      <c r="K156" s="2">
        <f t="shared" si="31"/>
        <v>9.0451366764496015</v>
      </c>
      <c r="L156" s="8">
        <v>2537.2073463061597</v>
      </c>
      <c r="M156" s="1">
        <f t="shared" si="35"/>
        <v>15.026422555768903</v>
      </c>
      <c r="N156" s="1">
        <f t="shared" si="32"/>
        <v>4178.9156544667103</v>
      </c>
      <c r="O156" s="1">
        <f t="shared" si="33"/>
        <v>993.139716643258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36"/>
        <v>6.8000000000000005E-2</v>
      </c>
      <c r="B157" s="1">
        <f t="shared" si="30"/>
        <v>246.5152049513942</v>
      </c>
      <c r="C157">
        <f t="shared" si="29"/>
        <v>4500</v>
      </c>
      <c r="D157" s="2">
        <v>5.4469117372639433</v>
      </c>
      <c r="E157" s="1">
        <f t="shared" si="37"/>
        <v>220.20774771410672</v>
      </c>
      <c r="F157" s="1">
        <f t="shared" si="34"/>
        <v>1321.2464862846402</v>
      </c>
      <c r="G157" s="8">
        <f t="shared" si="38"/>
        <v>9587.8775999999925</v>
      </c>
      <c r="H157">
        <v>315</v>
      </c>
      <c r="I157">
        <v>295</v>
      </c>
      <c r="J157" s="1">
        <v>306.54915632787714</v>
      </c>
      <c r="K157" s="2">
        <f t="shared" si="31"/>
        <v>8.4508436721228577</v>
      </c>
      <c r="L157" s="8">
        <v>2599.7100086975374</v>
      </c>
      <c r="M157" s="1">
        <f t="shared" si="35"/>
        <v>15.389797221493982</v>
      </c>
      <c r="N157" s="1">
        <f t="shared" si="32"/>
        <v>4178.8608750407566</v>
      </c>
      <c r="O157" s="1">
        <f t="shared" si="33"/>
        <v>993.04219408400229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36"/>
        <v>7.3999999999999996E-2</v>
      </c>
      <c r="B158" s="1">
        <f t="shared" si="30"/>
        <v>268.28895133720061</v>
      </c>
      <c r="C158">
        <f t="shared" si="29"/>
        <v>4500</v>
      </c>
      <c r="D158" s="2">
        <v>5.4469117372639433</v>
      </c>
      <c r="E158" s="1">
        <f t="shared" si="37"/>
        <v>220.20774771410672</v>
      </c>
      <c r="F158" s="1">
        <f t="shared" si="34"/>
        <v>1321.2464862846402</v>
      </c>
      <c r="G158" s="8">
        <f t="shared" si="38"/>
        <v>11079.339199999989</v>
      </c>
      <c r="H158">
        <v>315</v>
      </c>
      <c r="I158">
        <v>295</v>
      </c>
      <c r="J158" s="1">
        <v>307.04759528475722</v>
      </c>
      <c r="K158" s="2">
        <f t="shared" si="31"/>
        <v>7.9524047152427784</v>
      </c>
      <c r="L158" s="8">
        <v>2651.273676491146</v>
      </c>
      <c r="M158" s="1">
        <f t="shared" si="35"/>
        <v>15.689326108032418</v>
      </c>
      <c r="N158" s="1">
        <f t="shared" si="32"/>
        <v>4178.8192534830541</v>
      </c>
      <c r="O158" s="1">
        <f t="shared" si="33"/>
        <v>992.95926527057577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36"/>
        <v>8.0000000000000002E-3</v>
      </c>
      <c r="B159" s="1">
        <f t="shared" si="30"/>
        <v>28.955419524789388</v>
      </c>
      <c r="C159">
        <f t="shared" si="29"/>
        <v>5000</v>
      </c>
      <c r="D159" s="2">
        <v>6.0801686391743512</v>
      </c>
      <c r="E159" s="1">
        <f t="shared" si="37"/>
        <v>245.8090577445407</v>
      </c>
      <c r="F159" s="1">
        <f t="shared" si="34"/>
        <v>1474.8543464672441</v>
      </c>
      <c r="G159" s="8">
        <f t="shared" si="38"/>
        <v>430.17760000000101</v>
      </c>
      <c r="H159">
        <v>315</v>
      </c>
      <c r="I159">
        <v>295</v>
      </c>
      <c r="J159" s="1">
        <v>295.16701442468838</v>
      </c>
      <c r="K159" s="2">
        <f t="shared" si="31"/>
        <v>19.832985575311625</v>
      </c>
      <c r="L159" s="8">
        <v>727.88683933118239</v>
      </c>
      <c r="M159" s="1">
        <f t="shared" si="35"/>
        <v>4.1444717342115407</v>
      </c>
      <c r="N159" s="1">
        <f t="shared" si="32"/>
        <v>4181.1841255905065</v>
      </c>
      <c r="O159" s="1">
        <f t="shared" si="33"/>
        <v>994.63245474111238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36"/>
        <v>1.4E-2</v>
      </c>
      <c r="B160" s="1">
        <f t="shared" si="30"/>
        <v>50.67849124354511</v>
      </c>
      <c r="C160">
        <f t="shared" si="29"/>
        <v>5000</v>
      </c>
      <c r="D160" s="2">
        <v>6.0801686391743512</v>
      </c>
      <c r="E160" s="1">
        <f t="shared" si="37"/>
        <v>245.8090577445407</v>
      </c>
      <c r="F160" s="1">
        <f t="shared" si="34"/>
        <v>1474.8543464672441</v>
      </c>
      <c r="G160" s="8">
        <f t="shared" si="38"/>
        <v>874.92719999999963</v>
      </c>
      <c r="H160">
        <v>315</v>
      </c>
      <c r="I160">
        <v>295</v>
      </c>
      <c r="J160" s="1">
        <v>296.27720439157861</v>
      </c>
      <c r="K160" s="2">
        <f t="shared" si="31"/>
        <v>18.722795608421393</v>
      </c>
      <c r="L160" s="8">
        <v>1201.305029919255</v>
      </c>
      <c r="M160" s="1">
        <f t="shared" si="35"/>
        <v>6.8056693688596903</v>
      </c>
      <c r="N160" s="1">
        <f t="shared" si="32"/>
        <v>4180.8165231159091</v>
      </c>
      <c r="O160" s="1">
        <f t="shared" si="33"/>
        <v>994.50474478005322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36"/>
        <v>0.02</v>
      </c>
      <c r="B161" s="1">
        <f t="shared" si="30"/>
        <v>72.412204571479521</v>
      </c>
      <c r="C161">
        <f t="shared" si="29"/>
        <v>5000</v>
      </c>
      <c r="D161" s="2">
        <v>6.0801686391743512</v>
      </c>
      <c r="E161" s="1">
        <f t="shared" si="37"/>
        <v>245.8090577445407</v>
      </c>
      <c r="F161" s="1">
        <f t="shared" si="34"/>
        <v>1474.8543464672441</v>
      </c>
      <c r="G161" s="8">
        <f t="shared" si="38"/>
        <v>1424.3479999999984</v>
      </c>
      <c r="H161">
        <v>315</v>
      </c>
      <c r="I161">
        <v>295</v>
      </c>
      <c r="J161" s="1">
        <v>297.89460122925351</v>
      </c>
      <c r="K161" s="2">
        <f t="shared" si="31"/>
        <v>17.10539877074649</v>
      </c>
      <c r="L161" s="8">
        <v>1567.039016694707</v>
      </c>
      <c r="M161" s="1">
        <f t="shared" si="35"/>
        <v>8.8496726438797904</v>
      </c>
      <c r="N161" s="1">
        <f t="shared" si="32"/>
        <v>4180.3433633227369</v>
      </c>
      <c r="O161" s="1">
        <f t="shared" si="33"/>
        <v>994.30752628070286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36"/>
        <v>2.5999999999999999E-2</v>
      </c>
      <c r="B162" s="1">
        <f t="shared" ref="B162:B193" si="39">A162/O162*3600*1000</f>
        <v>94.155672367934187</v>
      </c>
      <c r="C162">
        <f t="shared" si="29"/>
        <v>5000</v>
      </c>
      <c r="D162" s="2">
        <v>6.0801686391743512</v>
      </c>
      <c r="E162" s="1">
        <f t="shared" si="37"/>
        <v>245.8090577445407</v>
      </c>
      <c r="F162" s="1">
        <f t="shared" si="34"/>
        <v>1474.8543464672441</v>
      </c>
      <c r="G162" s="8">
        <f t="shared" si="38"/>
        <v>2078.4399999999969</v>
      </c>
      <c r="H162">
        <v>315</v>
      </c>
      <c r="I162">
        <v>295</v>
      </c>
      <c r="J162" s="1">
        <v>299.50481694176477</v>
      </c>
      <c r="K162" s="2">
        <f t="shared" si="31"/>
        <v>15.495183058235227</v>
      </c>
      <c r="L162" s="8">
        <v>1844.71474852753</v>
      </c>
      <c r="M162" s="1">
        <f t="shared" si="35"/>
        <v>10.395370189173532</v>
      </c>
      <c r="N162" s="1">
        <f t="shared" si="32"/>
        <v>4179.9411703267142</v>
      </c>
      <c r="O162" s="1">
        <f t="shared" si="33"/>
        <v>994.09836546264796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36"/>
        <v>3.2000000000000001E-2</v>
      </c>
      <c r="B163" s="1">
        <f t="shared" si="39"/>
        <v>115.90693049652596</v>
      </c>
      <c r="C163">
        <f t="shared" si="29"/>
        <v>5000</v>
      </c>
      <c r="D163" s="2">
        <v>6.0801686391743512</v>
      </c>
      <c r="E163" s="1">
        <f t="shared" si="37"/>
        <v>245.8090577445407</v>
      </c>
      <c r="F163" s="1">
        <f t="shared" si="34"/>
        <v>1474.8543464672441</v>
      </c>
      <c r="G163" s="8">
        <f t="shared" si="38"/>
        <v>2837.2031999999954</v>
      </c>
      <c r="H163">
        <v>315</v>
      </c>
      <c r="I163">
        <v>295</v>
      </c>
      <c r="J163" s="1">
        <v>300.94414768315386</v>
      </c>
      <c r="K163" s="2">
        <f t="shared" ref="K163:K194" si="40">H163-J163</f>
        <v>14.055852316846142</v>
      </c>
      <c r="L163" s="8">
        <v>2058.9835641784621</v>
      </c>
      <c r="M163" s="1">
        <f t="shared" si="35"/>
        <v>11.584572079741063</v>
      </c>
      <c r="N163" s="1">
        <f t="shared" ref="N163:N194" si="41">((W163 + X163*H163 +Y163*H163^2 +  Z163*H163^3)+(W163 + X163*J163 + Y163*J163^2 +  Z163*J163^3))/2</f>
        <v>4179.6356142169825</v>
      </c>
      <c r="O163" s="1">
        <f t="shared" ref="O163:O194" si="42">((S163 + T163*H163 + U163*H163^2 +  V163*H163^3)+(S163 + T163*J163 + U163*J163^2 +  V163*J163^3))/2</f>
        <v>993.90087811403862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36"/>
        <v>3.7999999999999999E-2</v>
      </c>
      <c r="B164" s="1">
        <f t="shared" si="39"/>
        <v>137.66421795632246</v>
      </c>
      <c r="C164">
        <f t="shared" si="29"/>
        <v>5000</v>
      </c>
      <c r="D164" s="2">
        <v>6.0801686391743512</v>
      </c>
      <c r="E164" s="1">
        <f t="shared" si="37"/>
        <v>245.8090577445407</v>
      </c>
      <c r="F164" s="1">
        <f t="shared" si="34"/>
        <v>1474.8543464672441</v>
      </c>
      <c r="G164" s="8">
        <f t="shared" si="38"/>
        <v>3700.6375999999946</v>
      </c>
      <c r="H164">
        <v>315</v>
      </c>
      <c r="I164">
        <v>295</v>
      </c>
      <c r="J164" s="1">
        <v>302.18899042313308</v>
      </c>
      <c r="K164" s="2">
        <f t="shared" si="40"/>
        <v>12.811009576866923</v>
      </c>
      <c r="L164" s="8">
        <v>2228.0587209962819</v>
      </c>
      <c r="M164" s="1">
        <f t="shared" si="35"/>
        <v>12.520759273866252</v>
      </c>
      <c r="N164" s="1">
        <f t="shared" si="41"/>
        <v>4179.4094713764571</v>
      </c>
      <c r="O164" s="1">
        <f t="shared" si="42"/>
        <v>993.72227606307501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36"/>
        <v>4.3999999999999997E-2</v>
      </c>
      <c r="B165" s="1">
        <f t="shared" si="39"/>
        <v>159.42616654226688</v>
      </c>
      <c r="C165">
        <f t="shared" si="29"/>
        <v>5000</v>
      </c>
      <c r="D165" s="2">
        <v>6.0801686391743512</v>
      </c>
      <c r="E165" s="1">
        <f t="shared" si="37"/>
        <v>245.8090577445407</v>
      </c>
      <c r="F165" s="1">
        <f t="shared" si="34"/>
        <v>1474.8543464672441</v>
      </c>
      <c r="G165" s="8">
        <f t="shared" si="38"/>
        <v>4668.7431999999935</v>
      </c>
      <c r="H165">
        <v>315</v>
      </c>
      <c r="I165">
        <v>295</v>
      </c>
      <c r="J165" s="1">
        <v>303.25726979142877</v>
      </c>
      <c r="K165" s="2">
        <f t="shared" si="40"/>
        <v>11.742730208571231</v>
      </c>
      <c r="L165" s="8">
        <v>2364.361018841058</v>
      </c>
      <c r="M165" s="1">
        <f t="shared" si="35"/>
        <v>13.274047199391331</v>
      </c>
      <c r="N165" s="1">
        <f t="shared" si="41"/>
        <v>4179.2416941345409</v>
      </c>
      <c r="O165" s="1">
        <f t="shared" si="42"/>
        <v>993.56337441636458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36"/>
        <v>0.05</v>
      </c>
      <c r="B166" s="1">
        <f t="shared" si="39"/>
        <v>181.19175141242422</v>
      </c>
      <c r="C166">
        <f t="shared" si="29"/>
        <v>5000</v>
      </c>
      <c r="D166" s="2">
        <v>6.0801686391743512</v>
      </c>
      <c r="E166" s="1">
        <f t="shared" si="37"/>
        <v>245.8090577445407</v>
      </c>
      <c r="F166" s="1">
        <f t="shared" si="34"/>
        <v>1474.8543464672441</v>
      </c>
      <c r="G166" s="8">
        <f t="shared" si="38"/>
        <v>5741.5199999999932</v>
      </c>
      <c r="H166">
        <v>315</v>
      </c>
      <c r="I166">
        <v>295</v>
      </c>
      <c r="J166" s="1">
        <v>304.17559944013954</v>
      </c>
      <c r="K166" s="2">
        <f t="shared" si="40"/>
        <v>10.824400559860464</v>
      </c>
      <c r="L166" s="8">
        <v>2476.3453987732514</v>
      </c>
      <c r="M166" s="1">
        <f t="shared" si="35"/>
        <v>13.891959988420785</v>
      </c>
      <c r="N166" s="1">
        <f t="shared" si="41"/>
        <v>4179.1156661496925</v>
      </c>
      <c r="O166" s="1">
        <f t="shared" si="42"/>
        <v>993.42270603857924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36"/>
        <v>5.6000000000000001E-2</v>
      </c>
      <c r="B167" s="1">
        <f t="shared" si="39"/>
        <v>202.96020855446204</v>
      </c>
      <c r="C167">
        <f t="shared" si="29"/>
        <v>5000</v>
      </c>
      <c r="D167" s="2">
        <v>6.0801686391743512</v>
      </c>
      <c r="E167" s="1">
        <f t="shared" si="37"/>
        <v>245.8090577445407</v>
      </c>
      <c r="F167" s="1">
        <f t="shared" si="34"/>
        <v>1474.8543464672441</v>
      </c>
      <c r="G167" s="8">
        <f t="shared" si="38"/>
        <v>6918.9679999999926</v>
      </c>
      <c r="H167">
        <v>315</v>
      </c>
      <c r="I167">
        <v>295</v>
      </c>
      <c r="J167" s="1">
        <v>304.96929987827639</v>
      </c>
      <c r="K167" s="2">
        <f t="shared" si="40"/>
        <v>10.030700121723612</v>
      </c>
      <c r="L167" s="8">
        <v>2569.8719523161694</v>
      </c>
      <c r="M167" s="1">
        <f t="shared" si="35"/>
        <v>14.407331782070601</v>
      </c>
      <c r="N167" s="1">
        <f t="shared" si="41"/>
        <v>4179.0195210278425</v>
      </c>
      <c r="O167" s="1">
        <f t="shared" si="42"/>
        <v>993.29815157291273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36"/>
        <v>6.2E-2</v>
      </c>
      <c r="B168" s="1">
        <f t="shared" si="39"/>
        <v>224.73096444712252</v>
      </c>
      <c r="C168">
        <f t="shared" si="29"/>
        <v>5000</v>
      </c>
      <c r="D168" s="2">
        <v>6.0801686391743512</v>
      </c>
      <c r="E168" s="1">
        <f t="shared" si="37"/>
        <v>245.8090577445407</v>
      </c>
      <c r="F168" s="1">
        <f t="shared" si="34"/>
        <v>1474.8543464672441</v>
      </c>
      <c r="G168" s="8">
        <f t="shared" si="38"/>
        <v>8201.0871999999908</v>
      </c>
      <c r="H168">
        <v>315</v>
      </c>
      <c r="I168">
        <v>295</v>
      </c>
      <c r="J168" s="1">
        <v>305.65989688860657</v>
      </c>
      <c r="K168" s="2">
        <f t="shared" si="40"/>
        <v>9.3401031113934323</v>
      </c>
      <c r="L168" s="8">
        <v>2649.0955620638388</v>
      </c>
      <c r="M168" s="1">
        <f t="shared" si="35"/>
        <v>14.843383684839431</v>
      </c>
      <c r="N168" s="1">
        <f t="shared" si="41"/>
        <v>4178.9449996314443</v>
      </c>
      <c r="O168" s="1">
        <f t="shared" si="42"/>
        <v>993.18756785079017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36"/>
        <v>6.8000000000000005E-2</v>
      </c>
      <c r="B169" s="1">
        <f t="shared" si="39"/>
        <v>246.50358365795901</v>
      </c>
      <c r="C169">
        <f t="shared" si="29"/>
        <v>5000</v>
      </c>
      <c r="D169" s="2">
        <v>6.0801686391743512</v>
      </c>
      <c r="E169" s="1">
        <f t="shared" si="37"/>
        <v>245.8090577445407</v>
      </c>
      <c r="F169" s="1">
        <f t="shared" si="34"/>
        <v>1474.8543464672441</v>
      </c>
      <c r="G169" s="8">
        <f t="shared" si="38"/>
        <v>9587.8775999999925</v>
      </c>
      <c r="H169">
        <v>315</v>
      </c>
      <c r="I169">
        <v>295</v>
      </c>
      <c r="J169" s="1">
        <v>306.26498718831226</v>
      </c>
      <c r="K169" s="2">
        <f t="shared" si="40"/>
        <v>8.7350128116877386</v>
      </c>
      <c r="L169" s="8">
        <v>2717.0295954485064</v>
      </c>
      <c r="M169" s="1">
        <f t="shared" si="35"/>
        <v>15.216921836360608</v>
      </c>
      <c r="N169" s="1">
        <f t="shared" si="41"/>
        <v>4178.8863550043634</v>
      </c>
      <c r="O169" s="1">
        <f t="shared" si="42"/>
        <v>993.08901058281242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36"/>
        <v>7.3999999999999996E-2</v>
      </c>
      <c r="B170" s="1">
        <f t="shared" si="39"/>
        <v>268.27659980701156</v>
      </c>
      <c r="C170">
        <f t="shared" si="29"/>
        <v>5000</v>
      </c>
      <c r="D170" s="2">
        <v>6.0801686391743512</v>
      </c>
      <c r="E170" s="1">
        <f t="shared" si="37"/>
        <v>245.8090577445407</v>
      </c>
      <c r="F170" s="1">
        <f t="shared" si="34"/>
        <v>1474.8543464672441</v>
      </c>
      <c r="G170" s="8">
        <f t="shared" si="38"/>
        <v>11079.339199999989</v>
      </c>
      <c r="H170">
        <v>315</v>
      </c>
      <c r="I170">
        <v>295</v>
      </c>
      <c r="J170" s="1">
        <v>306.77358738777116</v>
      </c>
      <c r="K170" s="2">
        <f t="shared" si="40"/>
        <v>8.2264126122288417</v>
      </c>
      <c r="L170" s="8">
        <v>2773.1494553742923</v>
      </c>
      <c r="M170" s="1">
        <f t="shared" si="35"/>
        <v>15.525235620957254</v>
      </c>
      <c r="N170" s="1">
        <f t="shared" si="41"/>
        <v>4178.8416564971121</v>
      </c>
      <c r="O170" s="1">
        <f t="shared" si="42"/>
        <v>993.00498139471893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36"/>
        <v>8.0000000000000002E-3</v>
      </c>
      <c r="B171" s="1">
        <f t="shared" si="39"/>
        <v>28.955324044603415</v>
      </c>
      <c r="C171">
        <f t="shared" si="29"/>
        <v>5500</v>
      </c>
      <c r="D171" s="2">
        <v>6.7134255411067194</v>
      </c>
      <c r="E171" s="1">
        <f t="shared" si="37"/>
        <v>271.41036777586243</v>
      </c>
      <c r="F171" s="1">
        <f t="shared" si="34"/>
        <v>1628.4622066551747</v>
      </c>
      <c r="G171" s="8">
        <f t="shared" si="38"/>
        <v>430.17760000000101</v>
      </c>
      <c r="H171">
        <v>315</v>
      </c>
      <c r="I171">
        <v>295</v>
      </c>
      <c r="J171" s="1">
        <v>295.13775791954549</v>
      </c>
      <c r="K171" s="2">
        <f t="shared" si="40"/>
        <v>19.862242080454507</v>
      </c>
      <c r="L171" s="8">
        <v>735.77171585918654</v>
      </c>
      <c r="M171" s="1">
        <f t="shared" si="35"/>
        <v>3.990012760296755</v>
      </c>
      <c r="N171" s="1">
        <f t="shared" si="41"/>
        <v>4181.1943032162326</v>
      </c>
      <c r="O171" s="1">
        <f t="shared" si="42"/>
        <v>994.6357345418013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36"/>
        <v>1.4E-2</v>
      </c>
      <c r="B172" s="1">
        <f t="shared" si="39"/>
        <v>50.677685106404049</v>
      </c>
      <c r="C172">
        <f t="shared" si="29"/>
        <v>5500</v>
      </c>
      <c r="D172" s="2">
        <v>6.7134255411067194</v>
      </c>
      <c r="E172" s="1">
        <f t="shared" si="37"/>
        <v>271.41036777586243</v>
      </c>
      <c r="F172" s="1">
        <f t="shared" si="34"/>
        <v>1628.4622066551747</v>
      </c>
      <c r="G172" s="8">
        <f t="shared" si="38"/>
        <v>874.92719999999963</v>
      </c>
      <c r="H172">
        <v>315</v>
      </c>
      <c r="I172">
        <v>295</v>
      </c>
      <c r="J172" s="1">
        <v>296.14260043761544</v>
      </c>
      <c r="K172" s="2">
        <f t="shared" si="40"/>
        <v>18.857399562384558</v>
      </c>
      <c r="L172" s="8">
        <v>1221.2635282285544</v>
      </c>
      <c r="M172" s="1">
        <f t="shared" si="35"/>
        <v>6.5879092431369886</v>
      </c>
      <c r="N172" s="1">
        <f t="shared" si="41"/>
        <v>4180.8591884263215</v>
      </c>
      <c r="O172" s="1">
        <f t="shared" si="42"/>
        <v>994.52056450840234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36"/>
        <v>0.02</v>
      </c>
      <c r="B173" s="1">
        <f t="shared" si="39"/>
        <v>72.410207568158825</v>
      </c>
      <c r="C173">
        <f t="shared" si="29"/>
        <v>5500</v>
      </c>
      <c r="D173" s="2">
        <v>6.7134255411067194</v>
      </c>
      <c r="E173" s="1">
        <f t="shared" si="37"/>
        <v>271.41036777586243</v>
      </c>
      <c r="F173" s="1">
        <f t="shared" si="34"/>
        <v>1628.4622066551747</v>
      </c>
      <c r="G173" s="8">
        <f t="shared" si="38"/>
        <v>1424.3479999999984</v>
      </c>
      <c r="H173">
        <v>315</v>
      </c>
      <c r="I173">
        <v>295</v>
      </c>
      <c r="J173" s="1">
        <v>297.67596523100264</v>
      </c>
      <c r="K173" s="2">
        <f t="shared" si="40"/>
        <v>17.324034768997365</v>
      </c>
      <c r="L173" s="8">
        <v>1601.9362179116688</v>
      </c>
      <c r="M173" s="1">
        <f t="shared" si="35"/>
        <v>8.6128289830130402</v>
      </c>
      <c r="N173" s="1">
        <f t="shared" si="41"/>
        <v>4180.4031567728325</v>
      </c>
      <c r="O173" s="1">
        <f t="shared" si="42"/>
        <v>994.33494831826431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36"/>
        <v>2.5999999999999999E-2</v>
      </c>
      <c r="B174" s="1">
        <f t="shared" si="39"/>
        <v>94.152325303877376</v>
      </c>
      <c r="C174">
        <f t="shared" si="29"/>
        <v>5500</v>
      </c>
      <c r="D174" s="2">
        <v>6.7134255411067194</v>
      </c>
      <c r="E174" s="1">
        <f t="shared" si="37"/>
        <v>271.41036777586243</v>
      </c>
      <c r="F174" s="1">
        <f t="shared" si="34"/>
        <v>1628.4622066551747</v>
      </c>
      <c r="G174" s="8">
        <f t="shared" si="38"/>
        <v>2078.4399999999969</v>
      </c>
      <c r="H174">
        <v>315</v>
      </c>
      <c r="I174">
        <v>295</v>
      </c>
      <c r="J174" s="1">
        <v>299.23941302654799</v>
      </c>
      <c r="K174" s="2">
        <f t="shared" si="40"/>
        <v>15.760586973452007</v>
      </c>
      <c r="L174" s="8">
        <v>1893.9033724893184</v>
      </c>
      <c r="M174" s="1">
        <f t="shared" si="35"/>
        <v>10.159550876265417</v>
      </c>
      <c r="N174" s="1">
        <f t="shared" si="41"/>
        <v>4180.0029495514891</v>
      </c>
      <c r="O174" s="1">
        <f t="shared" si="42"/>
        <v>994.13370511992412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36"/>
        <v>3.2000000000000001E-2</v>
      </c>
      <c r="B175" s="1">
        <f t="shared" si="39"/>
        <v>115.90224432508747</v>
      </c>
      <c r="C175">
        <f t="shared" si="29"/>
        <v>5500</v>
      </c>
      <c r="D175" s="2">
        <v>6.7134255411067194</v>
      </c>
      <c r="E175" s="1">
        <f t="shared" si="37"/>
        <v>271.41036777586243</v>
      </c>
      <c r="F175" s="1">
        <f t="shared" si="34"/>
        <v>1628.4622066551747</v>
      </c>
      <c r="G175" s="8">
        <f t="shared" si="38"/>
        <v>2837.2031999999954</v>
      </c>
      <c r="H175">
        <v>315</v>
      </c>
      <c r="I175">
        <v>295</v>
      </c>
      <c r="J175" s="1">
        <v>300.65695093975711</v>
      </c>
      <c r="K175" s="2">
        <f t="shared" si="40"/>
        <v>14.34304906024289</v>
      </c>
      <c r="L175" s="8">
        <v>2120.7649829326165</v>
      </c>
      <c r="M175" s="1">
        <f t="shared" si="35"/>
        <v>11.35770718955674</v>
      </c>
      <c r="N175" s="1">
        <f t="shared" si="41"/>
        <v>4179.6927037367459</v>
      </c>
      <c r="O175" s="1">
        <f t="shared" si="42"/>
        <v>993.94106361635431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36"/>
        <v>3.7999999999999999E-2</v>
      </c>
      <c r="B176" s="1">
        <f t="shared" si="39"/>
        <v>137.65827633568884</v>
      </c>
      <c r="C176">
        <f t="shared" si="29"/>
        <v>5500</v>
      </c>
      <c r="D176" s="2">
        <v>6.7134255411067194</v>
      </c>
      <c r="E176" s="1">
        <f t="shared" si="37"/>
        <v>271.41036777586243</v>
      </c>
      <c r="F176" s="1">
        <f t="shared" si="34"/>
        <v>1628.4622066551747</v>
      </c>
      <c r="G176" s="8">
        <f t="shared" si="38"/>
        <v>3700.6375999999946</v>
      </c>
      <c r="H176">
        <v>315</v>
      </c>
      <c r="I176">
        <v>295</v>
      </c>
      <c r="J176" s="1">
        <v>301.89452703829988</v>
      </c>
      <c r="K176" s="2">
        <f t="shared" si="40"/>
        <v>13.105472961700116</v>
      </c>
      <c r="L176" s="8">
        <v>2300.6639843214011</v>
      </c>
      <c r="M176" s="1">
        <f t="shared" si="35"/>
        <v>12.305558042352228</v>
      </c>
      <c r="N176" s="1">
        <f t="shared" si="41"/>
        <v>4179.459908939918</v>
      </c>
      <c r="O176" s="1">
        <f t="shared" si="42"/>
        <v>993.76516720581412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36"/>
        <v>4.3999999999999997E-2</v>
      </c>
      <c r="B177" s="1">
        <f t="shared" si="39"/>
        <v>159.41907762922429</v>
      </c>
      <c r="C177">
        <f t="shared" si="29"/>
        <v>5500</v>
      </c>
      <c r="D177" s="2">
        <v>6.7134255411067194</v>
      </c>
      <c r="E177" s="1">
        <f t="shared" si="37"/>
        <v>271.41036777586243</v>
      </c>
      <c r="F177" s="1">
        <f t="shared" si="34"/>
        <v>1628.4622066551747</v>
      </c>
      <c r="G177" s="8">
        <f t="shared" si="38"/>
        <v>4668.7431999999935</v>
      </c>
      <c r="H177">
        <v>315</v>
      </c>
      <c r="I177">
        <v>295</v>
      </c>
      <c r="J177" s="1">
        <v>302.96368526200655</v>
      </c>
      <c r="K177" s="2">
        <f t="shared" si="40"/>
        <v>12.03631473799345</v>
      </c>
      <c r="L177" s="8">
        <v>2446.2279600650718</v>
      </c>
      <c r="M177" s="1">
        <f t="shared" si="35"/>
        <v>13.071010601311819</v>
      </c>
      <c r="N177" s="1">
        <f t="shared" si="41"/>
        <v>4179.2854772263809</v>
      </c>
      <c r="O177" s="1">
        <f t="shared" si="42"/>
        <v>993.60755535423152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36"/>
        <v>0.05</v>
      </c>
      <c r="B178" s="1">
        <f t="shared" si="39"/>
        <v>181.18362589082884</v>
      </c>
      <c r="C178">
        <f t="shared" si="29"/>
        <v>5500</v>
      </c>
      <c r="D178" s="2">
        <v>6.7134255411067194</v>
      </c>
      <c r="E178" s="1">
        <f t="shared" si="37"/>
        <v>271.41036777586243</v>
      </c>
      <c r="F178" s="1">
        <f t="shared" si="34"/>
        <v>1628.4622066551747</v>
      </c>
      <c r="G178" s="8">
        <f t="shared" si="38"/>
        <v>5741.5199999999932</v>
      </c>
      <c r="H178">
        <v>315</v>
      </c>
      <c r="I178">
        <v>295</v>
      </c>
      <c r="J178" s="1">
        <v>303.88736591432229</v>
      </c>
      <c r="K178" s="2">
        <f t="shared" si="40"/>
        <v>11.112634085677712</v>
      </c>
      <c r="L178" s="8">
        <v>2566.1631189688965</v>
      </c>
      <c r="M178" s="1">
        <f t="shared" si="35"/>
        <v>13.700669013447568</v>
      </c>
      <c r="N178" s="1">
        <f t="shared" si="41"/>
        <v>4179.1534738354158</v>
      </c>
      <c r="O178" s="1">
        <f t="shared" si="42"/>
        <v>993.46725795441341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36"/>
        <v>5.6000000000000001E-2</v>
      </c>
      <c r="B179" s="1">
        <f t="shared" si="39"/>
        <v>202.95115039797997</v>
      </c>
      <c r="C179">
        <f t="shared" si="29"/>
        <v>5500</v>
      </c>
      <c r="D179" s="2">
        <v>6.7134255411067194</v>
      </c>
      <c r="E179" s="1">
        <f t="shared" si="37"/>
        <v>271.41036777586243</v>
      </c>
      <c r="F179" s="1">
        <f t="shared" si="34"/>
        <v>1628.4622066551747</v>
      </c>
      <c r="G179" s="8">
        <f t="shared" si="38"/>
        <v>6918.9679999999926</v>
      </c>
      <c r="H179">
        <v>315</v>
      </c>
      <c r="I179">
        <v>295</v>
      </c>
      <c r="J179" s="1">
        <v>304.68878558412001</v>
      </c>
      <c r="K179" s="2">
        <f t="shared" si="40"/>
        <v>10.311214415879988</v>
      </c>
      <c r="L179" s="8">
        <v>2666.557425670384</v>
      </c>
      <c r="M179" s="1">
        <f t="shared" si="35"/>
        <v>14.227011896870559</v>
      </c>
      <c r="N179" s="1">
        <f t="shared" si="41"/>
        <v>4179.0521896936225</v>
      </c>
      <c r="O179" s="1">
        <f t="shared" si="42"/>
        <v>993.34248465539406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36"/>
        <v>6.2E-2</v>
      </c>
      <c r="B180" s="1">
        <f t="shared" si="39"/>
        <v>224.72106763775744</v>
      </c>
      <c r="C180">
        <f t="shared" si="29"/>
        <v>5500</v>
      </c>
      <c r="D180" s="2">
        <v>6.7134255411067194</v>
      </c>
      <c r="E180" s="1">
        <f t="shared" si="37"/>
        <v>271.41036777586243</v>
      </c>
      <c r="F180" s="1">
        <f t="shared" si="34"/>
        <v>1628.4622066551747</v>
      </c>
      <c r="G180" s="8">
        <f t="shared" si="38"/>
        <v>8201.0871999999908</v>
      </c>
      <c r="H180">
        <v>315</v>
      </c>
      <c r="I180">
        <v>295</v>
      </c>
      <c r="J180" s="1">
        <v>305.3882564892134</v>
      </c>
      <c r="K180" s="2">
        <f t="shared" si="40"/>
        <v>9.6117435107865958</v>
      </c>
      <c r="L180" s="8">
        <v>2751.7556920219586</v>
      </c>
      <c r="M180" s="1">
        <f t="shared" si="35"/>
        <v>14.673156597489681</v>
      </c>
      <c r="N180" s="1">
        <f t="shared" si="41"/>
        <v>4178.9733262041782</v>
      </c>
      <c r="O180" s="1">
        <f t="shared" si="42"/>
        <v>993.23130824471968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36"/>
        <v>6.8000000000000005E-2</v>
      </c>
      <c r="B181" s="1">
        <f t="shared" si="39"/>
        <v>246.49293160209314</v>
      </c>
      <c r="C181">
        <f t="shared" si="29"/>
        <v>5500</v>
      </c>
      <c r="D181" s="2">
        <v>6.7134255411067194</v>
      </c>
      <c r="E181" s="1">
        <f t="shared" si="37"/>
        <v>271.41036777586243</v>
      </c>
      <c r="F181" s="1">
        <f t="shared" si="34"/>
        <v>1628.4622066551747</v>
      </c>
      <c r="G181" s="8">
        <f t="shared" si="38"/>
        <v>9587.8775999999925</v>
      </c>
      <c r="H181">
        <v>315</v>
      </c>
      <c r="I181">
        <v>295</v>
      </c>
      <c r="J181" s="1">
        <v>306.00267090073169</v>
      </c>
      <c r="K181" s="2">
        <f t="shared" si="40"/>
        <v>8.9973290992683133</v>
      </c>
      <c r="L181" s="8">
        <v>2824.9250035044856</v>
      </c>
      <c r="M181" s="1">
        <f t="shared" si="35"/>
        <v>15.055917179277419</v>
      </c>
      <c r="N181" s="1">
        <f t="shared" si="41"/>
        <v>4178.9110348201066</v>
      </c>
      <c r="O181" s="1">
        <f t="shared" si="42"/>
        <v>993.13192637577947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36"/>
        <v>7.3999999999999996E-2</v>
      </c>
      <c r="B182" s="1">
        <f t="shared" si="39"/>
        <v>268.26525239618138</v>
      </c>
      <c r="C182">
        <f t="shared" si="29"/>
        <v>5500</v>
      </c>
      <c r="D182" s="2">
        <v>6.7134255411067194</v>
      </c>
      <c r="E182" s="1">
        <f t="shared" si="37"/>
        <v>271.41036777586243</v>
      </c>
      <c r="F182" s="1">
        <f t="shared" si="34"/>
        <v>1628.4622066551747</v>
      </c>
      <c r="G182" s="8">
        <f t="shared" si="38"/>
        <v>11079.339199999989</v>
      </c>
      <c r="H182">
        <v>315</v>
      </c>
      <c r="I182">
        <v>295</v>
      </c>
      <c r="J182" s="1">
        <v>306.52017158256484</v>
      </c>
      <c r="K182" s="2">
        <f t="shared" si="40"/>
        <v>8.4798284174351579</v>
      </c>
      <c r="L182" s="8">
        <v>2885.44613942755</v>
      </c>
      <c r="M182" s="1">
        <f t="shared" si="35"/>
        <v>15.372235995642054</v>
      </c>
      <c r="N182" s="1">
        <f t="shared" si="41"/>
        <v>4178.863414922891</v>
      </c>
      <c r="O182" s="1">
        <f t="shared" si="42"/>
        <v>993.04698473052053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36"/>
        <v>8.0000000000000002E-3</v>
      </c>
      <c r="B183" s="1">
        <f t="shared" si="39"/>
        <v>28.955248807132705</v>
      </c>
      <c r="C183">
        <f t="shared" si="29"/>
        <v>6000</v>
      </c>
      <c r="D183" s="2">
        <v>7.3466824430171274</v>
      </c>
      <c r="E183" s="1">
        <f t="shared" si="37"/>
        <v>297.0116778062964</v>
      </c>
      <c r="F183" s="1">
        <f t="shared" si="34"/>
        <v>1782.0700668377785</v>
      </c>
      <c r="G183" s="8">
        <f t="shared" si="38"/>
        <v>430.17760000000101</v>
      </c>
      <c r="H183">
        <v>315</v>
      </c>
      <c r="I183">
        <v>295</v>
      </c>
      <c r="J183" s="1">
        <v>295.11467604984557</v>
      </c>
      <c r="K183" s="2">
        <f t="shared" si="40"/>
        <v>19.885323950154429</v>
      </c>
      <c r="L183" s="8">
        <v>742.52329079475578</v>
      </c>
      <c r="M183" s="1">
        <f t="shared" si="35"/>
        <v>3.8527172936505512</v>
      </c>
      <c r="N183" s="1">
        <f t="shared" si="41"/>
        <v>4181.2023508932953</v>
      </c>
      <c r="O183" s="1">
        <f t="shared" si="42"/>
        <v>994.63831900852267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36"/>
        <v>1.4E-2</v>
      </c>
      <c r="B184" s="1">
        <f t="shared" si="39"/>
        <v>50.677000021960332</v>
      </c>
      <c r="C184">
        <f t="shared" si="29"/>
        <v>6000</v>
      </c>
      <c r="D184" s="2">
        <v>7.3466824430171274</v>
      </c>
      <c r="E184" s="1">
        <f t="shared" si="37"/>
        <v>297.0116778062964</v>
      </c>
      <c r="F184" s="1">
        <f t="shared" si="34"/>
        <v>1782.0700668377785</v>
      </c>
      <c r="G184" s="8">
        <f t="shared" si="38"/>
        <v>874.92719999999963</v>
      </c>
      <c r="H184">
        <v>315</v>
      </c>
      <c r="I184">
        <v>295</v>
      </c>
      <c r="J184" s="1">
        <v>296.02758446891283</v>
      </c>
      <c r="K184" s="2">
        <f t="shared" si="40"/>
        <v>18.972415531087165</v>
      </c>
      <c r="L184" s="8">
        <v>1238.5620097519827</v>
      </c>
      <c r="M184" s="1">
        <f t="shared" si="35"/>
        <v>6.3912005223928929</v>
      </c>
      <c r="N184" s="1">
        <f t="shared" si="41"/>
        <v>4180.8960562170951</v>
      </c>
      <c r="O184" s="1">
        <f t="shared" si="42"/>
        <v>994.53400908024764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36"/>
        <v>0.02</v>
      </c>
      <c r="B185" s="1">
        <f t="shared" si="39"/>
        <v>72.408459500192166</v>
      </c>
      <c r="C185">
        <f t="shared" si="29"/>
        <v>6000</v>
      </c>
      <c r="D185" s="2">
        <v>7.3466824430171274</v>
      </c>
      <c r="E185" s="1">
        <f t="shared" si="37"/>
        <v>297.0116778062964</v>
      </c>
      <c r="F185" s="1">
        <f t="shared" si="34"/>
        <v>1782.0700668377785</v>
      </c>
      <c r="G185" s="8">
        <f t="shared" si="38"/>
        <v>1424.3479999999984</v>
      </c>
      <c r="H185">
        <v>315</v>
      </c>
      <c r="I185">
        <v>295</v>
      </c>
      <c r="J185" s="1">
        <v>297.48300572213179</v>
      </c>
      <c r="K185" s="2">
        <f t="shared" si="40"/>
        <v>17.516994277868207</v>
      </c>
      <c r="L185" s="8">
        <v>1632.7782241308926</v>
      </c>
      <c r="M185" s="1">
        <f t="shared" si="35"/>
        <v>8.3963521333827646</v>
      </c>
      <c r="N185" s="1">
        <f t="shared" si="41"/>
        <v>4180.4569906662118</v>
      </c>
      <c r="O185" s="1">
        <f t="shared" si="42"/>
        <v>994.35895331827805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36"/>
        <v>2.5999999999999999E-2</v>
      </c>
      <c r="B186" s="1">
        <f t="shared" si="39"/>
        <v>94.149346470652887</v>
      </c>
      <c r="C186">
        <f t="shared" si="29"/>
        <v>6000</v>
      </c>
      <c r="D186" s="2">
        <v>7.3466824430171274</v>
      </c>
      <c r="E186" s="1">
        <f t="shared" si="37"/>
        <v>297.0116778062964</v>
      </c>
      <c r="F186" s="1">
        <f t="shared" si="34"/>
        <v>1782.0700668377785</v>
      </c>
      <c r="G186" s="8">
        <f t="shared" si="38"/>
        <v>2078.4399999999969</v>
      </c>
      <c r="H186">
        <v>315</v>
      </c>
      <c r="I186">
        <v>295</v>
      </c>
      <c r="J186" s="1">
        <v>299.00102142799773</v>
      </c>
      <c r="K186" s="2">
        <f t="shared" si="40"/>
        <v>15.998978572002272</v>
      </c>
      <c r="L186" s="8">
        <v>1937.9922677742902</v>
      </c>
      <c r="M186" s="1">
        <f t="shared" si="35"/>
        <v>9.9423015703653537</v>
      </c>
      <c r="N186" s="1">
        <f t="shared" si="41"/>
        <v>4180.0599320543861</v>
      </c>
      <c r="O186" s="1">
        <f t="shared" si="42"/>
        <v>994.16515896024691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36"/>
        <v>3.2000000000000001E-2</v>
      </c>
      <c r="B187" s="1">
        <f t="shared" si="39"/>
        <v>115.89802759436894</v>
      </c>
      <c r="C187">
        <f t="shared" si="29"/>
        <v>6000</v>
      </c>
      <c r="D187" s="2">
        <v>7.3466824430171274</v>
      </c>
      <c r="E187" s="1">
        <f t="shared" si="37"/>
        <v>297.0116778062964</v>
      </c>
      <c r="F187" s="1">
        <f t="shared" si="34"/>
        <v>1782.0700668377785</v>
      </c>
      <c r="G187" s="8">
        <f t="shared" si="38"/>
        <v>2837.2031999999954</v>
      </c>
      <c r="H187">
        <v>315</v>
      </c>
      <c r="I187">
        <v>295</v>
      </c>
      <c r="J187" s="1">
        <v>300.39610998603632</v>
      </c>
      <c r="K187" s="2">
        <f t="shared" si="40"/>
        <v>14.603890013963678</v>
      </c>
      <c r="L187" s="8">
        <v>2176.6876230126236</v>
      </c>
      <c r="M187" s="1">
        <f t="shared" si="35"/>
        <v>11.147548530901256</v>
      </c>
      <c r="N187" s="1">
        <f t="shared" si="41"/>
        <v>4179.7462040937144</v>
      </c>
      <c r="O187" s="1">
        <f t="shared" si="42"/>
        <v>993.97722628367774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36"/>
        <v>3.7999999999999999E-2</v>
      </c>
      <c r="B188" s="1">
        <f t="shared" si="39"/>
        <v>137.65288727382926</v>
      </c>
      <c r="C188">
        <f t="shared" ref="C188:C194" si="43">C176+500</f>
        <v>6000</v>
      </c>
      <c r="D188" s="2">
        <v>7.3466824430171274</v>
      </c>
      <c r="E188" s="1">
        <f t="shared" si="37"/>
        <v>297.0116778062964</v>
      </c>
      <c r="F188" s="1">
        <f t="shared" si="34"/>
        <v>1782.0700668377785</v>
      </c>
      <c r="G188" s="8">
        <f t="shared" si="38"/>
        <v>3700.6375999999946</v>
      </c>
      <c r="H188">
        <v>315</v>
      </c>
      <c r="I188">
        <v>295</v>
      </c>
      <c r="J188" s="1">
        <v>301.62503770459625</v>
      </c>
      <c r="K188" s="2">
        <f t="shared" si="40"/>
        <v>13.374962295403748</v>
      </c>
      <c r="L188" s="8">
        <v>2366.852417477588</v>
      </c>
      <c r="M188" s="1">
        <f t="shared" si="35"/>
        <v>12.105394404410708</v>
      </c>
      <c r="N188" s="1">
        <f t="shared" si="41"/>
        <v>4179.5077070310399</v>
      </c>
      <c r="O188" s="1">
        <f t="shared" si="42"/>
        <v>993.80407276069241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36"/>
        <v>4.3999999999999997E-2</v>
      </c>
      <c r="B189" s="1">
        <f t="shared" si="39"/>
        <v>159.412608991388</v>
      </c>
      <c r="C189">
        <f t="shared" si="43"/>
        <v>6000</v>
      </c>
      <c r="D189" s="2">
        <v>7.3466824430171274</v>
      </c>
      <c r="E189" s="1">
        <f t="shared" si="37"/>
        <v>297.0116778062964</v>
      </c>
      <c r="F189" s="1">
        <f t="shared" si="34"/>
        <v>1782.0700668377785</v>
      </c>
      <c r="G189" s="8">
        <f t="shared" si="38"/>
        <v>4668.7431999999935</v>
      </c>
      <c r="H189">
        <v>315</v>
      </c>
      <c r="I189">
        <v>295</v>
      </c>
      <c r="J189" s="1">
        <v>302.69349711999638</v>
      </c>
      <c r="K189" s="2">
        <f t="shared" si="40"/>
        <v>12.30650288000362</v>
      </c>
      <c r="L189" s="8">
        <v>2521.2589099879788</v>
      </c>
      <c r="M189" s="1">
        <f t="shared" si="35"/>
        <v>12.88157730783316</v>
      </c>
      <c r="N189" s="1">
        <f t="shared" si="41"/>
        <v>4179.3273128110313</v>
      </c>
      <c r="O189" s="1">
        <f t="shared" si="42"/>
        <v>993.64787391791117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36"/>
        <v>0.05</v>
      </c>
      <c r="B190" s="1">
        <f t="shared" si="39"/>
        <v>181.17617595261086</v>
      </c>
      <c r="C190">
        <f t="shared" si="43"/>
        <v>6000</v>
      </c>
      <c r="D190" s="2">
        <v>7.3466824430171274</v>
      </c>
      <c r="E190" s="1">
        <f t="shared" si="37"/>
        <v>297.0116778062964</v>
      </c>
      <c r="F190" s="1">
        <f t="shared" si="34"/>
        <v>1782.0700668377785</v>
      </c>
      <c r="G190" s="8">
        <f t="shared" si="38"/>
        <v>5741.5199999999932</v>
      </c>
      <c r="H190">
        <v>315</v>
      </c>
      <c r="I190">
        <v>295</v>
      </c>
      <c r="J190" s="1">
        <v>303.62097034443082</v>
      </c>
      <c r="K190" s="2">
        <f t="shared" si="40"/>
        <v>11.379029655569184</v>
      </c>
      <c r="L190" s="8">
        <v>2648.8228752444611</v>
      </c>
      <c r="M190" s="1">
        <f t="shared" si="35"/>
        <v>13.521760484434893</v>
      </c>
      <c r="N190" s="1">
        <f t="shared" si="41"/>
        <v>4179.1898283515357</v>
      </c>
      <c r="O190" s="1">
        <f t="shared" si="42"/>
        <v>993.50810918473894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36"/>
        <v>5.6000000000000001E-2</v>
      </c>
      <c r="B191" s="1">
        <f t="shared" si="39"/>
        <v>202.94281331824104</v>
      </c>
      <c r="C191">
        <f t="shared" si="43"/>
        <v>6000</v>
      </c>
      <c r="D191" s="2">
        <v>7.3466824430171274</v>
      </c>
      <c r="E191" s="1">
        <f t="shared" si="37"/>
        <v>297.0116778062964</v>
      </c>
      <c r="F191" s="1">
        <f t="shared" si="34"/>
        <v>1782.0700668377785</v>
      </c>
      <c r="G191" s="8">
        <f t="shared" si="38"/>
        <v>6918.9679999999926</v>
      </c>
      <c r="H191">
        <v>315</v>
      </c>
      <c r="I191">
        <v>295</v>
      </c>
      <c r="J191" s="1">
        <v>304.42865229314845</v>
      </c>
      <c r="K191" s="2">
        <f t="shared" si="40"/>
        <v>10.571347706851554</v>
      </c>
      <c r="L191" s="8">
        <v>2755.8324050340048</v>
      </c>
      <c r="M191" s="1">
        <f t="shared" si="35"/>
        <v>14.058033859697177</v>
      </c>
      <c r="N191" s="1">
        <f t="shared" si="41"/>
        <v>4179.0837587837286</v>
      </c>
      <c r="O191" s="1">
        <f t="shared" si="42"/>
        <v>993.38329208960295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36"/>
        <v>6.2E-2</v>
      </c>
      <c r="B192" s="1">
        <f t="shared" si="39"/>
        <v>224.71192965758115</v>
      </c>
      <c r="C192">
        <f t="shared" si="43"/>
        <v>6000</v>
      </c>
      <c r="D192" s="2">
        <v>7.3466824430171274</v>
      </c>
      <c r="E192" s="1">
        <f t="shared" si="37"/>
        <v>297.0116778062964</v>
      </c>
      <c r="F192" s="1">
        <f t="shared" si="34"/>
        <v>1782.0700668377785</v>
      </c>
      <c r="G192" s="8">
        <f t="shared" si="38"/>
        <v>8201.0871999999908</v>
      </c>
      <c r="H192">
        <v>315</v>
      </c>
      <c r="I192">
        <v>295</v>
      </c>
      <c r="J192" s="1">
        <v>305.13566706909279</v>
      </c>
      <c r="K192" s="2">
        <f t="shared" si="40"/>
        <v>9.8643329309072101</v>
      </c>
      <c r="L192" s="8">
        <v>2846.8035269843494</v>
      </c>
      <c r="M192" s="1">
        <f t="shared" si="35"/>
        <v>14.513379412616004</v>
      </c>
      <c r="N192" s="1">
        <f t="shared" si="41"/>
        <v>4179.0008085937279</v>
      </c>
      <c r="O192" s="1">
        <f t="shared" si="42"/>
        <v>993.27169830331195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36"/>
        <v>6.8000000000000005E-2</v>
      </c>
      <c r="B193" s="1">
        <f t="shared" si="39"/>
        <v>246.48306999745367</v>
      </c>
      <c r="C193">
        <f t="shared" si="43"/>
        <v>6000</v>
      </c>
      <c r="D193" s="2">
        <v>7.3466824430171274</v>
      </c>
      <c r="E193" s="1">
        <f t="shared" si="37"/>
        <v>297.0116778062964</v>
      </c>
      <c r="F193" s="1">
        <f t="shared" si="34"/>
        <v>1782.0700668377785</v>
      </c>
      <c r="G193" s="8">
        <f t="shared" si="38"/>
        <v>9587.8775999999925</v>
      </c>
      <c r="H193">
        <v>315</v>
      </c>
      <c r="I193">
        <v>295</v>
      </c>
      <c r="J193" s="1">
        <v>305.758203844729</v>
      </c>
      <c r="K193" s="2">
        <f t="shared" si="40"/>
        <v>9.241796155271004</v>
      </c>
      <c r="L193" s="8">
        <v>2925.0441646985696</v>
      </c>
      <c r="M193" s="1">
        <f t="shared" si="35"/>
        <v>14.904592425535061</v>
      </c>
      <c r="N193" s="1">
        <f t="shared" si="41"/>
        <v>4178.9350573421598</v>
      </c>
      <c r="O193" s="1">
        <f t="shared" si="42"/>
        <v>993.17166084684413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36"/>
        <v>7.3999999999999996E-2</v>
      </c>
      <c r="B194" s="1">
        <f t="shared" ref="B194" si="44">A194/O194*3600*1000</f>
        <v>268.25472425314109</v>
      </c>
      <c r="C194">
        <f t="shared" si="43"/>
        <v>6000</v>
      </c>
      <c r="D194" s="2">
        <v>7.3466824430171274</v>
      </c>
      <c r="E194" s="1">
        <f t="shared" si="37"/>
        <v>297.0116778062964</v>
      </c>
      <c r="F194" s="1">
        <f t="shared" si="34"/>
        <v>1782.0700668377785</v>
      </c>
      <c r="G194" s="8">
        <f t="shared" si="38"/>
        <v>11079.339199999989</v>
      </c>
      <c r="H194">
        <v>315</v>
      </c>
      <c r="I194">
        <v>295</v>
      </c>
      <c r="J194" s="1">
        <v>306.28357458514887</v>
      </c>
      <c r="K194" s="2">
        <f t="shared" si="40"/>
        <v>8.7164254148511304</v>
      </c>
      <c r="L194" s="8">
        <v>2989.8375995347606</v>
      </c>
      <c r="M194" s="1">
        <f t="shared" si="35"/>
        <v>15.228277949357366</v>
      </c>
      <c r="N194" s="1">
        <f t="shared" si="41"/>
        <v>4178.8846487332185</v>
      </c>
      <c r="O194" s="1">
        <f t="shared" si="42"/>
        <v>993.08595865998291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111.86877088609155</v>
      </c>
      <c r="C203" s="7">
        <f>20/B203</f>
        <v>0.17878090410383302</v>
      </c>
      <c r="D203" s="8">
        <v>142.68686393202501</v>
      </c>
      <c r="E203" s="7">
        <f>20/D203</f>
        <v>0.1401670724890825</v>
      </c>
      <c r="F203" s="8">
        <v>158.54232061703789</v>
      </c>
      <c r="G203" s="7">
        <f>20/F203</f>
        <v>0.12614928255219876</v>
      </c>
      <c r="H203" s="8">
        <v>168.13045420647282</v>
      </c>
      <c r="I203" s="7">
        <f>20/H203</f>
        <v>0.11895524873464609</v>
      </c>
      <c r="J203" s="8">
        <v>174.54075416124363</v>
      </c>
      <c r="K203" s="7">
        <f>20/J203</f>
        <v>0.11458641906361691</v>
      </c>
      <c r="L203" s="8">
        <v>179.12489094817408</v>
      </c>
      <c r="M203" s="7">
        <f>20/L203</f>
        <v>0.11165394096896655</v>
      </c>
      <c r="N203" s="8">
        <v>182.56469191286132</v>
      </c>
      <c r="O203" s="7">
        <f>20/N203</f>
        <v>0.10955020815057745</v>
      </c>
      <c r="P203" s="8">
        <v>185.24060655511127</v>
      </c>
      <c r="Q203" s="7">
        <f>20/P203</f>
        <v>0.10796768792726752</v>
      </c>
      <c r="R203" s="8">
        <v>187.38144112222818</v>
      </c>
      <c r="S203" s="7">
        <f>20/R203</f>
        <v>0.10673415616946866</v>
      </c>
      <c r="AH203" s="6"/>
      <c r="AI203" s="6"/>
      <c r="AJ203" s="6"/>
    </row>
    <row r="204" spans="1:38" x14ac:dyDescent="0.45">
      <c r="A204">
        <v>400</v>
      </c>
      <c r="B204" s="8">
        <v>227.30942947104143</v>
      </c>
      <c r="C204" s="7">
        <f t="shared" ref="C204:C218" si="45">20/B204</f>
        <v>8.7985791203386676E-2</v>
      </c>
      <c r="D204" s="8">
        <v>301.19406659670489</v>
      </c>
      <c r="E204" s="7">
        <f t="shared" ref="E204:E218" si="46">20/D204</f>
        <v>6.640237049151354E-2</v>
      </c>
      <c r="F204" s="8">
        <v>340.99569260605978</v>
      </c>
      <c r="G204" s="7">
        <f t="shared" ref="G204:G218" si="47">20/F204</f>
        <v>5.8651767261779723E-2</v>
      </c>
      <c r="H204" s="8">
        <v>365.61717435266513</v>
      </c>
      <c r="I204" s="7">
        <f t="shared" ref="I204:I218" si="48">20/H204</f>
        <v>5.4702025514557759E-2</v>
      </c>
      <c r="J204" s="8">
        <v>382.30334426428072</v>
      </c>
      <c r="K204" s="7">
        <f t="shared" ref="K204:K218" si="49">20/J204</f>
        <v>5.2314478280300607E-2</v>
      </c>
      <c r="L204" s="8">
        <v>394.34468895840473</v>
      </c>
      <c r="M204" s="7">
        <f t="shared" ref="M204:M218" si="50">20/L204</f>
        <v>5.071705175699625E-2</v>
      </c>
      <c r="N204" s="8">
        <v>403.43910111569397</v>
      </c>
      <c r="O204" s="7">
        <f t="shared" ref="O204:O218" si="51">20/N204</f>
        <v>4.9573776921202815E-2</v>
      </c>
      <c r="P204" s="8">
        <v>410.54862742841215</v>
      </c>
      <c r="Q204" s="7">
        <f t="shared" ref="Q204:Q218" si="52">20/P204</f>
        <v>4.8715301096670757E-2</v>
      </c>
      <c r="R204" s="8">
        <v>416.25832758187425</v>
      </c>
      <c r="S204" s="7">
        <f t="shared" ref="S204:S218" si="53">20/R204</f>
        <v>4.8047086808290174E-2</v>
      </c>
      <c r="AH204" s="6"/>
      <c r="AI204" s="6"/>
      <c r="AJ204" s="6"/>
    </row>
    <row r="205" spans="1:38" x14ac:dyDescent="0.45">
      <c r="A205">
        <v>600</v>
      </c>
      <c r="B205" s="8">
        <v>355.79212847790791</v>
      </c>
      <c r="C205" s="7">
        <f t="shared" si="45"/>
        <v>5.6212598310032183E-2</v>
      </c>
      <c r="D205" s="8">
        <v>490.88752348146784</v>
      </c>
      <c r="E205" s="7">
        <f t="shared" si="46"/>
        <v>4.0742530708778639E-2</v>
      </c>
      <c r="F205" s="8">
        <v>567.53596122404406</v>
      </c>
      <c r="G205" s="7">
        <f t="shared" si="47"/>
        <v>3.5240057664125135E-2</v>
      </c>
      <c r="H205" s="8">
        <v>616.21480403268345</v>
      </c>
      <c r="I205" s="7">
        <f t="shared" si="48"/>
        <v>3.2456214730828215E-2</v>
      </c>
      <c r="J205" s="8">
        <v>649.73457333907402</v>
      </c>
      <c r="K205" s="7">
        <f t="shared" si="49"/>
        <v>3.0781800477720139E-2</v>
      </c>
      <c r="L205" s="8">
        <v>674.18426534507319</v>
      </c>
      <c r="M205" s="7">
        <f t="shared" si="50"/>
        <v>2.9665480237458876E-2</v>
      </c>
      <c r="N205" s="8">
        <v>692.79340805235302</v>
      </c>
      <c r="O205" s="7">
        <f t="shared" si="51"/>
        <v>2.8868634960349738E-2</v>
      </c>
      <c r="P205" s="8">
        <v>707.42622579749195</v>
      </c>
      <c r="Q205" s="7">
        <f t="shared" si="52"/>
        <v>2.8271499232946456E-2</v>
      </c>
      <c r="R205" s="8">
        <v>719.23181110550013</v>
      </c>
      <c r="S205" s="7">
        <f t="shared" si="53"/>
        <v>2.7807446349263756E-2</v>
      </c>
      <c r="AH205" s="6"/>
      <c r="AI205" s="6"/>
      <c r="AJ205" s="6"/>
    </row>
    <row r="206" spans="1:38" x14ac:dyDescent="0.45">
      <c r="A206">
        <v>800</v>
      </c>
      <c r="B206" s="8">
        <v>432.16745978850622</v>
      </c>
      <c r="C206" s="7">
        <f t="shared" si="45"/>
        <v>4.6278357028054787E-2</v>
      </c>
      <c r="D206" s="8">
        <v>612.32019610120244</v>
      </c>
      <c r="E206" s="7">
        <f t="shared" si="46"/>
        <v>3.2662649586515449E-2</v>
      </c>
      <c r="F206" s="8">
        <v>718.29138146284527</v>
      </c>
      <c r="G206" s="7">
        <f t="shared" si="47"/>
        <v>2.7843853505897218E-2</v>
      </c>
      <c r="H206" s="8">
        <v>786.86711316783419</v>
      </c>
      <c r="I206" s="7">
        <f t="shared" si="48"/>
        <v>2.5417252373761509E-2</v>
      </c>
      <c r="J206" s="8">
        <v>834.63169976695826</v>
      </c>
      <c r="K206" s="7">
        <f t="shared" si="49"/>
        <v>2.3962665215788354E-2</v>
      </c>
      <c r="L206" s="8">
        <v>869.74226794560445</v>
      </c>
      <c r="M206" s="7">
        <f t="shared" si="50"/>
        <v>2.2995317966138955E-2</v>
      </c>
      <c r="N206" s="8">
        <v>896.615260336765</v>
      </c>
      <c r="O206" s="7">
        <f t="shared" si="51"/>
        <v>2.2306111533823416E-2</v>
      </c>
      <c r="P206" s="8">
        <v>917.83564175946981</v>
      </c>
      <c r="Q206" s="7">
        <f t="shared" si="52"/>
        <v>2.1790393715437395E-2</v>
      </c>
      <c r="R206" s="8">
        <v>935.0128197114318</v>
      </c>
      <c r="S206" s="7">
        <f t="shared" si="53"/>
        <v>2.1390081053832499E-2</v>
      </c>
      <c r="AH206" s="6"/>
      <c r="AI206" s="6"/>
      <c r="AJ206" s="6"/>
    </row>
    <row r="207" spans="1:38" x14ac:dyDescent="0.45">
      <c r="A207">
        <v>1000</v>
      </c>
      <c r="B207" s="8">
        <v>488.6213269465697</v>
      </c>
      <c r="C207" s="7">
        <f t="shared" si="45"/>
        <v>4.0931492133144204E-2</v>
      </c>
      <c r="D207" s="8">
        <v>707.57209522851929</v>
      </c>
      <c r="E207" s="7">
        <f t="shared" si="46"/>
        <v>2.8265670925788487E-2</v>
      </c>
      <c r="F207" s="8">
        <v>840.43903171699515</v>
      </c>
      <c r="G207" s="7">
        <f t="shared" si="47"/>
        <v>2.3797086100511681E-2</v>
      </c>
      <c r="H207" s="8">
        <v>927.84939131719864</v>
      </c>
      <c r="I207" s="7">
        <f t="shared" si="48"/>
        <v>2.155522241773257E-2</v>
      </c>
      <c r="J207" s="8">
        <v>989.35358725062747</v>
      </c>
      <c r="K207" s="7">
        <f t="shared" si="49"/>
        <v>2.0215219571376064E-2</v>
      </c>
      <c r="L207" s="8">
        <v>1034.8756538468085</v>
      </c>
      <c r="M207" s="7">
        <f t="shared" si="50"/>
        <v>1.9325993345825274E-2</v>
      </c>
      <c r="N207" s="8">
        <v>1069.8910418611354</v>
      </c>
      <c r="O207" s="7">
        <f t="shared" si="51"/>
        <v>1.869349234405111E-2</v>
      </c>
      <c r="P207" s="8">
        <v>1097.6454196069303</v>
      </c>
      <c r="Q207" s="7">
        <f t="shared" si="52"/>
        <v>1.8220820351222394E-2</v>
      </c>
      <c r="R207" s="8">
        <v>1120.1781005345129</v>
      </c>
      <c r="S207" s="7">
        <f t="shared" si="53"/>
        <v>1.7854303695507567E-2</v>
      </c>
    </row>
    <row r="208" spans="1:38" x14ac:dyDescent="0.45">
      <c r="A208">
        <v>1200</v>
      </c>
      <c r="B208" s="8">
        <v>527.57364991395343</v>
      </c>
      <c r="C208" s="7">
        <f t="shared" si="45"/>
        <v>3.7909399006682713E-2</v>
      </c>
      <c r="D208" s="8">
        <v>776.68780760708546</v>
      </c>
      <c r="E208" s="7">
        <f t="shared" si="46"/>
        <v>2.5750372033801379E-2</v>
      </c>
      <c r="F208" s="8">
        <v>931.62867979874648</v>
      </c>
      <c r="G208" s="7">
        <f t="shared" si="47"/>
        <v>2.1467780494177646E-2</v>
      </c>
      <c r="H208" s="8">
        <v>1034.9239850619333</v>
      </c>
      <c r="I208" s="7">
        <f t="shared" si="48"/>
        <v>1.932509081698704E-2</v>
      </c>
      <c r="J208" s="8">
        <v>1108.2055342538561</v>
      </c>
      <c r="K208" s="7">
        <f t="shared" si="49"/>
        <v>1.8047193757668611E-2</v>
      </c>
      <c r="L208" s="8">
        <v>1162.7486558675491</v>
      </c>
      <c r="M208" s="7">
        <f t="shared" si="50"/>
        <v>1.7200621904892778E-2</v>
      </c>
      <c r="N208" s="8">
        <v>1204.873265113602</v>
      </c>
      <c r="O208" s="7">
        <f t="shared" si="51"/>
        <v>1.6599256186595104E-2</v>
      </c>
      <c r="P208" s="8">
        <v>1238.3653568648804</v>
      </c>
      <c r="Q208" s="7">
        <f t="shared" si="52"/>
        <v>1.6150322591899045E-2</v>
      </c>
      <c r="R208" s="8">
        <v>1265.621883309326</v>
      </c>
      <c r="S208" s="7">
        <f t="shared" si="53"/>
        <v>1.5802508050591184E-2</v>
      </c>
    </row>
    <row r="209" spans="1:19" x14ac:dyDescent="0.45">
      <c r="A209">
        <v>1500</v>
      </c>
      <c r="B209" s="8">
        <v>571.36838745079956</v>
      </c>
      <c r="C209" s="7">
        <f t="shared" si="45"/>
        <v>3.5003686656924465E-2</v>
      </c>
      <c r="D209" s="8">
        <v>858.41425246885092</v>
      </c>
      <c r="E209" s="7">
        <f t="shared" si="46"/>
        <v>2.3298774388331507E-2</v>
      </c>
      <c r="F209" s="8">
        <v>1042.7212651817929</v>
      </c>
      <c r="G209" s="7">
        <f t="shared" si="47"/>
        <v>1.9180581299944148E-2</v>
      </c>
      <c r="H209" s="8">
        <v>1167.7644253811709</v>
      </c>
      <c r="I209" s="7">
        <f t="shared" si="48"/>
        <v>1.7126741974068771E-2</v>
      </c>
      <c r="J209" s="8">
        <v>1257.4491422068759</v>
      </c>
      <c r="K209" s="7">
        <f t="shared" si="49"/>
        <v>1.590521582837073E-2</v>
      </c>
      <c r="L209" s="8">
        <v>1324.7004757983614</v>
      </c>
      <c r="M209" s="7">
        <f t="shared" si="50"/>
        <v>1.5097752560212932E-2</v>
      </c>
      <c r="N209" s="8">
        <v>1376.9216682575141</v>
      </c>
      <c r="O209" s="7">
        <f t="shared" si="51"/>
        <v>1.4525154524810317E-2</v>
      </c>
      <c r="P209" s="8">
        <v>1418.612214810048</v>
      </c>
      <c r="Q209" s="7">
        <f t="shared" si="52"/>
        <v>1.4098285487185091E-2</v>
      </c>
      <c r="R209" s="8">
        <v>1452.6504897315212</v>
      </c>
      <c r="S209" s="7">
        <f t="shared" si="53"/>
        <v>1.3767936706988891E-2</v>
      </c>
    </row>
    <row r="210" spans="1:19" x14ac:dyDescent="0.45">
      <c r="A210">
        <v>2000</v>
      </c>
      <c r="B210" s="8">
        <v>619.94218444601051</v>
      </c>
      <c r="C210" s="7">
        <f t="shared" si="45"/>
        <v>3.226107289000231E-2</v>
      </c>
      <c r="D210" s="8">
        <v>955.12592168690162</v>
      </c>
      <c r="E210" s="7">
        <f t="shared" si="46"/>
        <v>2.0939647376208653E-2</v>
      </c>
      <c r="F210" s="8">
        <v>1179.6433598800131</v>
      </c>
      <c r="G210" s="7">
        <f t="shared" si="47"/>
        <v>1.6954276758726714E-2</v>
      </c>
      <c r="H210" s="8">
        <v>1335.6601885584341</v>
      </c>
      <c r="I210" s="7">
        <f t="shared" si="48"/>
        <v>1.4973868481912168E-2</v>
      </c>
      <c r="J210" s="8">
        <v>1449.2645441707755</v>
      </c>
      <c r="K210" s="7">
        <f t="shared" si="49"/>
        <v>1.3800103011174805E-2</v>
      </c>
      <c r="L210" s="8">
        <v>1535.3406090121061</v>
      </c>
      <c r="M210" s="7">
        <f t="shared" si="50"/>
        <v>1.3026425460646628E-2</v>
      </c>
      <c r="N210" s="8">
        <v>1602.6862688794865</v>
      </c>
      <c r="O210" s="7">
        <f t="shared" si="51"/>
        <v>1.2479048699894923E-2</v>
      </c>
      <c r="P210" s="8">
        <v>1656.7613701896857</v>
      </c>
      <c r="Q210" s="7">
        <f t="shared" si="52"/>
        <v>1.2071744525109347E-2</v>
      </c>
      <c r="R210" s="8">
        <v>1701.1111585339374</v>
      </c>
      <c r="S210" s="7">
        <f t="shared" si="53"/>
        <v>1.1757021226782457E-2</v>
      </c>
    </row>
    <row r="211" spans="1:19" x14ac:dyDescent="0.45">
      <c r="A211">
        <v>2500</v>
      </c>
      <c r="B211" s="8">
        <v>652.36890690811299</v>
      </c>
      <c r="C211" s="7">
        <f t="shared" si="45"/>
        <v>3.0657500362470565E-2</v>
      </c>
      <c r="D211" s="8">
        <v>1024.024811831966</v>
      </c>
      <c r="E211" s="7">
        <f t="shared" si="46"/>
        <v>1.9530776763328889E-2</v>
      </c>
      <c r="F211" s="8">
        <v>1281.5812572614723</v>
      </c>
      <c r="G211" s="7">
        <f t="shared" si="47"/>
        <v>1.5605721359203318E-2</v>
      </c>
      <c r="H211" s="8">
        <v>1464.1526580790623</v>
      </c>
      <c r="I211" s="7">
        <f t="shared" si="48"/>
        <v>1.3659777817321032E-2</v>
      </c>
      <c r="J211" s="8">
        <v>1598.7944794871541</v>
      </c>
      <c r="K211" s="7">
        <f t="shared" si="49"/>
        <v>1.2509425230449511E-2</v>
      </c>
      <c r="L211" s="8">
        <v>1701.7106023921879</v>
      </c>
      <c r="M211" s="7">
        <f t="shared" si="50"/>
        <v>1.175287970344952E-2</v>
      </c>
      <c r="N211" s="8">
        <v>1782.7509478596462</v>
      </c>
      <c r="O211" s="7">
        <f t="shared" si="51"/>
        <v>1.1218616949278198E-2</v>
      </c>
      <c r="P211" s="8">
        <v>1848.1419668903218</v>
      </c>
      <c r="Q211" s="7">
        <f t="shared" si="52"/>
        <v>1.082167948041997E-2</v>
      </c>
      <c r="R211" s="8">
        <v>1901.9801308820206</v>
      </c>
      <c r="S211" s="7">
        <f t="shared" si="53"/>
        <v>1.0515356956292302E-2</v>
      </c>
    </row>
    <row r="212" spans="1:19" x14ac:dyDescent="0.45">
      <c r="A212">
        <v>3000</v>
      </c>
      <c r="B212" s="8">
        <v>675.68021640652898</v>
      </c>
      <c r="C212" s="7">
        <f t="shared" si="45"/>
        <v>2.959980108099957E-2</v>
      </c>
      <c r="D212" s="8">
        <v>1076.0367003865588</v>
      </c>
      <c r="E212" s="7">
        <f t="shared" si="46"/>
        <v>1.8586726635639043E-2</v>
      </c>
      <c r="F212" s="8">
        <v>1361.4268126798565</v>
      </c>
      <c r="G212" s="7">
        <f t="shared" si="47"/>
        <v>1.4690470184461586E-2</v>
      </c>
      <c r="H212" s="8">
        <v>1567.2017163562055</v>
      </c>
      <c r="I212" s="7">
        <f t="shared" si="48"/>
        <v>1.2761599091724226E-2</v>
      </c>
      <c r="J212" s="8">
        <v>1720.6367074025497</v>
      </c>
      <c r="K212" s="7">
        <f t="shared" si="49"/>
        <v>1.1623604165804258E-2</v>
      </c>
      <c r="L212" s="8">
        <v>1838.8194800909773</v>
      </c>
      <c r="M212" s="7">
        <f t="shared" si="50"/>
        <v>1.0876543465272883E-2</v>
      </c>
      <c r="N212" s="8">
        <v>1932.4060952050731</v>
      </c>
      <c r="O212" s="7">
        <f t="shared" si="51"/>
        <v>1.0349791407523757E-2</v>
      </c>
      <c r="P212" s="8">
        <v>2008.2460436486604</v>
      </c>
      <c r="Q212" s="7">
        <f t="shared" si="52"/>
        <v>9.9589390768390178E-3</v>
      </c>
      <c r="R212" s="8">
        <v>2070.8994174040154</v>
      </c>
      <c r="S212" s="7">
        <f t="shared" si="53"/>
        <v>9.6576394932164703E-3</v>
      </c>
    </row>
    <row r="213" spans="1:19" x14ac:dyDescent="0.45">
      <c r="A213">
        <v>3500</v>
      </c>
      <c r="B213" s="8">
        <v>693.39502866391069</v>
      </c>
      <c r="C213" s="7">
        <f t="shared" si="45"/>
        <v>2.8843587238485988E-2</v>
      </c>
      <c r="D213" s="8">
        <v>1117.1064992345371</v>
      </c>
      <c r="E213" s="7">
        <f t="shared" si="46"/>
        <v>1.7903395973172108E-2</v>
      </c>
      <c r="F213" s="8">
        <v>1426.5343955440685</v>
      </c>
      <c r="G213" s="7">
        <f t="shared" si="47"/>
        <v>1.4019991429910223E-2</v>
      </c>
      <c r="H213" s="8">
        <v>1653.0101817455429</v>
      </c>
      <c r="I213" s="7">
        <f t="shared" si="48"/>
        <v>1.2099139025798639E-2</v>
      </c>
      <c r="J213" s="8">
        <v>1823.5454865672305</v>
      </c>
      <c r="K213" s="7">
        <f t="shared" si="49"/>
        <v>1.0967645253340732E-2</v>
      </c>
      <c r="L213" s="8">
        <v>1955.8039350772851</v>
      </c>
      <c r="M213" s="7">
        <f t="shared" si="50"/>
        <v>1.0225973903263307E-2</v>
      </c>
      <c r="N213" s="8">
        <v>2061.0674223792075</v>
      </c>
      <c r="O213" s="7">
        <f t="shared" si="51"/>
        <v>9.7037097296472051E-3</v>
      </c>
      <c r="P213" s="8">
        <v>2146.7010972503758</v>
      </c>
      <c r="Q213" s="7">
        <f t="shared" si="52"/>
        <v>9.3166207561999233E-3</v>
      </c>
      <c r="R213" s="8">
        <v>2217.6623886416428</v>
      </c>
      <c r="S213" s="7">
        <f t="shared" si="53"/>
        <v>9.0185052974859486E-3</v>
      </c>
    </row>
    <row r="214" spans="1:19" x14ac:dyDescent="0.45">
      <c r="A214">
        <v>4000</v>
      </c>
      <c r="B214" s="8">
        <v>707.29848520335133</v>
      </c>
      <c r="C214" s="7">
        <f t="shared" si="45"/>
        <v>2.8276605165144551E-2</v>
      </c>
      <c r="D214" s="8">
        <v>1150.3868537263768</v>
      </c>
      <c r="E214" s="7">
        <f t="shared" si="46"/>
        <v>1.7385455975279306E-2</v>
      </c>
      <c r="F214" s="8">
        <v>1480.858796881186</v>
      </c>
      <c r="G214" s="7">
        <f t="shared" si="47"/>
        <v>1.3505676599363622E-2</v>
      </c>
      <c r="H214" s="8">
        <v>1726.0046455224997</v>
      </c>
      <c r="I214" s="7">
        <f t="shared" si="48"/>
        <v>1.1587454328053422E-2</v>
      </c>
      <c r="J214" s="8">
        <v>1912.2446694980295</v>
      </c>
      <c r="K214" s="7">
        <f t="shared" si="49"/>
        <v>1.0458912668978738E-2</v>
      </c>
      <c r="L214" s="8">
        <v>2057.5875363475966</v>
      </c>
      <c r="M214" s="7">
        <f t="shared" si="50"/>
        <v>9.7201210868052799E-3</v>
      </c>
      <c r="N214" s="8">
        <v>2173.7998901640995</v>
      </c>
      <c r="O214" s="7">
        <f t="shared" si="51"/>
        <v>9.2004788897519941E-3</v>
      </c>
      <c r="P214" s="8">
        <v>2268.6764738185957</v>
      </c>
      <c r="Q214" s="7">
        <f t="shared" si="52"/>
        <v>8.8157126989272111E-3</v>
      </c>
      <c r="R214" s="8">
        <v>2347.5181045832201</v>
      </c>
      <c r="S214" s="7">
        <f t="shared" si="53"/>
        <v>8.519636104596013E-3</v>
      </c>
    </row>
    <row r="215" spans="1:19" x14ac:dyDescent="0.45">
      <c r="A215">
        <v>4500</v>
      </c>
      <c r="B215" s="8">
        <v>718.5499630188782</v>
      </c>
      <c r="C215" s="7">
        <f t="shared" si="45"/>
        <v>2.7833833455328628E-2</v>
      </c>
      <c r="D215" s="8">
        <v>1177.9990765591933</v>
      </c>
      <c r="E215" s="7">
        <f t="shared" si="46"/>
        <v>1.6977942001803446E-2</v>
      </c>
      <c r="F215" s="8">
        <v>1527.1180447147635</v>
      </c>
      <c r="G215" s="7">
        <f t="shared" si="47"/>
        <v>1.3096564518518029E-2</v>
      </c>
      <c r="H215" s="8">
        <v>1789.2647369201327</v>
      </c>
      <c r="I215" s="7">
        <f t="shared" si="48"/>
        <v>1.1177775757446641E-2</v>
      </c>
      <c r="J215" s="8">
        <v>1990.0460819881218</v>
      </c>
      <c r="K215" s="7">
        <f t="shared" si="49"/>
        <v>1.0050018530233903E-2</v>
      </c>
      <c r="L215" s="8">
        <v>2147.6402529674378</v>
      </c>
      <c r="M215" s="7">
        <f t="shared" si="50"/>
        <v>9.3125466298955781E-3</v>
      </c>
      <c r="N215" s="8">
        <v>2274.1866157343306</v>
      </c>
      <c r="O215" s="7">
        <f t="shared" si="51"/>
        <v>8.7943530498450478E-3</v>
      </c>
      <c r="P215" s="8">
        <v>2377.839545804266</v>
      </c>
      <c r="Q215" s="7">
        <f t="shared" si="52"/>
        <v>8.4109964590715573E-3</v>
      </c>
      <c r="R215" s="8">
        <v>2464.1987467778699</v>
      </c>
      <c r="S215" s="7">
        <f t="shared" si="53"/>
        <v>8.1162284601238206E-3</v>
      </c>
    </row>
    <row r="216" spans="1:19" x14ac:dyDescent="0.45">
      <c r="A216">
        <v>5000</v>
      </c>
      <c r="B216" s="8">
        <v>727.88683933118239</v>
      </c>
      <c r="C216" s="7">
        <f t="shared" si="45"/>
        <v>2.7476798479248461E-2</v>
      </c>
      <c r="D216" s="8">
        <v>1201.305029919255</v>
      </c>
      <c r="E216" s="7">
        <f t="shared" si="46"/>
        <v>1.664856094154895E-2</v>
      </c>
      <c r="F216" s="8">
        <v>1567.039016694707</v>
      </c>
      <c r="G216" s="7">
        <f t="shared" si="47"/>
        <v>1.2762924079698541E-2</v>
      </c>
      <c r="H216" s="8">
        <v>1844.71474852753</v>
      </c>
      <c r="I216" s="7">
        <f t="shared" si="48"/>
        <v>1.0841784626031858E-2</v>
      </c>
      <c r="J216" s="8">
        <v>2058.9835641784621</v>
      </c>
      <c r="K216" s="7">
        <f t="shared" si="49"/>
        <v>9.7135306701586193E-3</v>
      </c>
      <c r="L216" s="8">
        <v>2228.0587209962819</v>
      </c>
      <c r="M216" s="7">
        <f t="shared" si="50"/>
        <v>8.9764241002844632E-3</v>
      </c>
      <c r="N216" s="8">
        <v>2364.361018841058</v>
      </c>
      <c r="O216" s="7">
        <f t="shared" si="51"/>
        <v>8.458945076756267E-3</v>
      </c>
      <c r="P216" s="8">
        <v>2476.3453987732514</v>
      </c>
      <c r="Q216" s="7">
        <f t="shared" si="52"/>
        <v>8.0764177767397617E-3</v>
      </c>
      <c r="R216" s="8">
        <v>2569.8719523161694</v>
      </c>
      <c r="S216" s="7">
        <f t="shared" si="53"/>
        <v>7.7824889220548272E-3</v>
      </c>
    </row>
    <row r="217" spans="1:19" x14ac:dyDescent="0.45">
      <c r="A217">
        <v>5500</v>
      </c>
      <c r="B217" s="8">
        <v>735.77171585918654</v>
      </c>
      <c r="C217" s="7">
        <f t="shared" si="45"/>
        <v>2.7182344155000978E-2</v>
      </c>
      <c r="D217" s="8">
        <v>1221.2635282285544</v>
      </c>
      <c r="E217" s="7">
        <f t="shared" si="46"/>
        <v>1.637648184664128E-2</v>
      </c>
      <c r="F217" s="8">
        <v>1601.9362179116688</v>
      </c>
      <c r="G217" s="7">
        <f t="shared" si="47"/>
        <v>1.2484891580809995E-2</v>
      </c>
      <c r="H217" s="8">
        <v>1893.9033724893184</v>
      </c>
      <c r="I217" s="7">
        <f t="shared" si="48"/>
        <v>1.0560200847898748E-2</v>
      </c>
      <c r="J217" s="8">
        <v>2120.7649829326165</v>
      </c>
      <c r="K217" s="7">
        <f t="shared" si="49"/>
        <v>9.4305593316350335E-3</v>
      </c>
      <c r="L217" s="8">
        <v>2300.6639843214011</v>
      </c>
      <c r="M217" s="7">
        <f t="shared" si="50"/>
        <v>8.693142560711296E-3</v>
      </c>
      <c r="N217" s="8">
        <v>2446.2279600650718</v>
      </c>
      <c r="O217" s="7">
        <f t="shared" si="51"/>
        <v>8.1758529157961151E-3</v>
      </c>
      <c r="P217" s="8">
        <v>2566.1631189688965</v>
      </c>
      <c r="Q217" s="7">
        <f t="shared" si="52"/>
        <v>7.7937368252865196E-3</v>
      </c>
      <c r="R217" s="8">
        <v>2666.557425670384</v>
      </c>
      <c r="S217" s="7">
        <f t="shared" si="53"/>
        <v>7.5003072528887745E-3</v>
      </c>
    </row>
    <row r="218" spans="1:19" x14ac:dyDescent="0.45">
      <c r="A218">
        <v>6000</v>
      </c>
      <c r="B218" s="8">
        <v>742.52329079475578</v>
      </c>
      <c r="C218" s="7">
        <f t="shared" si="45"/>
        <v>2.6935182031250639E-2</v>
      </c>
      <c r="D218" s="8">
        <v>1238.5620097519827</v>
      </c>
      <c r="E218" s="7">
        <f t="shared" si="46"/>
        <v>1.6147758321769391E-2</v>
      </c>
      <c r="F218" s="8">
        <v>1632.7782241308926</v>
      </c>
      <c r="G218" s="7">
        <f t="shared" si="47"/>
        <v>1.2249060959056916E-2</v>
      </c>
      <c r="H218" s="8">
        <v>1937.9922677742902</v>
      </c>
      <c r="I218" s="7">
        <f t="shared" si="48"/>
        <v>1.0319958615195732E-2</v>
      </c>
      <c r="J218" s="8">
        <v>2176.6876230126236</v>
      </c>
      <c r="K218" s="7">
        <f t="shared" si="49"/>
        <v>9.1882729467259033E-3</v>
      </c>
      <c r="L218" s="8">
        <v>2366.852417477588</v>
      </c>
      <c r="M218" s="7">
        <f t="shared" si="50"/>
        <v>8.4500410132518893E-3</v>
      </c>
      <c r="N218" s="8">
        <v>2521.2589099879788</v>
      </c>
      <c r="O218" s="7">
        <f t="shared" si="51"/>
        <v>7.932545095138745E-3</v>
      </c>
      <c r="P218" s="8">
        <v>2648.8228752444611</v>
      </c>
      <c r="Q218" s="7">
        <f t="shared" si="52"/>
        <v>7.5505237390228255E-3</v>
      </c>
      <c r="R218" s="8">
        <v>2755.8324050340048</v>
      </c>
      <c r="S218" s="7">
        <f t="shared" si="53"/>
        <v>7.2573353747733497E-3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03" zoomScaleNormal="103" workbookViewId="0">
      <selection activeCell="R105" sqref="R105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33" sqref="M33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Inhalt</vt:lpstr>
      <vt:lpstr>Abmessung</vt:lpstr>
      <vt:lpstr>Strömungswiderstand</vt:lpstr>
      <vt:lpstr>Passiv</vt:lpstr>
      <vt:lpstr>1,5 mm Noctua F12</vt:lpstr>
      <vt:lpstr>Diagramm 1,5mm F12</vt:lpstr>
      <vt:lpstr>Leistung Passiv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2021-01-25T16:01:19Z</dcterms:modified>
</cp:coreProperties>
</file>