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H:\Waermetauscher\"/>
    </mc:Choice>
  </mc:AlternateContent>
  <bookViews>
    <workbookView xWindow="5070" yWindow="2363" windowWidth="31913" windowHeight="17438" activeTab="5"/>
  </bookViews>
  <sheets>
    <sheet name="Inhalt" sheetId="14" r:id="rId1"/>
    <sheet name="Abmessung" sheetId="4" r:id="rId2"/>
    <sheet name="Strömungswiderstand" sheetId="13" r:id="rId3"/>
    <sheet name="Passiv" sheetId="15" r:id="rId4"/>
    <sheet name="1,5 mm Noctua F12" sheetId="1" r:id="rId5"/>
    <sheet name="Diagramm 1,5mm F12" sheetId="20" r:id="rId6"/>
    <sheet name="Leistung Passiv" sheetId="30" r:id="rId7"/>
  </sheets>
  <definedNames>
    <definedName name="_xlnm._FilterDatabase" localSheetId="4" hidden="1">'1,5 mm Noctua F12'!$A$1:$O$194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8" i="15" l="1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7" i="15"/>
  <c r="H6" i="15"/>
  <c r="H7" i="15"/>
  <c r="U5" i="13"/>
  <c r="U6" i="13"/>
  <c r="U7" i="13"/>
  <c r="U8" i="13"/>
  <c r="U9" i="13"/>
  <c r="U10" i="13"/>
  <c r="U11" i="13"/>
  <c r="U12" i="13"/>
  <c r="U13" i="13"/>
  <c r="U14" i="13"/>
  <c r="U15" i="13"/>
  <c r="U16" i="13"/>
  <c r="U17" i="13"/>
  <c r="U18" i="13"/>
  <c r="U19" i="13"/>
  <c r="U20" i="13"/>
  <c r="U21" i="13"/>
  <c r="U22" i="13"/>
  <c r="U23" i="13"/>
  <c r="U24" i="13"/>
  <c r="U25" i="13"/>
  <c r="U26" i="13"/>
  <c r="U27" i="13"/>
  <c r="U28" i="13"/>
  <c r="U29" i="13"/>
  <c r="U30" i="13"/>
  <c r="U31" i="13"/>
  <c r="U32" i="13"/>
  <c r="U33" i="13"/>
  <c r="U34" i="13"/>
  <c r="U35" i="13"/>
  <c r="U36" i="13"/>
  <c r="U37" i="13"/>
  <c r="U38" i="13"/>
  <c r="U39" i="13"/>
  <c r="U40" i="13"/>
  <c r="U41" i="13"/>
  <c r="U42" i="13"/>
  <c r="U43" i="13"/>
  <c r="U44" i="13"/>
  <c r="U45" i="13"/>
  <c r="U46" i="13"/>
  <c r="U47" i="13"/>
  <c r="U48" i="13"/>
  <c r="U49" i="13"/>
  <c r="U50" i="13"/>
  <c r="U51" i="13"/>
  <c r="U52" i="13"/>
  <c r="U53" i="13"/>
  <c r="U54" i="13"/>
  <c r="U55" i="13"/>
  <c r="U56" i="13"/>
  <c r="U57" i="13"/>
  <c r="U58" i="13"/>
  <c r="U59" i="13"/>
  <c r="U60" i="13"/>
  <c r="U61" i="13"/>
  <c r="U62" i="13"/>
  <c r="U63" i="13"/>
  <c r="U64" i="13"/>
  <c r="U65" i="13"/>
  <c r="U66" i="13"/>
  <c r="U67" i="13"/>
  <c r="U68" i="13"/>
  <c r="U69" i="13"/>
  <c r="U70" i="13"/>
  <c r="U71" i="13"/>
  <c r="U72" i="13"/>
  <c r="U73" i="13"/>
  <c r="U74" i="13"/>
  <c r="U75" i="13"/>
  <c r="U76" i="13"/>
  <c r="U77" i="13"/>
  <c r="U78" i="13"/>
  <c r="U79" i="13"/>
  <c r="U80" i="13"/>
  <c r="U81" i="13"/>
  <c r="U82" i="13"/>
  <c r="U83" i="13"/>
  <c r="U84" i="13"/>
  <c r="U85" i="13"/>
  <c r="U86" i="13"/>
  <c r="U87" i="13"/>
  <c r="U88" i="13"/>
  <c r="U89" i="13"/>
  <c r="U90" i="13"/>
  <c r="U91" i="13"/>
  <c r="U92" i="13"/>
  <c r="U93" i="13"/>
  <c r="U94" i="13"/>
  <c r="U95" i="13"/>
  <c r="U96" i="13"/>
  <c r="U97" i="13"/>
  <c r="U98" i="13"/>
  <c r="U99" i="13"/>
  <c r="U100" i="13"/>
  <c r="U101" i="13"/>
  <c r="U102" i="13"/>
  <c r="U103" i="13"/>
  <c r="U104" i="13"/>
  <c r="U105" i="13"/>
  <c r="U106" i="13"/>
  <c r="U107" i="13"/>
  <c r="U108" i="13"/>
  <c r="U109" i="13"/>
  <c r="U110" i="13"/>
  <c r="U111" i="13"/>
  <c r="U112" i="13"/>
  <c r="U113" i="13"/>
  <c r="U114" i="13"/>
  <c r="U115" i="13"/>
  <c r="U116" i="13"/>
  <c r="U117" i="13"/>
  <c r="U118" i="13"/>
  <c r="U119" i="13"/>
  <c r="U120" i="13"/>
  <c r="U121" i="13"/>
  <c r="U122" i="13"/>
  <c r="U123" i="13"/>
  <c r="U124" i="13"/>
  <c r="U125" i="13"/>
  <c r="U126" i="13"/>
  <c r="U127" i="13"/>
  <c r="U128" i="13"/>
  <c r="U129" i="13"/>
  <c r="U130" i="13"/>
  <c r="U131" i="13"/>
  <c r="U132" i="13"/>
  <c r="U133" i="13"/>
  <c r="U134" i="13"/>
  <c r="U135" i="13"/>
  <c r="U136" i="13"/>
  <c r="U137" i="13"/>
  <c r="U138" i="13"/>
  <c r="U139" i="13"/>
  <c r="U140" i="13"/>
  <c r="U141" i="13"/>
  <c r="U142" i="13"/>
  <c r="U143" i="13"/>
  <c r="U144" i="13"/>
  <c r="U145" i="13"/>
  <c r="U146" i="13"/>
  <c r="U147" i="13"/>
  <c r="U148" i="13"/>
  <c r="U149" i="13"/>
  <c r="U150" i="13"/>
  <c r="U151" i="13"/>
  <c r="U152" i="13"/>
  <c r="U153" i="13"/>
  <c r="U154" i="13"/>
  <c r="U155" i="13"/>
  <c r="U156" i="13"/>
  <c r="U157" i="13"/>
  <c r="U158" i="13"/>
  <c r="U159" i="13"/>
  <c r="U160" i="13"/>
  <c r="U161" i="13"/>
  <c r="U162" i="13"/>
  <c r="U163" i="13"/>
  <c r="U164" i="13"/>
  <c r="U165" i="13"/>
  <c r="U166" i="13"/>
  <c r="U167" i="13"/>
  <c r="U168" i="13"/>
  <c r="U169" i="13"/>
  <c r="U170" i="13"/>
  <c r="U171" i="13"/>
  <c r="U172" i="13"/>
  <c r="U173" i="13"/>
  <c r="U174" i="13"/>
  <c r="U175" i="13"/>
  <c r="U176" i="13"/>
  <c r="U177" i="13"/>
  <c r="U178" i="13"/>
  <c r="U179" i="13"/>
  <c r="U180" i="13"/>
  <c r="U181" i="13"/>
  <c r="U182" i="13"/>
  <c r="U183" i="13"/>
  <c r="U184" i="13"/>
  <c r="U185" i="13"/>
  <c r="U186" i="13"/>
  <c r="U187" i="13"/>
  <c r="U188" i="13"/>
  <c r="U189" i="13"/>
  <c r="U190" i="13"/>
  <c r="U191" i="13"/>
  <c r="U192" i="13"/>
  <c r="U193" i="13"/>
  <c r="U194" i="13"/>
  <c r="U195" i="13"/>
  <c r="U196" i="13"/>
  <c r="U197" i="13"/>
  <c r="U198" i="13"/>
  <c r="U199" i="13"/>
  <c r="U200" i="13"/>
  <c r="U201" i="13"/>
  <c r="U202" i="13"/>
  <c r="U203" i="13"/>
  <c r="U204" i="13"/>
  <c r="U205" i="13"/>
  <c r="U206" i="13"/>
  <c r="U207" i="13"/>
  <c r="U208" i="13"/>
  <c r="U209" i="13"/>
  <c r="U210" i="13"/>
  <c r="U211" i="13"/>
  <c r="U212" i="13"/>
  <c r="U213" i="13"/>
  <c r="U214" i="13"/>
  <c r="U215" i="13"/>
  <c r="U216" i="13"/>
  <c r="U217" i="13"/>
  <c r="U218" i="13"/>
  <c r="U219" i="13"/>
  <c r="U220" i="13"/>
  <c r="U221" i="13"/>
  <c r="U222" i="13"/>
  <c r="U223" i="13"/>
  <c r="U224" i="13"/>
  <c r="U225" i="13"/>
  <c r="U226" i="13"/>
  <c r="U227" i="13"/>
  <c r="U228" i="13"/>
  <c r="U229" i="13"/>
  <c r="U230" i="13"/>
  <c r="U231" i="13"/>
  <c r="U232" i="13"/>
  <c r="U233" i="13"/>
  <c r="U234" i="13"/>
  <c r="U235" i="13"/>
  <c r="U236" i="13"/>
  <c r="U237" i="13"/>
  <c r="U238" i="13"/>
  <c r="U239" i="13"/>
  <c r="U240" i="13"/>
  <c r="U241" i="13"/>
  <c r="U242" i="13"/>
  <c r="U243" i="13"/>
  <c r="U244" i="13"/>
  <c r="U245" i="13"/>
  <c r="U246" i="13"/>
  <c r="U247" i="13"/>
  <c r="U248" i="13"/>
  <c r="U249" i="13"/>
  <c r="U250" i="13"/>
  <c r="U251" i="13"/>
  <c r="U252" i="13"/>
  <c r="U253" i="13"/>
  <c r="U254" i="13"/>
  <c r="U255" i="13"/>
  <c r="U256" i="13"/>
  <c r="U257" i="13"/>
  <c r="U258" i="13"/>
  <c r="U259" i="13"/>
  <c r="U260" i="13"/>
  <c r="U261" i="13"/>
  <c r="U262" i="13"/>
  <c r="U263" i="13"/>
  <c r="U264" i="13"/>
  <c r="U265" i="13"/>
  <c r="U266" i="13"/>
  <c r="U267" i="13"/>
  <c r="U268" i="13"/>
  <c r="U269" i="13"/>
  <c r="U270" i="13"/>
  <c r="U271" i="13"/>
  <c r="U272" i="13"/>
  <c r="U273" i="13"/>
  <c r="U274" i="13"/>
  <c r="U275" i="13"/>
  <c r="U276" i="13"/>
  <c r="U277" i="13"/>
  <c r="U278" i="13"/>
  <c r="U279" i="13"/>
  <c r="U280" i="13"/>
  <c r="U281" i="13"/>
  <c r="U282" i="13"/>
  <c r="U283" i="13"/>
  <c r="U284" i="13"/>
  <c r="U285" i="13"/>
  <c r="U286" i="13"/>
  <c r="U287" i="13"/>
  <c r="U288" i="13"/>
  <c r="U289" i="13"/>
  <c r="U290" i="13"/>
  <c r="U291" i="13"/>
  <c r="U292" i="13"/>
  <c r="U293" i="13"/>
  <c r="U294" i="13"/>
  <c r="U295" i="13"/>
  <c r="U296" i="13"/>
  <c r="U297" i="13"/>
  <c r="U298" i="13"/>
  <c r="U299" i="13"/>
  <c r="U300" i="13"/>
  <c r="U301" i="13"/>
  <c r="U302" i="13"/>
  <c r="U303" i="13"/>
  <c r="U304" i="13"/>
  <c r="U305" i="13"/>
  <c r="U306" i="13"/>
  <c r="U307" i="13"/>
  <c r="U308" i="13"/>
  <c r="U309" i="13"/>
  <c r="U310" i="13"/>
  <c r="U311" i="13"/>
  <c r="U312" i="13"/>
  <c r="U313" i="13"/>
  <c r="U314" i="13"/>
  <c r="U315" i="13"/>
  <c r="U316" i="13"/>
  <c r="U317" i="13"/>
  <c r="U318" i="13"/>
  <c r="U319" i="13"/>
  <c r="U320" i="13"/>
  <c r="U321" i="13"/>
  <c r="U322" i="13"/>
  <c r="U323" i="13"/>
  <c r="U324" i="13"/>
  <c r="U325" i="13"/>
  <c r="U326" i="13"/>
  <c r="U327" i="13"/>
  <c r="U328" i="13"/>
  <c r="U329" i="13"/>
  <c r="U330" i="13"/>
  <c r="U331" i="13"/>
  <c r="U332" i="13"/>
  <c r="U333" i="13"/>
  <c r="U334" i="13"/>
  <c r="U335" i="13"/>
  <c r="U336" i="13"/>
  <c r="U337" i="13"/>
  <c r="U338" i="13"/>
  <c r="U339" i="13"/>
  <c r="U340" i="13"/>
  <c r="U341" i="13"/>
  <c r="U342" i="13"/>
  <c r="U343" i="13"/>
  <c r="U344" i="13"/>
  <c r="U345" i="13"/>
  <c r="U346" i="13"/>
  <c r="U347" i="13"/>
  <c r="U348" i="13"/>
  <c r="U349" i="13"/>
  <c r="U350" i="13"/>
  <c r="U351" i="13"/>
  <c r="U352" i="13"/>
  <c r="U353" i="13"/>
  <c r="U354" i="13"/>
  <c r="U355" i="13"/>
  <c r="U356" i="13"/>
  <c r="U357" i="13"/>
  <c r="U358" i="13"/>
  <c r="U359" i="13"/>
  <c r="U360" i="13"/>
  <c r="U361" i="13"/>
  <c r="U362" i="13"/>
  <c r="U363" i="13"/>
  <c r="U364" i="13"/>
  <c r="U365" i="13"/>
  <c r="U366" i="13"/>
  <c r="U367" i="13"/>
  <c r="U368" i="13"/>
  <c r="U369" i="13"/>
  <c r="U370" i="13"/>
  <c r="U371" i="13"/>
  <c r="U372" i="13"/>
  <c r="U373" i="13"/>
  <c r="U374" i="13"/>
  <c r="U375" i="13"/>
  <c r="U376" i="13"/>
  <c r="U377" i="13"/>
  <c r="U378" i="13"/>
  <c r="U379" i="13"/>
  <c r="U380" i="13"/>
  <c r="U381" i="13"/>
  <c r="U382" i="13"/>
  <c r="U383" i="13"/>
  <c r="U384" i="13"/>
  <c r="U385" i="13"/>
  <c r="U386" i="13"/>
  <c r="U387" i="13"/>
  <c r="U388" i="13"/>
  <c r="U389" i="13"/>
  <c r="U390" i="13"/>
  <c r="U391" i="13"/>
  <c r="U392" i="13"/>
  <c r="U393" i="13"/>
  <c r="U394" i="13"/>
  <c r="U395" i="13"/>
  <c r="U396" i="13"/>
  <c r="U397" i="13"/>
  <c r="U398" i="13"/>
  <c r="U399" i="13"/>
  <c r="U400" i="13"/>
  <c r="U401" i="13"/>
  <c r="U402" i="13"/>
  <c r="U403" i="13"/>
  <c r="U404" i="13"/>
  <c r="U405" i="13"/>
  <c r="U406" i="13"/>
  <c r="U407" i="13"/>
  <c r="U408" i="13"/>
  <c r="U409" i="13"/>
  <c r="U410" i="13"/>
  <c r="U411" i="13"/>
  <c r="U412" i="13"/>
  <c r="U413" i="13"/>
  <c r="U414" i="13"/>
  <c r="U415" i="13"/>
  <c r="U416" i="13"/>
  <c r="U417" i="13"/>
  <c r="U418" i="13"/>
  <c r="U419" i="13"/>
  <c r="U420" i="13"/>
  <c r="U421" i="13"/>
  <c r="U422" i="13"/>
  <c r="U423" i="13"/>
  <c r="U424" i="13"/>
  <c r="U425" i="13"/>
  <c r="U426" i="13"/>
  <c r="U427" i="13"/>
  <c r="U428" i="13"/>
  <c r="U429" i="13"/>
  <c r="U430" i="13"/>
  <c r="U431" i="13"/>
  <c r="U432" i="13"/>
  <c r="U433" i="13"/>
  <c r="U434" i="13"/>
  <c r="U435" i="13"/>
  <c r="U436" i="13"/>
  <c r="U437" i="13"/>
  <c r="U438" i="13"/>
  <c r="U439" i="13"/>
  <c r="U440" i="13"/>
  <c r="U441" i="13"/>
  <c r="U442" i="13"/>
  <c r="U443" i="13"/>
  <c r="U444" i="13"/>
  <c r="U445" i="13"/>
  <c r="U446" i="13"/>
  <c r="U447" i="13"/>
  <c r="U448" i="13"/>
  <c r="U449" i="13"/>
  <c r="U450" i="13"/>
  <c r="U451" i="13"/>
  <c r="U452" i="13"/>
  <c r="U453" i="13"/>
  <c r="U454" i="13"/>
  <c r="U455" i="13"/>
  <c r="U456" i="13"/>
  <c r="U457" i="13"/>
  <c r="U458" i="13"/>
  <c r="U459" i="13"/>
  <c r="U460" i="13"/>
  <c r="U461" i="13"/>
  <c r="U462" i="13"/>
  <c r="U463" i="13"/>
  <c r="U464" i="13"/>
  <c r="U465" i="13"/>
  <c r="U466" i="13"/>
  <c r="U467" i="13"/>
  <c r="U468" i="13"/>
  <c r="U469" i="13"/>
  <c r="U470" i="13"/>
  <c r="U471" i="13"/>
  <c r="U472" i="13"/>
  <c r="U473" i="13"/>
  <c r="U474" i="13"/>
  <c r="U475" i="13"/>
  <c r="U476" i="13"/>
  <c r="U477" i="13"/>
  <c r="U478" i="13"/>
  <c r="U479" i="13"/>
  <c r="U480" i="13"/>
  <c r="U481" i="13"/>
  <c r="U482" i="13"/>
  <c r="U483" i="13"/>
  <c r="U484" i="13"/>
  <c r="U485" i="13"/>
  <c r="U486" i="13"/>
  <c r="U487" i="13"/>
  <c r="U488" i="13"/>
  <c r="U489" i="13"/>
  <c r="U490" i="13"/>
  <c r="U491" i="13"/>
  <c r="U492" i="13"/>
  <c r="U493" i="13"/>
  <c r="U494" i="13"/>
  <c r="U495" i="13"/>
  <c r="U496" i="13"/>
  <c r="U497" i="13"/>
  <c r="U498" i="13"/>
  <c r="U499" i="13"/>
  <c r="U500" i="13"/>
  <c r="U501" i="13"/>
  <c r="U502" i="13"/>
  <c r="U503" i="13"/>
  <c r="U504" i="13"/>
  <c r="U4" i="13"/>
  <c r="T504" i="13"/>
  <c r="R504" i="13"/>
  <c r="P504" i="13"/>
  <c r="T503" i="13"/>
  <c r="R503" i="13"/>
  <c r="P503" i="13"/>
  <c r="T502" i="13"/>
  <c r="R502" i="13"/>
  <c r="P502" i="13"/>
  <c r="T501" i="13"/>
  <c r="R501" i="13"/>
  <c r="P501" i="13"/>
  <c r="T500" i="13"/>
  <c r="R500" i="13"/>
  <c r="P500" i="13"/>
  <c r="T499" i="13"/>
  <c r="R499" i="13"/>
  <c r="P499" i="13"/>
  <c r="T498" i="13"/>
  <c r="R498" i="13"/>
  <c r="P498" i="13"/>
  <c r="T497" i="13"/>
  <c r="R497" i="13"/>
  <c r="P497" i="13"/>
  <c r="T496" i="13"/>
  <c r="R496" i="13"/>
  <c r="P496" i="13"/>
  <c r="T495" i="13"/>
  <c r="R495" i="13"/>
  <c r="P495" i="13"/>
  <c r="T494" i="13"/>
  <c r="R494" i="13"/>
  <c r="P494" i="13"/>
  <c r="T493" i="13"/>
  <c r="R493" i="13"/>
  <c r="P493" i="13"/>
  <c r="T492" i="13"/>
  <c r="R492" i="13"/>
  <c r="P492" i="13"/>
  <c r="T491" i="13"/>
  <c r="R491" i="13"/>
  <c r="P491" i="13"/>
  <c r="T490" i="13"/>
  <c r="R490" i="13"/>
  <c r="P490" i="13"/>
  <c r="T489" i="13"/>
  <c r="R489" i="13"/>
  <c r="P489" i="13"/>
  <c r="T488" i="13"/>
  <c r="R488" i="13"/>
  <c r="P488" i="13"/>
  <c r="T487" i="13"/>
  <c r="R487" i="13"/>
  <c r="P487" i="13"/>
  <c r="T486" i="13"/>
  <c r="R486" i="13"/>
  <c r="P486" i="13"/>
  <c r="T485" i="13"/>
  <c r="R485" i="13"/>
  <c r="P485" i="13"/>
  <c r="T484" i="13"/>
  <c r="R484" i="13"/>
  <c r="P484" i="13"/>
  <c r="T483" i="13"/>
  <c r="R483" i="13"/>
  <c r="P483" i="13"/>
  <c r="T482" i="13"/>
  <c r="R482" i="13"/>
  <c r="P482" i="13"/>
  <c r="T481" i="13"/>
  <c r="R481" i="13"/>
  <c r="P481" i="13"/>
  <c r="T480" i="13"/>
  <c r="R480" i="13"/>
  <c r="P480" i="13"/>
  <c r="T479" i="13"/>
  <c r="R479" i="13"/>
  <c r="P479" i="13"/>
  <c r="T478" i="13"/>
  <c r="R478" i="13"/>
  <c r="P478" i="13"/>
  <c r="T477" i="13"/>
  <c r="R477" i="13"/>
  <c r="P477" i="13"/>
  <c r="T476" i="13"/>
  <c r="R476" i="13"/>
  <c r="P476" i="13"/>
  <c r="T475" i="13"/>
  <c r="R475" i="13"/>
  <c r="P475" i="13"/>
  <c r="T474" i="13"/>
  <c r="R474" i="13"/>
  <c r="P474" i="13"/>
  <c r="T473" i="13"/>
  <c r="R473" i="13"/>
  <c r="P473" i="13"/>
  <c r="T472" i="13"/>
  <c r="R472" i="13"/>
  <c r="P472" i="13"/>
  <c r="T471" i="13"/>
  <c r="R471" i="13"/>
  <c r="P471" i="13"/>
  <c r="T470" i="13"/>
  <c r="R470" i="13"/>
  <c r="P470" i="13"/>
  <c r="T469" i="13"/>
  <c r="R469" i="13"/>
  <c r="P469" i="13"/>
  <c r="T468" i="13"/>
  <c r="R468" i="13"/>
  <c r="P468" i="13"/>
  <c r="T467" i="13"/>
  <c r="R467" i="13"/>
  <c r="P467" i="13"/>
  <c r="T466" i="13"/>
  <c r="R466" i="13"/>
  <c r="P466" i="13"/>
  <c r="T465" i="13"/>
  <c r="R465" i="13"/>
  <c r="P465" i="13"/>
  <c r="T464" i="13"/>
  <c r="R464" i="13"/>
  <c r="P464" i="13"/>
  <c r="T463" i="13"/>
  <c r="R463" i="13"/>
  <c r="P463" i="13"/>
  <c r="T462" i="13"/>
  <c r="R462" i="13"/>
  <c r="P462" i="13"/>
  <c r="T461" i="13"/>
  <c r="R461" i="13"/>
  <c r="P461" i="13"/>
  <c r="T460" i="13"/>
  <c r="R460" i="13"/>
  <c r="P460" i="13"/>
  <c r="T459" i="13"/>
  <c r="R459" i="13"/>
  <c r="P459" i="13"/>
  <c r="T458" i="13"/>
  <c r="R458" i="13"/>
  <c r="P458" i="13"/>
  <c r="T457" i="13"/>
  <c r="R457" i="13"/>
  <c r="P457" i="13"/>
  <c r="T456" i="13"/>
  <c r="R456" i="13"/>
  <c r="P456" i="13"/>
  <c r="T455" i="13"/>
  <c r="R455" i="13"/>
  <c r="P455" i="13"/>
  <c r="T454" i="13"/>
  <c r="R454" i="13"/>
  <c r="P454" i="13"/>
  <c r="T453" i="13"/>
  <c r="R453" i="13"/>
  <c r="P453" i="13"/>
  <c r="T452" i="13"/>
  <c r="R452" i="13"/>
  <c r="P452" i="13"/>
  <c r="T451" i="13"/>
  <c r="R451" i="13"/>
  <c r="P451" i="13"/>
  <c r="T450" i="13"/>
  <c r="R450" i="13"/>
  <c r="P450" i="13"/>
  <c r="T449" i="13"/>
  <c r="R449" i="13"/>
  <c r="P449" i="13"/>
  <c r="T448" i="13"/>
  <c r="R448" i="13"/>
  <c r="P448" i="13"/>
  <c r="T447" i="13"/>
  <c r="R447" i="13"/>
  <c r="P447" i="13"/>
  <c r="T446" i="13"/>
  <c r="R446" i="13"/>
  <c r="P446" i="13"/>
  <c r="T445" i="13"/>
  <c r="R445" i="13"/>
  <c r="P445" i="13"/>
  <c r="T444" i="13"/>
  <c r="R444" i="13"/>
  <c r="P444" i="13"/>
  <c r="T443" i="13"/>
  <c r="R443" i="13"/>
  <c r="P443" i="13"/>
  <c r="T442" i="13"/>
  <c r="R442" i="13"/>
  <c r="P442" i="13"/>
  <c r="T441" i="13"/>
  <c r="R441" i="13"/>
  <c r="P441" i="13"/>
  <c r="T440" i="13"/>
  <c r="R440" i="13"/>
  <c r="P440" i="13"/>
  <c r="T439" i="13"/>
  <c r="R439" i="13"/>
  <c r="P439" i="13"/>
  <c r="T438" i="13"/>
  <c r="R438" i="13"/>
  <c r="P438" i="13"/>
  <c r="T437" i="13"/>
  <c r="R437" i="13"/>
  <c r="P437" i="13"/>
  <c r="T436" i="13"/>
  <c r="R436" i="13"/>
  <c r="P436" i="13"/>
  <c r="T435" i="13"/>
  <c r="R435" i="13"/>
  <c r="P435" i="13"/>
  <c r="T434" i="13"/>
  <c r="R434" i="13"/>
  <c r="P434" i="13"/>
  <c r="T433" i="13"/>
  <c r="R433" i="13"/>
  <c r="P433" i="13"/>
  <c r="T432" i="13"/>
  <c r="R432" i="13"/>
  <c r="P432" i="13"/>
  <c r="T431" i="13"/>
  <c r="R431" i="13"/>
  <c r="P431" i="13"/>
  <c r="T430" i="13"/>
  <c r="R430" i="13"/>
  <c r="P430" i="13"/>
  <c r="T429" i="13"/>
  <c r="R429" i="13"/>
  <c r="P429" i="13"/>
  <c r="T428" i="13"/>
  <c r="R428" i="13"/>
  <c r="P428" i="13"/>
  <c r="T427" i="13"/>
  <c r="R427" i="13"/>
  <c r="P427" i="13"/>
  <c r="T426" i="13"/>
  <c r="R426" i="13"/>
  <c r="P426" i="13"/>
  <c r="T425" i="13"/>
  <c r="R425" i="13"/>
  <c r="P425" i="13"/>
  <c r="T424" i="13"/>
  <c r="R424" i="13"/>
  <c r="P424" i="13"/>
  <c r="T423" i="13"/>
  <c r="R423" i="13"/>
  <c r="P423" i="13"/>
  <c r="T422" i="13"/>
  <c r="R422" i="13"/>
  <c r="P422" i="13"/>
  <c r="T421" i="13"/>
  <c r="R421" i="13"/>
  <c r="P421" i="13"/>
  <c r="T420" i="13"/>
  <c r="R420" i="13"/>
  <c r="P420" i="13"/>
  <c r="T419" i="13"/>
  <c r="R419" i="13"/>
  <c r="P419" i="13"/>
  <c r="T418" i="13"/>
  <c r="R418" i="13"/>
  <c r="P418" i="13"/>
  <c r="T417" i="13"/>
  <c r="R417" i="13"/>
  <c r="P417" i="13"/>
  <c r="T416" i="13"/>
  <c r="R416" i="13"/>
  <c r="P416" i="13"/>
  <c r="T415" i="13"/>
  <c r="R415" i="13"/>
  <c r="P415" i="13"/>
  <c r="T414" i="13"/>
  <c r="R414" i="13"/>
  <c r="P414" i="13"/>
  <c r="T413" i="13"/>
  <c r="R413" i="13"/>
  <c r="P413" i="13"/>
  <c r="T412" i="13"/>
  <c r="R412" i="13"/>
  <c r="P412" i="13"/>
  <c r="T411" i="13"/>
  <c r="R411" i="13"/>
  <c r="P411" i="13"/>
  <c r="T410" i="13"/>
  <c r="R410" i="13"/>
  <c r="P410" i="13"/>
  <c r="T409" i="13"/>
  <c r="R409" i="13"/>
  <c r="P409" i="13"/>
  <c r="T408" i="13"/>
  <c r="R408" i="13"/>
  <c r="P408" i="13"/>
  <c r="T407" i="13"/>
  <c r="R407" i="13"/>
  <c r="P407" i="13"/>
  <c r="T406" i="13"/>
  <c r="R406" i="13"/>
  <c r="P406" i="13"/>
  <c r="T405" i="13"/>
  <c r="R405" i="13"/>
  <c r="P405" i="13"/>
  <c r="T404" i="13"/>
  <c r="R404" i="13"/>
  <c r="P404" i="13"/>
  <c r="T403" i="13"/>
  <c r="R403" i="13"/>
  <c r="P403" i="13"/>
  <c r="T402" i="13"/>
  <c r="R402" i="13"/>
  <c r="P402" i="13"/>
  <c r="T401" i="13"/>
  <c r="R401" i="13"/>
  <c r="P401" i="13"/>
  <c r="T400" i="13"/>
  <c r="R400" i="13"/>
  <c r="P400" i="13"/>
  <c r="T399" i="13"/>
  <c r="R399" i="13"/>
  <c r="P399" i="13"/>
  <c r="T398" i="13"/>
  <c r="R398" i="13"/>
  <c r="P398" i="13"/>
  <c r="T397" i="13"/>
  <c r="R397" i="13"/>
  <c r="P397" i="13"/>
  <c r="T396" i="13"/>
  <c r="R396" i="13"/>
  <c r="P396" i="13"/>
  <c r="T395" i="13"/>
  <c r="R395" i="13"/>
  <c r="P395" i="13"/>
  <c r="T394" i="13"/>
  <c r="R394" i="13"/>
  <c r="P394" i="13"/>
  <c r="T393" i="13"/>
  <c r="R393" i="13"/>
  <c r="P393" i="13"/>
  <c r="T392" i="13"/>
  <c r="R392" i="13"/>
  <c r="P392" i="13"/>
  <c r="T391" i="13"/>
  <c r="R391" i="13"/>
  <c r="P391" i="13"/>
  <c r="T390" i="13"/>
  <c r="R390" i="13"/>
  <c r="P390" i="13"/>
  <c r="T389" i="13"/>
  <c r="R389" i="13"/>
  <c r="P389" i="13"/>
  <c r="T388" i="13"/>
  <c r="R388" i="13"/>
  <c r="P388" i="13"/>
  <c r="T387" i="13"/>
  <c r="R387" i="13"/>
  <c r="P387" i="13"/>
  <c r="T386" i="13"/>
  <c r="R386" i="13"/>
  <c r="P386" i="13"/>
  <c r="T385" i="13"/>
  <c r="R385" i="13"/>
  <c r="P385" i="13"/>
  <c r="T384" i="13"/>
  <c r="R384" i="13"/>
  <c r="P384" i="13"/>
  <c r="T383" i="13"/>
  <c r="R383" i="13"/>
  <c r="P383" i="13"/>
  <c r="T382" i="13"/>
  <c r="R382" i="13"/>
  <c r="P382" i="13"/>
  <c r="T381" i="13"/>
  <c r="R381" i="13"/>
  <c r="P381" i="13"/>
  <c r="T380" i="13"/>
  <c r="R380" i="13"/>
  <c r="P380" i="13"/>
  <c r="T379" i="13"/>
  <c r="R379" i="13"/>
  <c r="P379" i="13"/>
  <c r="T378" i="13"/>
  <c r="R378" i="13"/>
  <c r="P378" i="13"/>
  <c r="T377" i="13"/>
  <c r="R377" i="13"/>
  <c r="P377" i="13"/>
  <c r="T376" i="13"/>
  <c r="R376" i="13"/>
  <c r="P376" i="13"/>
  <c r="T375" i="13"/>
  <c r="R375" i="13"/>
  <c r="P375" i="13"/>
  <c r="T374" i="13"/>
  <c r="R374" i="13"/>
  <c r="P374" i="13"/>
  <c r="T373" i="13"/>
  <c r="R373" i="13"/>
  <c r="P373" i="13"/>
  <c r="T372" i="13"/>
  <c r="R372" i="13"/>
  <c r="P372" i="13"/>
  <c r="T371" i="13"/>
  <c r="R371" i="13"/>
  <c r="P371" i="13"/>
  <c r="T370" i="13"/>
  <c r="R370" i="13"/>
  <c r="P370" i="13"/>
  <c r="T369" i="13"/>
  <c r="R369" i="13"/>
  <c r="P369" i="13"/>
  <c r="T368" i="13"/>
  <c r="R368" i="13"/>
  <c r="P368" i="13"/>
  <c r="T367" i="13"/>
  <c r="R367" i="13"/>
  <c r="P367" i="13"/>
  <c r="T366" i="13"/>
  <c r="R366" i="13"/>
  <c r="P366" i="13"/>
  <c r="T365" i="13"/>
  <c r="R365" i="13"/>
  <c r="P365" i="13"/>
  <c r="T364" i="13"/>
  <c r="R364" i="13"/>
  <c r="P364" i="13"/>
  <c r="T363" i="13"/>
  <c r="R363" i="13"/>
  <c r="P363" i="13"/>
  <c r="T362" i="13"/>
  <c r="R362" i="13"/>
  <c r="P362" i="13"/>
  <c r="T361" i="13"/>
  <c r="R361" i="13"/>
  <c r="P361" i="13"/>
  <c r="T360" i="13"/>
  <c r="R360" i="13"/>
  <c r="P360" i="13"/>
  <c r="T359" i="13"/>
  <c r="R359" i="13"/>
  <c r="P359" i="13"/>
  <c r="T358" i="13"/>
  <c r="R358" i="13"/>
  <c r="P358" i="13"/>
  <c r="T357" i="13"/>
  <c r="R357" i="13"/>
  <c r="P357" i="13"/>
  <c r="T356" i="13"/>
  <c r="R356" i="13"/>
  <c r="P356" i="13"/>
  <c r="T355" i="13"/>
  <c r="R355" i="13"/>
  <c r="P355" i="13"/>
  <c r="T354" i="13"/>
  <c r="R354" i="13"/>
  <c r="P354" i="13"/>
  <c r="T353" i="13"/>
  <c r="R353" i="13"/>
  <c r="P353" i="13"/>
  <c r="T352" i="13"/>
  <c r="R352" i="13"/>
  <c r="P352" i="13"/>
  <c r="T351" i="13"/>
  <c r="R351" i="13"/>
  <c r="P351" i="13"/>
  <c r="T350" i="13"/>
  <c r="R350" i="13"/>
  <c r="P350" i="13"/>
  <c r="T349" i="13"/>
  <c r="R349" i="13"/>
  <c r="P349" i="13"/>
  <c r="T348" i="13"/>
  <c r="R348" i="13"/>
  <c r="P348" i="13"/>
  <c r="T347" i="13"/>
  <c r="R347" i="13"/>
  <c r="P347" i="13"/>
  <c r="T346" i="13"/>
  <c r="R346" i="13"/>
  <c r="P346" i="13"/>
  <c r="T345" i="13"/>
  <c r="R345" i="13"/>
  <c r="P345" i="13"/>
  <c r="T344" i="13"/>
  <c r="R344" i="13"/>
  <c r="P344" i="13"/>
  <c r="T343" i="13"/>
  <c r="R343" i="13"/>
  <c r="P343" i="13"/>
  <c r="T342" i="13"/>
  <c r="R342" i="13"/>
  <c r="P342" i="13"/>
  <c r="T341" i="13"/>
  <c r="R341" i="13"/>
  <c r="P341" i="13"/>
  <c r="T340" i="13"/>
  <c r="R340" i="13"/>
  <c r="P340" i="13"/>
  <c r="T339" i="13"/>
  <c r="R339" i="13"/>
  <c r="P339" i="13"/>
  <c r="T338" i="13"/>
  <c r="R338" i="13"/>
  <c r="P338" i="13"/>
  <c r="T337" i="13"/>
  <c r="R337" i="13"/>
  <c r="P337" i="13"/>
  <c r="T336" i="13"/>
  <c r="R336" i="13"/>
  <c r="P336" i="13"/>
  <c r="T335" i="13"/>
  <c r="R335" i="13"/>
  <c r="P335" i="13"/>
  <c r="T334" i="13"/>
  <c r="R334" i="13"/>
  <c r="P334" i="13"/>
  <c r="T333" i="13"/>
  <c r="R333" i="13"/>
  <c r="P333" i="13"/>
  <c r="T332" i="13"/>
  <c r="R332" i="13"/>
  <c r="P332" i="13"/>
  <c r="T331" i="13"/>
  <c r="R331" i="13"/>
  <c r="P331" i="13"/>
  <c r="T330" i="13"/>
  <c r="R330" i="13"/>
  <c r="P330" i="13"/>
  <c r="T329" i="13"/>
  <c r="R329" i="13"/>
  <c r="P329" i="13"/>
  <c r="T328" i="13"/>
  <c r="R328" i="13"/>
  <c r="P328" i="13"/>
  <c r="T327" i="13"/>
  <c r="R327" i="13"/>
  <c r="P327" i="13"/>
  <c r="T326" i="13"/>
  <c r="R326" i="13"/>
  <c r="P326" i="13"/>
  <c r="T325" i="13"/>
  <c r="R325" i="13"/>
  <c r="P325" i="13"/>
  <c r="T324" i="13"/>
  <c r="R324" i="13"/>
  <c r="P324" i="13"/>
  <c r="T323" i="13"/>
  <c r="R323" i="13"/>
  <c r="P323" i="13"/>
  <c r="T322" i="13"/>
  <c r="R322" i="13"/>
  <c r="P322" i="13"/>
  <c r="T321" i="13"/>
  <c r="R321" i="13"/>
  <c r="P321" i="13"/>
  <c r="T320" i="13"/>
  <c r="R320" i="13"/>
  <c r="P320" i="13"/>
  <c r="T319" i="13"/>
  <c r="R319" i="13"/>
  <c r="P319" i="13"/>
  <c r="T318" i="13"/>
  <c r="R318" i="13"/>
  <c r="P318" i="13"/>
  <c r="T317" i="13"/>
  <c r="R317" i="13"/>
  <c r="P317" i="13"/>
  <c r="T316" i="13"/>
  <c r="R316" i="13"/>
  <c r="P316" i="13"/>
  <c r="T315" i="13"/>
  <c r="R315" i="13"/>
  <c r="P315" i="13"/>
  <c r="T314" i="13"/>
  <c r="R314" i="13"/>
  <c r="P314" i="13"/>
  <c r="T313" i="13"/>
  <c r="R313" i="13"/>
  <c r="P313" i="13"/>
  <c r="T312" i="13"/>
  <c r="R312" i="13"/>
  <c r="P312" i="13"/>
  <c r="T311" i="13"/>
  <c r="R311" i="13"/>
  <c r="P311" i="13"/>
  <c r="T310" i="13"/>
  <c r="R310" i="13"/>
  <c r="P310" i="13"/>
  <c r="T309" i="13"/>
  <c r="R309" i="13"/>
  <c r="P309" i="13"/>
  <c r="T308" i="13"/>
  <c r="R308" i="13"/>
  <c r="P308" i="13"/>
  <c r="T307" i="13"/>
  <c r="R307" i="13"/>
  <c r="P307" i="13"/>
  <c r="T306" i="13"/>
  <c r="R306" i="13"/>
  <c r="P306" i="13"/>
  <c r="T305" i="13"/>
  <c r="R305" i="13"/>
  <c r="P305" i="13"/>
  <c r="T304" i="13"/>
  <c r="R304" i="13"/>
  <c r="P304" i="13"/>
  <c r="T303" i="13"/>
  <c r="R303" i="13"/>
  <c r="P303" i="13"/>
  <c r="T302" i="13"/>
  <c r="R302" i="13"/>
  <c r="P302" i="13"/>
  <c r="T301" i="13"/>
  <c r="R301" i="13"/>
  <c r="P301" i="13"/>
  <c r="T300" i="13"/>
  <c r="R300" i="13"/>
  <c r="P300" i="13"/>
  <c r="T299" i="13"/>
  <c r="R299" i="13"/>
  <c r="P299" i="13"/>
  <c r="T298" i="13"/>
  <c r="R298" i="13"/>
  <c r="P298" i="13"/>
  <c r="T297" i="13"/>
  <c r="R297" i="13"/>
  <c r="P297" i="13"/>
  <c r="T296" i="13"/>
  <c r="R296" i="13"/>
  <c r="P296" i="13"/>
  <c r="T295" i="13"/>
  <c r="R295" i="13"/>
  <c r="P295" i="13"/>
  <c r="T294" i="13"/>
  <c r="R294" i="13"/>
  <c r="P294" i="13"/>
  <c r="T293" i="13"/>
  <c r="R293" i="13"/>
  <c r="P293" i="13"/>
  <c r="T292" i="13"/>
  <c r="R292" i="13"/>
  <c r="P292" i="13"/>
  <c r="T291" i="13"/>
  <c r="R291" i="13"/>
  <c r="P291" i="13"/>
  <c r="T290" i="13"/>
  <c r="R290" i="13"/>
  <c r="P290" i="13"/>
  <c r="T289" i="13"/>
  <c r="R289" i="13"/>
  <c r="P289" i="13"/>
  <c r="T288" i="13"/>
  <c r="R288" i="13"/>
  <c r="P288" i="13"/>
  <c r="T287" i="13"/>
  <c r="R287" i="13"/>
  <c r="P287" i="13"/>
  <c r="T286" i="13"/>
  <c r="R286" i="13"/>
  <c r="P286" i="13"/>
  <c r="T285" i="13"/>
  <c r="R285" i="13"/>
  <c r="P285" i="13"/>
  <c r="T284" i="13"/>
  <c r="R284" i="13"/>
  <c r="P284" i="13"/>
  <c r="T283" i="13"/>
  <c r="R283" i="13"/>
  <c r="P283" i="13"/>
  <c r="T282" i="13"/>
  <c r="R282" i="13"/>
  <c r="P282" i="13"/>
  <c r="T281" i="13"/>
  <c r="R281" i="13"/>
  <c r="P281" i="13"/>
  <c r="T280" i="13"/>
  <c r="R280" i="13"/>
  <c r="P280" i="13"/>
  <c r="T279" i="13"/>
  <c r="R279" i="13"/>
  <c r="P279" i="13"/>
  <c r="T278" i="13"/>
  <c r="R278" i="13"/>
  <c r="P278" i="13"/>
  <c r="T277" i="13"/>
  <c r="R277" i="13"/>
  <c r="P277" i="13"/>
  <c r="T276" i="13"/>
  <c r="R276" i="13"/>
  <c r="P276" i="13"/>
  <c r="T275" i="13"/>
  <c r="R275" i="13"/>
  <c r="P275" i="13"/>
  <c r="T274" i="13"/>
  <c r="R274" i="13"/>
  <c r="P274" i="13"/>
  <c r="T273" i="13"/>
  <c r="R273" i="13"/>
  <c r="P273" i="13"/>
  <c r="T272" i="13"/>
  <c r="R272" i="13"/>
  <c r="P272" i="13"/>
  <c r="T271" i="13"/>
  <c r="R271" i="13"/>
  <c r="P271" i="13"/>
  <c r="T270" i="13"/>
  <c r="R270" i="13"/>
  <c r="P270" i="13"/>
  <c r="T269" i="13"/>
  <c r="R269" i="13"/>
  <c r="P269" i="13"/>
  <c r="T268" i="13"/>
  <c r="R268" i="13"/>
  <c r="P268" i="13"/>
  <c r="T267" i="13"/>
  <c r="R267" i="13"/>
  <c r="P267" i="13"/>
  <c r="T266" i="13"/>
  <c r="R266" i="13"/>
  <c r="P266" i="13"/>
  <c r="T265" i="13"/>
  <c r="R265" i="13"/>
  <c r="P265" i="13"/>
  <c r="T264" i="13"/>
  <c r="R264" i="13"/>
  <c r="P264" i="13"/>
  <c r="T263" i="13"/>
  <c r="R263" i="13"/>
  <c r="P263" i="13"/>
  <c r="T262" i="13"/>
  <c r="R262" i="13"/>
  <c r="P262" i="13"/>
  <c r="T261" i="13"/>
  <c r="R261" i="13"/>
  <c r="P261" i="13"/>
  <c r="T260" i="13"/>
  <c r="R260" i="13"/>
  <c r="P260" i="13"/>
  <c r="T259" i="13"/>
  <c r="R259" i="13"/>
  <c r="P259" i="13"/>
  <c r="T258" i="13"/>
  <c r="R258" i="13"/>
  <c r="P258" i="13"/>
  <c r="T257" i="13"/>
  <c r="R257" i="13"/>
  <c r="P257" i="13"/>
  <c r="T256" i="13"/>
  <c r="R256" i="13"/>
  <c r="P256" i="13"/>
  <c r="T255" i="13"/>
  <c r="R255" i="13"/>
  <c r="P255" i="13"/>
  <c r="T254" i="13"/>
  <c r="R254" i="13"/>
  <c r="P254" i="13"/>
  <c r="T253" i="13"/>
  <c r="R253" i="13"/>
  <c r="P253" i="13"/>
  <c r="T252" i="13"/>
  <c r="R252" i="13"/>
  <c r="P252" i="13"/>
  <c r="T251" i="13"/>
  <c r="R251" i="13"/>
  <c r="P251" i="13"/>
  <c r="T250" i="13"/>
  <c r="R250" i="13"/>
  <c r="P250" i="13"/>
  <c r="T249" i="13"/>
  <c r="R249" i="13"/>
  <c r="P249" i="13"/>
  <c r="T248" i="13"/>
  <c r="R248" i="13"/>
  <c r="P248" i="13"/>
  <c r="T247" i="13"/>
  <c r="R247" i="13"/>
  <c r="P247" i="13"/>
  <c r="T246" i="13"/>
  <c r="R246" i="13"/>
  <c r="P246" i="13"/>
  <c r="T245" i="13"/>
  <c r="R245" i="13"/>
  <c r="P245" i="13"/>
  <c r="T244" i="13"/>
  <c r="R244" i="13"/>
  <c r="P244" i="13"/>
  <c r="T243" i="13"/>
  <c r="R243" i="13"/>
  <c r="P243" i="13"/>
  <c r="T242" i="13"/>
  <c r="R242" i="13"/>
  <c r="P242" i="13"/>
  <c r="T241" i="13"/>
  <c r="R241" i="13"/>
  <c r="P241" i="13"/>
  <c r="T240" i="13"/>
  <c r="R240" i="13"/>
  <c r="P240" i="13"/>
  <c r="T239" i="13"/>
  <c r="R239" i="13"/>
  <c r="P239" i="13"/>
  <c r="T238" i="13"/>
  <c r="R238" i="13"/>
  <c r="P238" i="13"/>
  <c r="T237" i="13"/>
  <c r="R237" i="13"/>
  <c r="P237" i="13"/>
  <c r="T236" i="13"/>
  <c r="R236" i="13"/>
  <c r="P236" i="13"/>
  <c r="T235" i="13"/>
  <c r="R235" i="13"/>
  <c r="P235" i="13"/>
  <c r="T234" i="13"/>
  <c r="R234" i="13"/>
  <c r="P234" i="13"/>
  <c r="T233" i="13"/>
  <c r="R233" i="13"/>
  <c r="P233" i="13"/>
  <c r="T232" i="13"/>
  <c r="R232" i="13"/>
  <c r="P232" i="13"/>
  <c r="T231" i="13"/>
  <c r="R231" i="13"/>
  <c r="P231" i="13"/>
  <c r="T230" i="13"/>
  <c r="R230" i="13"/>
  <c r="P230" i="13"/>
  <c r="T229" i="13"/>
  <c r="R229" i="13"/>
  <c r="P229" i="13"/>
  <c r="T228" i="13"/>
  <c r="R228" i="13"/>
  <c r="P228" i="13"/>
  <c r="T227" i="13"/>
  <c r="R227" i="13"/>
  <c r="P227" i="13"/>
  <c r="T226" i="13"/>
  <c r="R226" i="13"/>
  <c r="P226" i="13"/>
  <c r="T225" i="13"/>
  <c r="R225" i="13"/>
  <c r="P225" i="13"/>
  <c r="T224" i="13"/>
  <c r="R224" i="13"/>
  <c r="P224" i="13"/>
  <c r="T223" i="13"/>
  <c r="R223" i="13"/>
  <c r="P223" i="13"/>
  <c r="T222" i="13"/>
  <c r="R222" i="13"/>
  <c r="P222" i="13"/>
  <c r="T221" i="13"/>
  <c r="R221" i="13"/>
  <c r="P221" i="13"/>
  <c r="T220" i="13"/>
  <c r="R220" i="13"/>
  <c r="P220" i="13"/>
  <c r="T219" i="13"/>
  <c r="R219" i="13"/>
  <c r="P219" i="13"/>
  <c r="T218" i="13"/>
  <c r="R218" i="13"/>
  <c r="P218" i="13"/>
  <c r="T217" i="13"/>
  <c r="R217" i="13"/>
  <c r="P217" i="13"/>
  <c r="T216" i="13"/>
  <c r="R216" i="13"/>
  <c r="P216" i="13"/>
  <c r="T215" i="13"/>
  <c r="R215" i="13"/>
  <c r="P215" i="13"/>
  <c r="T214" i="13"/>
  <c r="R214" i="13"/>
  <c r="P214" i="13"/>
  <c r="T213" i="13"/>
  <c r="R213" i="13"/>
  <c r="P213" i="13"/>
  <c r="T212" i="13"/>
  <c r="R212" i="13"/>
  <c r="P212" i="13"/>
  <c r="T211" i="13"/>
  <c r="R211" i="13"/>
  <c r="P211" i="13"/>
  <c r="T210" i="13"/>
  <c r="R210" i="13"/>
  <c r="P210" i="13"/>
  <c r="T209" i="13"/>
  <c r="R209" i="13"/>
  <c r="P209" i="13"/>
  <c r="T208" i="13"/>
  <c r="R208" i="13"/>
  <c r="P208" i="13"/>
  <c r="T207" i="13"/>
  <c r="R207" i="13"/>
  <c r="P207" i="13"/>
  <c r="T206" i="13"/>
  <c r="R206" i="13"/>
  <c r="P206" i="13"/>
  <c r="T205" i="13"/>
  <c r="R205" i="13"/>
  <c r="P205" i="13"/>
  <c r="T204" i="13"/>
  <c r="R204" i="13"/>
  <c r="P204" i="13"/>
  <c r="T203" i="13"/>
  <c r="R203" i="13"/>
  <c r="P203" i="13"/>
  <c r="T202" i="13"/>
  <c r="R202" i="13"/>
  <c r="P202" i="13"/>
  <c r="T201" i="13"/>
  <c r="R201" i="13"/>
  <c r="P201" i="13"/>
  <c r="T200" i="13"/>
  <c r="R200" i="13"/>
  <c r="P200" i="13"/>
  <c r="T199" i="13"/>
  <c r="R199" i="13"/>
  <c r="P199" i="13"/>
  <c r="T198" i="13"/>
  <c r="R198" i="13"/>
  <c r="P198" i="13"/>
  <c r="T197" i="13"/>
  <c r="R197" i="13"/>
  <c r="P197" i="13"/>
  <c r="T196" i="13"/>
  <c r="R196" i="13"/>
  <c r="P196" i="13"/>
  <c r="T195" i="13"/>
  <c r="R195" i="13"/>
  <c r="P195" i="13"/>
  <c r="T194" i="13"/>
  <c r="R194" i="13"/>
  <c r="P194" i="13"/>
  <c r="T193" i="13"/>
  <c r="R193" i="13"/>
  <c r="P193" i="13"/>
  <c r="T192" i="13"/>
  <c r="R192" i="13"/>
  <c r="P192" i="13"/>
  <c r="T191" i="13"/>
  <c r="R191" i="13"/>
  <c r="P191" i="13"/>
  <c r="T190" i="13"/>
  <c r="R190" i="13"/>
  <c r="P190" i="13"/>
  <c r="T189" i="13"/>
  <c r="R189" i="13"/>
  <c r="P189" i="13"/>
  <c r="T188" i="13"/>
  <c r="R188" i="13"/>
  <c r="P188" i="13"/>
  <c r="T187" i="13"/>
  <c r="R187" i="13"/>
  <c r="P187" i="13"/>
  <c r="T186" i="13"/>
  <c r="R186" i="13"/>
  <c r="P186" i="13"/>
  <c r="T185" i="13"/>
  <c r="R185" i="13"/>
  <c r="P185" i="13"/>
  <c r="T184" i="13"/>
  <c r="R184" i="13"/>
  <c r="P184" i="13"/>
  <c r="T183" i="13"/>
  <c r="R183" i="13"/>
  <c r="P183" i="13"/>
  <c r="T182" i="13"/>
  <c r="R182" i="13"/>
  <c r="P182" i="13"/>
  <c r="T181" i="13"/>
  <c r="R181" i="13"/>
  <c r="P181" i="13"/>
  <c r="T180" i="13"/>
  <c r="R180" i="13"/>
  <c r="P180" i="13"/>
  <c r="T179" i="13"/>
  <c r="R179" i="13"/>
  <c r="P179" i="13"/>
  <c r="T178" i="13"/>
  <c r="R178" i="13"/>
  <c r="P178" i="13"/>
  <c r="T177" i="13"/>
  <c r="R177" i="13"/>
  <c r="P177" i="13"/>
  <c r="T176" i="13"/>
  <c r="R176" i="13"/>
  <c r="P176" i="13"/>
  <c r="T175" i="13"/>
  <c r="R175" i="13"/>
  <c r="P175" i="13"/>
  <c r="T174" i="13"/>
  <c r="R174" i="13"/>
  <c r="P174" i="13"/>
  <c r="T173" i="13"/>
  <c r="R173" i="13"/>
  <c r="P173" i="13"/>
  <c r="T172" i="13"/>
  <c r="R172" i="13"/>
  <c r="P172" i="13"/>
  <c r="T171" i="13"/>
  <c r="R171" i="13"/>
  <c r="P171" i="13"/>
  <c r="T170" i="13"/>
  <c r="R170" i="13"/>
  <c r="P170" i="13"/>
  <c r="T169" i="13"/>
  <c r="R169" i="13"/>
  <c r="P169" i="13"/>
  <c r="T168" i="13"/>
  <c r="R168" i="13"/>
  <c r="P168" i="13"/>
  <c r="T167" i="13"/>
  <c r="R167" i="13"/>
  <c r="P167" i="13"/>
  <c r="T166" i="13"/>
  <c r="R166" i="13"/>
  <c r="P166" i="13"/>
  <c r="T165" i="13"/>
  <c r="R165" i="13"/>
  <c r="P165" i="13"/>
  <c r="T164" i="13"/>
  <c r="R164" i="13"/>
  <c r="P164" i="13"/>
  <c r="T163" i="13"/>
  <c r="R163" i="13"/>
  <c r="P163" i="13"/>
  <c r="T162" i="13"/>
  <c r="R162" i="13"/>
  <c r="P162" i="13"/>
  <c r="T161" i="13"/>
  <c r="R161" i="13"/>
  <c r="P161" i="13"/>
  <c r="T160" i="13"/>
  <c r="R160" i="13"/>
  <c r="P160" i="13"/>
  <c r="T159" i="13"/>
  <c r="R159" i="13"/>
  <c r="P159" i="13"/>
  <c r="T158" i="13"/>
  <c r="R158" i="13"/>
  <c r="P158" i="13"/>
  <c r="T157" i="13"/>
  <c r="R157" i="13"/>
  <c r="P157" i="13"/>
  <c r="T156" i="13"/>
  <c r="R156" i="13"/>
  <c r="P156" i="13"/>
  <c r="T155" i="13"/>
  <c r="R155" i="13"/>
  <c r="P155" i="13"/>
  <c r="T154" i="13"/>
  <c r="R154" i="13"/>
  <c r="P154" i="13"/>
  <c r="T153" i="13"/>
  <c r="R153" i="13"/>
  <c r="P153" i="13"/>
  <c r="T152" i="13"/>
  <c r="R152" i="13"/>
  <c r="P152" i="13"/>
  <c r="T151" i="13"/>
  <c r="R151" i="13"/>
  <c r="P151" i="13"/>
  <c r="T150" i="13"/>
  <c r="R150" i="13"/>
  <c r="P150" i="13"/>
  <c r="T149" i="13"/>
  <c r="R149" i="13"/>
  <c r="P149" i="13"/>
  <c r="T148" i="13"/>
  <c r="R148" i="13"/>
  <c r="P148" i="13"/>
  <c r="T147" i="13"/>
  <c r="R147" i="13"/>
  <c r="P147" i="13"/>
  <c r="T146" i="13"/>
  <c r="R146" i="13"/>
  <c r="P146" i="13"/>
  <c r="T145" i="13"/>
  <c r="R145" i="13"/>
  <c r="P145" i="13"/>
  <c r="T144" i="13"/>
  <c r="R144" i="13"/>
  <c r="P144" i="13"/>
  <c r="T143" i="13"/>
  <c r="R143" i="13"/>
  <c r="P143" i="13"/>
  <c r="T142" i="13"/>
  <c r="R142" i="13"/>
  <c r="P142" i="13"/>
  <c r="T141" i="13"/>
  <c r="R141" i="13"/>
  <c r="P141" i="13"/>
  <c r="T140" i="13"/>
  <c r="R140" i="13"/>
  <c r="P140" i="13"/>
  <c r="T139" i="13"/>
  <c r="R139" i="13"/>
  <c r="P139" i="13"/>
  <c r="T138" i="13"/>
  <c r="R138" i="13"/>
  <c r="P138" i="13"/>
  <c r="T137" i="13"/>
  <c r="R137" i="13"/>
  <c r="P137" i="13"/>
  <c r="T136" i="13"/>
  <c r="R136" i="13"/>
  <c r="P136" i="13"/>
  <c r="T135" i="13"/>
  <c r="R135" i="13"/>
  <c r="P135" i="13"/>
  <c r="T134" i="13"/>
  <c r="R134" i="13"/>
  <c r="P134" i="13"/>
  <c r="T133" i="13"/>
  <c r="R133" i="13"/>
  <c r="P133" i="13"/>
  <c r="T132" i="13"/>
  <c r="R132" i="13"/>
  <c r="P132" i="13"/>
  <c r="T131" i="13"/>
  <c r="R131" i="13"/>
  <c r="P131" i="13"/>
  <c r="T130" i="13"/>
  <c r="R130" i="13"/>
  <c r="P130" i="13"/>
  <c r="T129" i="13"/>
  <c r="R129" i="13"/>
  <c r="P129" i="13"/>
  <c r="T128" i="13"/>
  <c r="R128" i="13"/>
  <c r="P128" i="13"/>
  <c r="T127" i="13"/>
  <c r="R127" i="13"/>
  <c r="P127" i="13"/>
  <c r="T126" i="13"/>
  <c r="R126" i="13"/>
  <c r="P126" i="13"/>
  <c r="T125" i="13"/>
  <c r="R125" i="13"/>
  <c r="P125" i="13"/>
  <c r="T124" i="13"/>
  <c r="R124" i="13"/>
  <c r="P124" i="13"/>
  <c r="T123" i="13"/>
  <c r="R123" i="13"/>
  <c r="P123" i="13"/>
  <c r="T122" i="13"/>
  <c r="R122" i="13"/>
  <c r="P122" i="13"/>
  <c r="T121" i="13"/>
  <c r="R121" i="13"/>
  <c r="P121" i="13"/>
  <c r="T120" i="13"/>
  <c r="R120" i="13"/>
  <c r="P120" i="13"/>
  <c r="T119" i="13"/>
  <c r="R119" i="13"/>
  <c r="P119" i="13"/>
  <c r="T118" i="13"/>
  <c r="R118" i="13"/>
  <c r="P118" i="13"/>
  <c r="T117" i="13"/>
  <c r="R117" i="13"/>
  <c r="P117" i="13"/>
  <c r="T116" i="13"/>
  <c r="R116" i="13"/>
  <c r="P116" i="13"/>
  <c r="T115" i="13"/>
  <c r="R115" i="13"/>
  <c r="P115" i="13"/>
  <c r="T114" i="13"/>
  <c r="R114" i="13"/>
  <c r="P114" i="13"/>
  <c r="T113" i="13"/>
  <c r="R113" i="13"/>
  <c r="P113" i="13"/>
  <c r="T112" i="13"/>
  <c r="R112" i="13"/>
  <c r="P112" i="13"/>
  <c r="T111" i="13"/>
  <c r="R111" i="13"/>
  <c r="P111" i="13"/>
  <c r="T110" i="13"/>
  <c r="R110" i="13"/>
  <c r="P110" i="13"/>
  <c r="T109" i="13"/>
  <c r="R109" i="13"/>
  <c r="P109" i="13"/>
  <c r="T108" i="13"/>
  <c r="R108" i="13"/>
  <c r="P108" i="13"/>
  <c r="T107" i="13"/>
  <c r="R107" i="13"/>
  <c r="P107" i="13"/>
  <c r="T106" i="13"/>
  <c r="R106" i="13"/>
  <c r="P106" i="13"/>
  <c r="T105" i="13"/>
  <c r="R105" i="13"/>
  <c r="P105" i="13"/>
  <c r="T104" i="13"/>
  <c r="R104" i="13"/>
  <c r="P104" i="13"/>
  <c r="T103" i="13"/>
  <c r="R103" i="13"/>
  <c r="P103" i="13"/>
  <c r="T102" i="13"/>
  <c r="R102" i="13"/>
  <c r="P102" i="13"/>
  <c r="T101" i="13"/>
  <c r="R101" i="13"/>
  <c r="P101" i="13"/>
  <c r="T100" i="13"/>
  <c r="R100" i="13"/>
  <c r="P100" i="13"/>
  <c r="T99" i="13"/>
  <c r="R99" i="13"/>
  <c r="P99" i="13"/>
  <c r="T98" i="13"/>
  <c r="R98" i="13"/>
  <c r="P98" i="13"/>
  <c r="T97" i="13"/>
  <c r="R97" i="13"/>
  <c r="P97" i="13"/>
  <c r="T96" i="13"/>
  <c r="R96" i="13"/>
  <c r="P96" i="13"/>
  <c r="T95" i="13"/>
  <c r="R95" i="13"/>
  <c r="P95" i="13"/>
  <c r="T94" i="13"/>
  <c r="R94" i="13"/>
  <c r="P94" i="13"/>
  <c r="T93" i="13"/>
  <c r="R93" i="13"/>
  <c r="P93" i="13"/>
  <c r="T92" i="13"/>
  <c r="R92" i="13"/>
  <c r="P92" i="13"/>
  <c r="T91" i="13"/>
  <c r="R91" i="13"/>
  <c r="P91" i="13"/>
  <c r="T90" i="13"/>
  <c r="R90" i="13"/>
  <c r="P90" i="13"/>
  <c r="T89" i="13"/>
  <c r="R89" i="13"/>
  <c r="P89" i="13"/>
  <c r="T88" i="13"/>
  <c r="R88" i="13"/>
  <c r="P88" i="13"/>
  <c r="T87" i="13"/>
  <c r="R87" i="13"/>
  <c r="P87" i="13"/>
  <c r="T86" i="13"/>
  <c r="R86" i="13"/>
  <c r="P86" i="13"/>
  <c r="T85" i="13"/>
  <c r="R85" i="13"/>
  <c r="P85" i="13"/>
  <c r="T84" i="13"/>
  <c r="R84" i="13"/>
  <c r="P84" i="13"/>
  <c r="T83" i="13"/>
  <c r="R83" i="13"/>
  <c r="P83" i="13"/>
  <c r="T82" i="13"/>
  <c r="R82" i="13"/>
  <c r="P82" i="13"/>
  <c r="T81" i="13"/>
  <c r="R81" i="13"/>
  <c r="P81" i="13"/>
  <c r="T80" i="13"/>
  <c r="R80" i="13"/>
  <c r="P80" i="13"/>
  <c r="T79" i="13"/>
  <c r="R79" i="13"/>
  <c r="P79" i="13"/>
  <c r="T78" i="13"/>
  <c r="R78" i="13"/>
  <c r="P78" i="13"/>
  <c r="T77" i="13"/>
  <c r="R77" i="13"/>
  <c r="P77" i="13"/>
  <c r="T76" i="13"/>
  <c r="R76" i="13"/>
  <c r="P76" i="13"/>
  <c r="T75" i="13"/>
  <c r="R75" i="13"/>
  <c r="P75" i="13"/>
  <c r="T74" i="13"/>
  <c r="R74" i="13"/>
  <c r="P74" i="13"/>
  <c r="T73" i="13"/>
  <c r="R73" i="13"/>
  <c r="P73" i="13"/>
  <c r="T72" i="13"/>
  <c r="R72" i="13"/>
  <c r="P72" i="13"/>
  <c r="T71" i="13"/>
  <c r="R71" i="13"/>
  <c r="P71" i="13"/>
  <c r="T70" i="13"/>
  <c r="R70" i="13"/>
  <c r="P70" i="13"/>
  <c r="T69" i="13"/>
  <c r="R69" i="13"/>
  <c r="P69" i="13"/>
  <c r="T68" i="13"/>
  <c r="R68" i="13"/>
  <c r="P68" i="13"/>
  <c r="T67" i="13"/>
  <c r="R67" i="13"/>
  <c r="P67" i="13"/>
  <c r="T66" i="13"/>
  <c r="R66" i="13"/>
  <c r="P66" i="13"/>
  <c r="T65" i="13"/>
  <c r="R65" i="13"/>
  <c r="P65" i="13"/>
  <c r="T64" i="13"/>
  <c r="R64" i="13"/>
  <c r="P64" i="13"/>
  <c r="T63" i="13"/>
  <c r="R63" i="13"/>
  <c r="P63" i="13"/>
  <c r="T62" i="13"/>
  <c r="R62" i="13"/>
  <c r="P62" i="13"/>
  <c r="T61" i="13"/>
  <c r="R61" i="13"/>
  <c r="P61" i="13"/>
  <c r="T60" i="13"/>
  <c r="R60" i="13"/>
  <c r="P60" i="13"/>
  <c r="T59" i="13"/>
  <c r="R59" i="13"/>
  <c r="P59" i="13"/>
  <c r="T58" i="13"/>
  <c r="R58" i="13"/>
  <c r="P58" i="13"/>
  <c r="T57" i="13"/>
  <c r="R57" i="13"/>
  <c r="P57" i="13"/>
  <c r="T56" i="13"/>
  <c r="R56" i="13"/>
  <c r="P56" i="13"/>
  <c r="T55" i="13"/>
  <c r="R55" i="13"/>
  <c r="P55" i="13"/>
  <c r="T54" i="13"/>
  <c r="R54" i="13"/>
  <c r="P54" i="13"/>
  <c r="T53" i="13"/>
  <c r="R53" i="13"/>
  <c r="P53" i="13"/>
  <c r="T52" i="13"/>
  <c r="R52" i="13"/>
  <c r="P52" i="13"/>
  <c r="T51" i="13"/>
  <c r="R51" i="13"/>
  <c r="P51" i="13"/>
  <c r="T50" i="13"/>
  <c r="R50" i="13"/>
  <c r="P50" i="13"/>
  <c r="T49" i="13"/>
  <c r="R49" i="13"/>
  <c r="P49" i="13"/>
  <c r="T48" i="13"/>
  <c r="R48" i="13"/>
  <c r="P48" i="13"/>
  <c r="T47" i="13"/>
  <c r="R47" i="13"/>
  <c r="P47" i="13"/>
  <c r="T46" i="13"/>
  <c r="R46" i="13"/>
  <c r="P46" i="13"/>
  <c r="T45" i="13"/>
  <c r="R45" i="13"/>
  <c r="P45" i="13"/>
  <c r="T44" i="13"/>
  <c r="R44" i="13"/>
  <c r="P44" i="13"/>
  <c r="T43" i="13"/>
  <c r="R43" i="13"/>
  <c r="P43" i="13"/>
  <c r="T42" i="13"/>
  <c r="R42" i="13"/>
  <c r="P42" i="13"/>
  <c r="T41" i="13"/>
  <c r="R41" i="13"/>
  <c r="P41" i="13"/>
  <c r="T40" i="13"/>
  <c r="R40" i="13"/>
  <c r="P40" i="13"/>
  <c r="T39" i="13"/>
  <c r="R39" i="13"/>
  <c r="P39" i="13"/>
  <c r="T38" i="13"/>
  <c r="R38" i="13"/>
  <c r="P38" i="13"/>
  <c r="T37" i="13"/>
  <c r="R37" i="13"/>
  <c r="P37" i="13"/>
  <c r="T36" i="13"/>
  <c r="R36" i="13"/>
  <c r="P36" i="13"/>
  <c r="T35" i="13"/>
  <c r="R35" i="13"/>
  <c r="P35" i="13"/>
  <c r="T34" i="13"/>
  <c r="R34" i="13"/>
  <c r="P34" i="13"/>
  <c r="T33" i="13"/>
  <c r="R33" i="13"/>
  <c r="P33" i="13"/>
  <c r="T32" i="13"/>
  <c r="R32" i="13"/>
  <c r="P32" i="13"/>
  <c r="T31" i="13"/>
  <c r="R31" i="13"/>
  <c r="P31" i="13"/>
  <c r="T30" i="13"/>
  <c r="R30" i="13"/>
  <c r="P30" i="13"/>
  <c r="T29" i="13"/>
  <c r="R29" i="13"/>
  <c r="P29" i="13"/>
  <c r="T28" i="13"/>
  <c r="R28" i="13"/>
  <c r="P28" i="13"/>
  <c r="T27" i="13"/>
  <c r="R27" i="13"/>
  <c r="P27" i="13"/>
  <c r="T26" i="13"/>
  <c r="R26" i="13"/>
  <c r="P26" i="13"/>
  <c r="T25" i="13"/>
  <c r="R25" i="13"/>
  <c r="P25" i="13"/>
  <c r="T24" i="13"/>
  <c r="R24" i="13"/>
  <c r="P24" i="13"/>
  <c r="T23" i="13"/>
  <c r="R23" i="13"/>
  <c r="P23" i="13"/>
  <c r="T22" i="13"/>
  <c r="R22" i="13"/>
  <c r="P22" i="13"/>
  <c r="T21" i="13"/>
  <c r="R21" i="13"/>
  <c r="P21" i="13"/>
  <c r="T20" i="13"/>
  <c r="R20" i="13"/>
  <c r="P20" i="13"/>
  <c r="T19" i="13"/>
  <c r="R19" i="13"/>
  <c r="P19" i="13"/>
  <c r="T18" i="13"/>
  <c r="R18" i="13"/>
  <c r="P18" i="13"/>
  <c r="T17" i="13"/>
  <c r="R17" i="13"/>
  <c r="P17" i="13"/>
  <c r="T16" i="13"/>
  <c r="R16" i="13"/>
  <c r="P16" i="13"/>
  <c r="T15" i="13"/>
  <c r="R15" i="13"/>
  <c r="P15" i="13"/>
  <c r="T14" i="13"/>
  <c r="R14" i="13"/>
  <c r="P14" i="13"/>
  <c r="T13" i="13"/>
  <c r="R13" i="13"/>
  <c r="P13" i="13"/>
  <c r="T12" i="13"/>
  <c r="R12" i="13"/>
  <c r="P12" i="13"/>
  <c r="T11" i="13"/>
  <c r="R11" i="13"/>
  <c r="P11" i="13"/>
  <c r="T10" i="13"/>
  <c r="R10" i="13"/>
  <c r="P10" i="13"/>
  <c r="T9" i="13"/>
  <c r="R9" i="13"/>
  <c r="P9" i="13"/>
  <c r="T8" i="13"/>
  <c r="R8" i="13"/>
  <c r="P8" i="13"/>
  <c r="T7" i="13"/>
  <c r="R7" i="13"/>
  <c r="P7" i="13"/>
  <c r="T6" i="13"/>
  <c r="R6" i="13"/>
  <c r="P6" i="13"/>
  <c r="T5" i="13"/>
  <c r="R5" i="13"/>
  <c r="P5" i="13"/>
  <c r="T4" i="13"/>
  <c r="R4" i="13"/>
  <c r="P4" i="13"/>
  <c r="B18" i="4"/>
  <c r="B17" i="4"/>
  <c r="B13" i="4"/>
  <c r="B15" i="4" s="1"/>
  <c r="B12" i="4"/>
  <c r="B14" i="4" s="1"/>
  <c r="B11" i="4"/>
  <c r="E2" i="1" l="1"/>
  <c r="E3" i="1"/>
  <c r="F3" i="1" s="1"/>
  <c r="E4" i="1"/>
  <c r="F4" i="1" s="1"/>
  <c r="E5" i="1"/>
  <c r="F5" i="1" s="1"/>
  <c r="E6" i="1"/>
  <c r="F6" i="1" s="1"/>
  <c r="E7" i="1"/>
  <c r="F7" i="1" s="1"/>
  <c r="E8" i="1"/>
  <c r="F8" i="1" s="1"/>
  <c r="E9" i="1"/>
  <c r="F9" i="1" s="1"/>
  <c r="E10" i="1"/>
  <c r="F10" i="1" s="1"/>
  <c r="E11" i="1"/>
  <c r="F11" i="1" s="1"/>
  <c r="E12" i="1"/>
  <c r="F12" i="1" s="1"/>
  <c r="E13" i="1"/>
  <c r="F13" i="1" s="1"/>
  <c r="E14" i="1"/>
  <c r="F14" i="1" s="1"/>
  <c r="E15" i="1"/>
  <c r="F15" i="1" s="1"/>
  <c r="E16" i="1"/>
  <c r="F16" i="1" s="1"/>
  <c r="E17" i="1"/>
  <c r="F17" i="1" s="1"/>
  <c r="E18" i="1"/>
  <c r="F18" i="1" s="1"/>
  <c r="E19" i="1"/>
  <c r="F19" i="1" s="1"/>
  <c r="E20" i="1"/>
  <c r="F20" i="1" s="1"/>
  <c r="E21" i="1"/>
  <c r="F21" i="1" s="1"/>
  <c r="E22" i="1"/>
  <c r="F22" i="1" s="1"/>
  <c r="E23" i="1"/>
  <c r="F23" i="1" s="1"/>
  <c r="E24" i="1"/>
  <c r="F24" i="1" s="1"/>
  <c r="E25" i="1"/>
  <c r="F25" i="1" s="1"/>
  <c r="E26" i="1"/>
  <c r="F26" i="1" s="1"/>
  <c r="E27" i="1"/>
  <c r="F27" i="1" s="1"/>
  <c r="E28" i="1"/>
  <c r="F28" i="1" s="1"/>
  <c r="E29" i="1"/>
  <c r="F29" i="1" s="1"/>
  <c r="E30" i="1"/>
  <c r="F30" i="1" s="1"/>
  <c r="E31" i="1"/>
  <c r="F31" i="1" s="1"/>
  <c r="E32" i="1"/>
  <c r="F32" i="1" s="1"/>
  <c r="E33" i="1"/>
  <c r="F33" i="1" s="1"/>
  <c r="E34" i="1"/>
  <c r="F34" i="1" s="1"/>
  <c r="E35" i="1"/>
  <c r="F35" i="1" s="1"/>
  <c r="E36" i="1"/>
  <c r="F36" i="1" s="1"/>
  <c r="E37" i="1"/>
  <c r="F37" i="1" s="1"/>
  <c r="E38" i="1"/>
  <c r="F38" i="1" s="1"/>
  <c r="E39" i="1"/>
  <c r="F39" i="1" s="1"/>
  <c r="E40" i="1"/>
  <c r="F40" i="1" s="1"/>
  <c r="E41" i="1"/>
  <c r="F41" i="1" s="1"/>
  <c r="E42" i="1"/>
  <c r="F42" i="1" s="1"/>
  <c r="E43" i="1"/>
  <c r="F43" i="1" s="1"/>
  <c r="E44" i="1"/>
  <c r="F44" i="1" s="1"/>
  <c r="E45" i="1"/>
  <c r="F45" i="1" s="1"/>
  <c r="E46" i="1"/>
  <c r="F46" i="1" s="1"/>
  <c r="E47" i="1"/>
  <c r="F47" i="1" s="1"/>
  <c r="E48" i="1"/>
  <c r="F48" i="1" s="1"/>
  <c r="E49" i="1"/>
  <c r="F49" i="1" s="1"/>
  <c r="E50" i="1"/>
  <c r="F50" i="1" s="1"/>
  <c r="E51" i="1"/>
  <c r="F51" i="1" s="1"/>
  <c r="E52" i="1"/>
  <c r="F52" i="1" s="1"/>
  <c r="E53" i="1"/>
  <c r="F53" i="1" s="1"/>
  <c r="E54" i="1"/>
  <c r="F54" i="1" s="1"/>
  <c r="E55" i="1"/>
  <c r="F55" i="1" s="1"/>
  <c r="E56" i="1"/>
  <c r="F56" i="1" s="1"/>
  <c r="E57" i="1"/>
  <c r="F57" i="1" s="1"/>
  <c r="E58" i="1"/>
  <c r="F58" i="1" s="1"/>
  <c r="E59" i="1"/>
  <c r="F59" i="1" s="1"/>
  <c r="E60" i="1"/>
  <c r="F60" i="1" s="1"/>
  <c r="E61" i="1"/>
  <c r="F61" i="1" s="1"/>
  <c r="E62" i="1"/>
  <c r="F62" i="1" s="1"/>
  <c r="E63" i="1"/>
  <c r="F63" i="1" s="1"/>
  <c r="E64" i="1"/>
  <c r="F64" i="1" s="1"/>
  <c r="E65" i="1"/>
  <c r="F65" i="1" s="1"/>
  <c r="E66" i="1"/>
  <c r="F66" i="1" s="1"/>
  <c r="E67" i="1"/>
  <c r="F67" i="1" s="1"/>
  <c r="E68" i="1"/>
  <c r="F68" i="1" s="1"/>
  <c r="E69" i="1"/>
  <c r="F69" i="1" s="1"/>
  <c r="E70" i="1"/>
  <c r="F70" i="1" s="1"/>
  <c r="E71" i="1"/>
  <c r="F71" i="1" s="1"/>
  <c r="E72" i="1"/>
  <c r="F72" i="1" s="1"/>
  <c r="E73" i="1"/>
  <c r="F73" i="1" s="1"/>
  <c r="E74" i="1"/>
  <c r="F74" i="1" s="1"/>
  <c r="E75" i="1"/>
  <c r="F75" i="1" s="1"/>
  <c r="E76" i="1"/>
  <c r="F76" i="1" s="1"/>
  <c r="E77" i="1"/>
  <c r="F77" i="1" s="1"/>
  <c r="E78" i="1"/>
  <c r="F78" i="1" s="1"/>
  <c r="E79" i="1"/>
  <c r="F79" i="1" s="1"/>
  <c r="E80" i="1"/>
  <c r="F80" i="1" s="1"/>
  <c r="E81" i="1"/>
  <c r="F81" i="1" s="1"/>
  <c r="E82" i="1"/>
  <c r="F82" i="1" s="1"/>
  <c r="E83" i="1"/>
  <c r="F83" i="1" s="1"/>
  <c r="E84" i="1"/>
  <c r="F84" i="1" s="1"/>
  <c r="E85" i="1"/>
  <c r="F85" i="1" s="1"/>
  <c r="E86" i="1"/>
  <c r="F86" i="1" s="1"/>
  <c r="E87" i="1"/>
  <c r="F87" i="1" s="1"/>
  <c r="E88" i="1"/>
  <c r="F88" i="1" s="1"/>
  <c r="E89" i="1"/>
  <c r="F89" i="1" s="1"/>
  <c r="E90" i="1"/>
  <c r="F90" i="1" s="1"/>
  <c r="E91" i="1"/>
  <c r="F91" i="1" s="1"/>
  <c r="E92" i="1"/>
  <c r="F92" i="1" s="1"/>
  <c r="E93" i="1"/>
  <c r="F93" i="1" s="1"/>
  <c r="E94" i="1"/>
  <c r="F94" i="1" s="1"/>
  <c r="E95" i="1"/>
  <c r="F95" i="1" s="1"/>
  <c r="E96" i="1"/>
  <c r="F96" i="1" s="1"/>
  <c r="E97" i="1"/>
  <c r="F97" i="1" s="1"/>
  <c r="E98" i="1"/>
  <c r="F98" i="1" s="1"/>
  <c r="E99" i="1"/>
  <c r="F99" i="1" s="1"/>
  <c r="E100" i="1"/>
  <c r="F100" i="1" s="1"/>
  <c r="E101" i="1"/>
  <c r="F101" i="1" s="1"/>
  <c r="E102" i="1"/>
  <c r="F102" i="1" s="1"/>
  <c r="E103" i="1"/>
  <c r="F103" i="1" s="1"/>
  <c r="E104" i="1"/>
  <c r="F104" i="1" s="1"/>
  <c r="E105" i="1"/>
  <c r="F105" i="1" s="1"/>
  <c r="E106" i="1"/>
  <c r="F106" i="1" s="1"/>
  <c r="E107" i="1"/>
  <c r="F107" i="1" s="1"/>
  <c r="E108" i="1"/>
  <c r="F108" i="1" s="1"/>
  <c r="E109" i="1"/>
  <c r="F109" i="1" s="1"/>
  <c r="E110" i="1"/>
  <c r="F110" i="1" s="1"/>
  <c r="E111" i="1"/>
  <c r="F111" i="1" s="1"/>
  <c r="E112" i="1"/>
  <c r="F112" i="1" s="1"/>
  <c r="E113" i="1"/>
  <c r="F113" i="1" s="1"/>
  <c r="E114" i="1"/>
  <c r="F114" i="1" s="1"/>
  <c r="E115" i="1"/>
  <c r="F115" i="1" s="1"/>
  <c r="E116" i="1"/>
  <c r="F116" i="1" s="1"/>
  <c r="E117" i="1"/>
  <c r="F117" i="1" s="1"/>
  <c r="E118" i="1"/>
  <c r="F118" i="1" s="1"/>
  <c r="E119" i="1"/>
  <c r="F119" i="1" s="1"/>
  <c r="E120" i="1"/>
  <c r="F120" i="1" s="1"/>
  <c r="E121" i="1"/>
  <c r="F121" i="1" s="1"/>
  <c r="E122" i="1"/>
  <c r="F122" i="1" s="1"/>
  <c r="E123" i="1"/>
  <c r="F123" i="1" s="1"/>
  <c r="E124" i="1"/>
  <c r="F124" i="1" s="1"/>
  <c r="E125" i="1"/>
  <c r="F125" i="1" s="1"/>
  <c r="E126" i="1"/>
  <c r="F126" i="1" s="1"/>
  <c r="E127" i="1"/>
  <c r="F127" i="1" s="1"/>
  <c r="E128" i="1"/>
  <c r="F128" i="1" s="1"/>
  <c r="E129" i="1"/>
  <c r="F129" i="1" s="1"/>
  <c r="E130" i="1"/>
  <c r="F130" i="1" s="1"/>
  <c r="E131" i="1"/>
  <c r="F131" i="1" s="1"/>
  <c r="E132" i="1"/>
  <c r="F132" i="1" s="1"/>
  <c r="E133" i="1"/>
  <c r="F133" i="1" s="1"/>
  <c r="E134" i="1"/>
  <c r="F134" i="1" s="1"/>
  <c r="E135" i="1"/>
  <c r="F135" i="1" s="1"/>
  <c r="E136" i="1"/>
  <c r="F136" i="1" s="1"/>
  <c r="E137" i="1"/>
  <c r="F137" i="1" s="1"/>
  <c r="E138" i="1"/>
  <c r="F138" i="1" s="1"/>
  <c r="E139" i="1"/>
  <c r="F139" i="1" s="1"/>
  <c r="E140" i="1"/>
  <c r="F140" i="1" s="1"/>
  <c r="E141" i="1"/>
  <c r="F141" i="1" s="1"/>
  <c r="E142" i="1"/>
  <c r="F142" i="1" s="1"/>
  <c r="E143" i="1"/>
  <c r="F143" i="1" s="1"/>
  <c r="E144" i="1"/>
  <c r="F144" i="1" s="1"/>
  <c r="E145" i="1"/>
  <c r="F145" i="1" s="1"/>
  <c r="E146" i="1"/>
  <c r="F146" i="1" s="1"/>
  <c r="E147" i="1"/>
  <c r="F147" i="1" s="1"/>
  <c r="E148" i="1"/>
  <c r="F148" i="1" s="1"/>
  <c r="E149" i="1"/>
  <c r="F149" i="1" s="1"/>
  <c r="E150" i="1"/>
  <c r="F150" i="1" s="1"/>
  <c r="E151" i="1"/>
  <c r="F151" i="1" s="1"/>
  <c r="E152" i="1"/>
  <c r="F152" i="1" s="1"/>
  <c r="E153" i="1"/>
  <c r="F153" i="1" s="1"/>
  <c r="E154" i="1"/>
  <c r="F154" i="1" s="1"/>
  <c r="E155" i="1"/>
  <c r="F155" i="1" s="1"/>
  <c r="E156" i="1"/>
  <c r="F156" i="1" s="1"/>
  <c r="E157" i="1"/>
  <c r="F157" i="1" s="1"/>
  <c r="E158" i="1"/>
  <c r="F158" i="1" s="1"/>
  <c r="E159" i="1"/>
  <c r="F159" i="1" s="1"/>
  <c r="E160" i="1"/>
  <c r="F160" i="1" s="1"/>
  <c r="E161" i="1"/>
  <c r="F161" i="1" s="1"/>
  <c r="E162" i="1"/>
  <c r="F162" i="1" s="1"/>
  <c r="E163" i="1"/>
  <c r="F163" i="1" s="1"/>
  <c r="E164" i="1"/>
  <c r="F164" i="1" s="1"/>
  <c r="E165" i="1"/>
  <c r="F165" i="1" s="1"/>
  <c r="E166" i="1"/>
  <c r="F166" i="1" s="1"/>
  <c r="E167" i="1"/>
  <c r="F167" i="1" s="1"/>
  <c r="E168" i="1"/>
  <c r="F168" i="1" s="1"/>
  <c r="E169" i="1"/>
  <c r="F169" i="1" s="1"/>
  <c r="E170" i="1"/>
  <c r="F170" i="1" s="1"/>
  <c r="E171" i="1"/>
  <c r="F171" i="1" s="1"/>
  <c r="E172" i="1"/>
  <c r="F172" i="1" s="1"/>
  <c r="E173" i="1"/>
  <c r="F173" i="1" s="1"/>
  <c r="E174" i="1"/>
  <c r="F174" i="1" s="1"/>
  <c r="E175" i="1"/>
  <c r="F175" i="1" s="1"/>
  <c r="E176" i="1"/>
  <c r="F176" i="1" s="1"/>
  <c r="E177" i="1"/>
  <c r="F177" i="1" s="1"/>
  <c r="E178" i="1"/>
  <c r="F178" i="1" s="1"/>
  <c r="E179" i="1"/>
  <c r="F179" i="1" s="1"/>
  <c r="E180" i="1"/>
  <c r="F180" i="1" s="1"/>
  <c r="E181" i="1"/>
  <c r="F181" i="1" s="1"/>
  <c r="E182" i="1"/>
  <c r="F182" i="1" s="1"/>
  <c r="E183" i="1"/>
  <c r="F183" i="1" s="1"/>
  <c r="E184" i="1"/>
  <c r="F184" i="1" s="1"/>
  <c r="E185" i="1"/>
  <c r="F185" i="1" s="1"/>
  <c r="E186" i="1"/>
  <c r="F186" i="1" s="1"/>
  <c r="E187" i="1"/>
  <c r="F187" i="1" s="1"/>
  <c r="E188" i="1"/>
  <c r="F188" i="1" s="1"/>
  <c r="E189" i="1"/>
  <c r="F189" i="1" s="1"/>
  <c r="E190" i="1"/>
  <c r="F190" i="1" s="1"/>
  <c r="E191" i="1"/>
  <c r="F191" i="1" s="1"/>
  <c r="E192" i="1"/>
  <c r="F192" i="1" s="1"/>
  <c r="E193" i="1"/>
  <c r="F193" i="1" s="1"/>
  <c r="E194" i="1"/>
  <c r="F194" i="1" s="1"/>
  <c r="A26" i="1" l="1"/>
  <c r="A38" i="1" s="1"/>
  <c r="A50" i="1" s="1"/>
  <c r="A62" i="1" s="1"/>
  <c r="A74" i="1" s="1"/>
  <c r="A86" i="1" s="1"/>
  <c r="A98" i="1" s="1"/>
  <c r="A110" i="1" s="1"/>
  <c r="A122" i="1" s="1"/>
  <c r="A134" i="1" s="1"/>
  <c r="A146" i="1" s="1"/>
  <c r="A158" i="1" s="1"/>
  <c r="A170" i="1" s="1"/>
  <c r="A182" i="1" s="1"/>
  <c r="A194" i="1" s="1"/>
  <c r="A25" i="1"/>
  <c r="A37" i="1" s="1"/>
  <c r="A49" i="1" s="1"/>
  <c r="A61" i="1" s="1"/>
  <c r="A73" i="1" s="1"/>
  <c r="A85" i="1" s="1"/>
  <c r="A97" i="1" s="1"/>
  <c r="A109" i="1" s="1"/>
  <c r="A121" i="1" s="1"/>
  <c r="A133" i="1" s="1"/>
  <c r="A145" i="1" s="1"/>
  <c r="A157" i="1" s="1"/>
  <c r="A169" i="1" s="1"/>
  <c r="A181" i="1" s="1"/>
  <c r="A193" i="1" s="1"/>
  <c r="A24" i="1"/>
  <c r="A36" i="1" s="1"/>
  <c r="A48" i="1" s="1"/>
  <c r="A60" i="1" s="1"/>
  <c r="A72" i="1" s="1"/>
  <c r="A84" i="1" s="1"/>
  <c r="A96" i="1" s="1"/>
  <c r="A108" i="1" s="1"/>
  <c r="A120" i="1" s="1"/>
  <c r="A132" i="1" s="1"/>
  <c r="A144" i="1" s="1"/>
  <c r="A156" i="1" s="1"/>
  <c r="A168" i="1" s="1"/>
  <c r="A180" i="1" s="1"/>
  <c r="A192" i="1" s="1"/>
  <c r="A23" i="1"/>
  <c r="A35" i="1" s="1"/>
  <c r="A47" i="1" s="1"/>
  <c r="A59" i="1" s="1"/>
  <c r="A71" i="1" s="1"/>
  <c r="A83" i="1" s="1"/>
  <c r="A95" i="1" s="1"/>
  <c r="A107" i="1" s="1"/>
  <c r="A119" i="1" s="1"/>
  <c r="A131" i="1" s="1"/>
  <c r="A143" i="1" s="1"/>
  <c r="A155" i="1" s="1"/>
  <c r="A167" i="1" s="1"/>
  <c r="A179" i="1" s="1"/>
  <c r="A191" i="1" s="1"/>
  <c r="A22" i="1"/>
  <c r="A34" i="1" s="1"/>
  <c r="A46" i="1" s="1"/>
  <c r="A58" i="1" s="1"/>
  <c r="A70" i="1" s="1"/>
  <c r="A82" i="1" s="1"/>
  <c r="A94" i="1" s="1"/>
  <c r="A106" i="1" s="1"/>
  <c r="A118" i="1" s="1"/>
  <c r="A130" i="1" s="1"/>
  <c r="A142" i="1" s="1"/>
  <c r="A154" i="1" s="1"/>
  <c r="A166" i="1" s="1"/>
  <c r="A178" i="1" s="1"/>
  <c r="A190" i="1" s="1"/>
  <c r="A21" i="1"/>
  <c r="A33" i="1" s="1"/>
  <c r="A45" i="1" s="1"/>
  <c r="A57" i="1" s="1"/>
  <c r="A69" i="1" s="1"/>
  <c r="A81" i="1" s="1"/>
  <c r="A93" i="1" s="1"/>
  <c r="A105" i="1" s="1"/>
  <c r="A117" i="1" s="1"/>
  <c r="A129" i="1" s="1"/>
  <c r="A141" i="1" s="1"/>
  <c r="A153" i="1" s="1"/>
  <c r="A165" i="1" s="1"/>
  <c r="A177" i="1" s="1"/>
  <c r="A189" i="1" s="1"/>
  <c r="A20" i="1"/>
  <c r="A32" i="1" s="1"/>
  <c r="A44" i="1" s="1"/>
  <c r="A56" i="1" s="1"/>
  <c r="A68" i="1" s="1"/>
  <c r="A80" i="1" s="1"/>
  <c r="A92" i="1" s="1"/>
  <c r="A104" i="1" s="1"/>
  <c r="A116" i="1" s="1"/>
  <c r="A128" i="1" s="1"/>
  <c r="A140" i="1" s="1"/>
  <c r="A152" i="1" s="1"/>
  <c r="A164" i="1" s="1"/>
  <c r="A176" i="1" s="1"/>
  <c r="A188" i="1" s="1"/>
  <c r="A19" i="1"/>
  <c r="A31" i="1" s="1"/>
  <c r="A43" i="1" s="1"/>
  <c r="A55" i="1" s="1"/>
  <c r="A67" i="1" s="1"/>
  <c r="A79" i="1" s="1"/>
  <c r="A91" i="1" s="1"/>
  <c r="A103" i="1" s="1"/>
  <c r="A115" i="1" s="1"/>
  <c r="A127" i="1" s="1"/>
  <c r="A139" i="1" s="1"/>
  <c r="A151" i="1" s="1"/>
  <c r="A163" i="1" s="1"/>
  <c r="A175" i="1" s="1"/>
  <c r="A187" i="1" s="1"/>
  <c r="A18" i="1"/>
  <c r="A30" i="1" s="1"/>
  <c r="A42" i="1" s="1"/>
  <c r="A54" i="1" s="1"/>
  <c r="A66" i="1" s="1"/>
  <c r="A78" i="1" s="1"/>
  <c r="A90" i="1" s="1"/>
  <c r="A102" i="1" s="1"/>
  <c r="A114" i="1" s="1"/>
  <c r="A126" i="1" s="1"/>
  <c r="A138" i="1" s="1"/>
  <c r="A150" i="1" s="1"/>
  <c r="A162" i="1" s="1"/>
  <c r="A174" i="1" s="1"/>
  <c r="A186" i="1" s="1"/>
  <c r="A17" i="1"/>
  <c r="A29" i="1" s="1"/>
  <c r="A41" i="1" s="1"/>
  <c r="A53" i="1" s="1"/>
  <c r="A65" i="1" s="1"/>
  <c r="A77" i="1" s="1"/>
  <c r="A89" i="1" s="1"/>
  <c r="A101" i="1" s="1"/>
  <c r="A113" i="1" s="1"/>
  <c r="A125" i="1" s="1"/>
  <c r="A137" i="1" s="1"/>
  <c r="A149" i="1" s="1"/>
  <c r="A161" i="1" s="1"/>
  <c r="A173" i="1" s="1"/>
  <c r="A185" i="1" s="1"/>
  <c r="A16" i="1"/>
  <c r="A28" i="1" s="1"/>
  <c r="A40" i="1" s="1"/>
  <c r="A52" i="1" s="1"/>
  <c r="A64" i="1" s="1"/>
  <c r="A76" i="1" s="1"/>
  <c r="A88" i="1" s="1"/>
  <c r="A100" i="1" s="1"/>
  <c r="A112" i="1" s="1"/>
  <c r="A124" i="1" s="1"/>
  <c r="A136" i="1" s="1"/>
  <c r="A148" i="1" s="1"/>
  <c r="A160" i="1" s="1"/>
  <c r="A172" i="1" s="1"/>
  <c r="A184" i="1" s="1"/>
  <c r="A15" i="1"/>
  <c r="A27" i="1" s="1"/>
  <c r="A39" i="1" s="1"/>
  <c r="A51" i="1" s="1"/>
  <c r="A63" i="1" s="1"/>
  <c r="A75" i="1" s="1"/>
  <c r="A87" i="1" s="1"/>
  <c r="A99" i="1" s="1"/>
  <c r="A111" i="1" s="1"/>
  <c r="A123" i="1" s="1"/>
  <c r="A135" i="1" s="1"/>
  <c r="A147" i="1" s="1"/>
  <c r="A159" i="1" s="1"/>
  <c r="A171" i="1" s="1"/>
  <c r="A183" i="1" s="1"/>
  <c r="S204" i="1" l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S203" i="1"/>
  <c r="Q203" i="1"/>
  <c r="O203" i="1"/>
  <c r="M203" i="1"/>
  <c r="K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I203" i="1"/>
  <c r="G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03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3" i="1"/>
  <c r="F2" i="1" l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N23" i="1"/>
  <c r="O23" i="1"/>
  <c r="N24" i="1"/>
  <c r="O24" i="1"/>
  <c r="N25" i="1"/>
  <c r="O25" i="1"/>
  <c r="N26" i="1"/>
  <c r="O26" i="1"/>
  <c r="K15" i="1"/>
  <c r="K16" i="1"/>
  <c r="K17" i="1"/>
  <c r="K18" i="1"/>
  <c r="K19" i="1"/>
  <c r="K20" i="1"/>
  <c r="K21" i="1"/>
  <c r="K22" i="1"/>
  <c r="K23" i="1"/>
  <c r="K24" i="1"/>
  <c r="K25" i="1"/>
  <c r="K26" i="1"/>
  <c r="G16" i="1"/>
  <c r="G28" i="1" s="1"/>
  <c r="G40" i="1" s="1"/>
  <c r="G52" i="1" s="1"/>
  <c r="G64" i="1" s="1"/>
  <c r="G76" i="1" s="1"/>
  <c r="G88" i="1" s="1"/>
  <c r="G100" i="1" s="1"/>
  <c r="G112" i="1" s="1"/>
  <c r="G124" i="1" s="1"/>
  <c r="G136" i="1" s="1"/>
  <c r="G148" i="1" s="1"/>
  <c r="G160" i="1" s="1"/>
  <c r="G172" i="1" s="1"/>
  <c r="G184" i="1" s="1"/>
  <c r="G17" i="1"/>
  <c r="G29" i="1" s="1"/>
  <c r="G41" i="1" s="1"/>
  <c r="G53" i="1" s="1"/>
  <c r="G65" i="1" s="1"/>
  <c r="G77" i="1" s="1"/>
  <c r="G89" i="1" s="1"/>
  <c r="G101" i="1" s="1"/>
  <c r="G113" i="1" s="1"/>
  <c r="G125" i="1" s="1"/>
  <c r="G137" i="1" s="1"/>
  <c r="G149" i="1" s="1"/>
  <c r="G161" i="1" s="1"/>
  <c r="G173" i="1" s="1"/>
  <c r="G185" i="1" s="1"/>
  <c r="G18" i="1"/>
  <c r="G30" i="1" s="1"/>
  <c r="G42" i="1" s="1"/>
  <c r="G54" i="1" s="1"/>
  <c r="G66" i="1" s="1"/>
  <c r="G78" i="1" s="1"/>
  <c r="G90" i="1" s="1"/>
  <c r="G102" i="1" s="1"/>
  <c r="G114" i="1" s="1"/>
  <c r="G126" i="1" s="1"/>
  <c r="G138" i="1" s="1"/>
  <c r="G150" i="1" s="1"/>
  <c r="G162" i="1" s="1"/>
  <c r="G174" i="1" s="1"/>
  <c r="G186" i="1" s="1"/>
  <c r="G19" i="1"/>
  <c r="G31" i="1" s="1"/>
  <c r="G43" i="1" s="1"/>
  <c r="G55" i="1" s="1"/>
  <c r="G67" i="1" s="1"/>
  <c r="G79" i="1" s="1"/>
  <c r="G91" i="1" s="1"/>
  <c r="G103" i="1" s="1"/>
  <c r="G115" i="1" s="1"/>
  <c r="G127" i="1" s="1"/>
  <c r="G139" i="1" s="1"/>
  <c r="G151" i="1" s="1"/>
  <c r="G163" i="1" s="1"/>
  <c r="G175" i="1" s="1"/>
  <c r="G187" i="1" s="1"/>
  <c r="G20" i="1"/>
  <c r="G32" i="1" s="1"/>
  <c r="G44" i="1" s="1"/>
  <c r="G56" i="1" s="1"/>
  <c r="G68" i="1" s="1"/>
  <c r="G80" i="1" s="1"/>
  <c r="G92" i="1" s="1"/>
  <c r="G104" i="1" s="1"/>
  <c r="G116" i="1" s="1"/>
  <c r="G128" i="1" s="1"/>
  <c r="G140" i="1" s="1"/>
  <c r="G152" i="1" s="1"/>
  <c r="G164" i="1" s="1"/>
  <c r="G176" i="1" s="1"/>
  <c r="G188" i="1" s="1"/>
  <c r="G21" i="1"/>
  <c r="G33" i="1" s="1"/>
  <c r="G45" i="1" s="1"/>
  <c r="G57" i="1" s="1"/>
  <c r="G69" i="1" s="1"/>
  <c r="G81" i="1" s="1"/>
  <c r="G93" i="1" s="1"/>
  <c r="G105" i="1" s="1"/>
  <c r="G117" i="1" s="1"/>
  <c r="G129" i="1" s="1"/>
  <c r="G141" i="1" s="1"/>
  <c r="G153" i="1" s="1"/>
  <c r="G165" i="1" s="1"/>
  <c r="G177" i="1" s="1"/>
  <c r="G189" i="1" s="1"/>
  <c r="G22" i="1"/>
  <c r="G34" i="1" s="1"/>
  <c r="G46" i="1" s="1"/>
  <c r="G58" i="1" s="1"/>
  <c r="G70" i="1" s="1"/>
  <c r="G82" i="1" s="1"/>
  <c r="G94" i="1" s="1"/>
  <c r="G106" i="1" s="1"/>
  <c r="G118" i="1" s="1"/>
  <c r="G130" i="1" s="1"/>
  <c r="G142" i="1" s="1"/>
  <c r="G154" i="1" s="1"/>
  <c r="G166" i="1" s="1"/>
  <c r="G178" i="1" s="1"/>
  <c r="G190" i="1" s="1"/>
  <c r="G23" i="1"/>
  <c r="G35" i="1" s="1"/>
  <c r="G47" i="1" s="1"/>
  <c r="G59" i="1" s="1"/>
  <c r="G71" i="1" s="1"/>
  <c r="G83" i="1" s="1"/>
  <c r="G95" i="1" s="1"/>
  <c r="G107" i="1" s="1"/>
  <c r="G119" i="1" s="1"/>
  <c r="G131" i="1" s="1"/>
  <c r="G143" i="1" s="1"/>
  <c r="G155" i="1" s="1"/>
  <c r="G167" i="1" s="1"/>
  <c r="G179" i="1" s="1"/>
  <c r="G191" i="1" s="1"/>
  <c r="G24" i="1"/>
  <c r="G36" i="1" s="1"/>
  <c r="G48" i="1" s="1"/>
  <c r="G60" i="1" s="1"/>
  <c r="G72" i="1" s="1"/>
  <c r="G84" i="1" s="1"/>
  <c r="G96" i="1" s="1"/>
  <c r="G108" i="1" s="1"/>
  <c r="G120" i="1" s="1"/>
  <c r="G132" i="1" s="1"/>
  <c r="G144" i="1" s="1"/>
  <c r="G156" i="1" s="1"/>
  <c r="G168" i="1" s="1"/>
  <c r="G180" i="1" s="1"/>
  <c r="G192" i="1" s="1"/>
  <c r="G25" i="1"/>
  <c r="G37" i="1" s="1"/>
  <c r="G49" i="1" s="1"/>
  <c r="G61" i="1" s="1"/>
  <c r="G73" i="1" s="1"/>
  <c r="G85" i="1" s="1"/>
  <c r="G97" i="1" s="1"/>
  <c r="G109" i="1" s="1"/>
  <c r="G121" i="1" s="1"/>
  <c r="G133" i="1" s="1"/>
  <c r="G145" i="1" s="1"/>
  <c r="G157" i="1" s="1"/>
  <c r="G169" i="1" s="1"/>
  <c r="G181" i="1" s="1"/>
  <c r="G193" i="1" s="1"/>
  <c r="G26" i="1"/>
  <c r="G38" i="1" s="1"/>
  <c r="G50" i="1" s="1"/>
  <c r="G62" i="1" s="1"/>
  <c r="G74" i="1" s="1"/>
  <c r="G86" i="1" s="1"/>
  <c r="G98" i="1" s="1"/>
  <c r="G110" i="1" s="1"/>
  <c r="G122" i="1" s="1"/>
  <c r="G134" i="1" s="1"/>
  <c r="G146" i="1" s="1"/>
  <c r="G158" i="1" s="1"/>
  <c r="G170" i="1" s="1"/>
  <c r="G182" i="1" s="1"/>
  <c r="G194" i="1" s="1"/>
  <c r="G15" i="1"/>
  <c r="G27" i="1" s="1"/>
  <c r="G39" i="1" s="1"/>
  <c r="G51" i="1" s="1"/>
  <c r="G63" i="1" s="1"/>
  <c r="G75" i="1" s="1"/>
  <c r="G87" i="1" s="1"/>
  <c r="G99" i="1" s="1"/>
  <c r="G111" i="1" s="1"/>
  <c r="G123" i="1" s="1"/>
  <c r="G135" i="1" s="1"/>
  <c r="G147" i="1" s="1"/>
  <c r="G159" i="1" s="1"/>
  <c r="G171" i="1" s="1"/>
  <c r="G183" i="1" s="1"/>
  <c r="B15" i="1" l="1"/>
  <c r="B23" i="1"/>
  <c r="B25" i="1"/>
  <c r="B22" i="1"/>
  <c r="B26" i="1"/>
  <c r="B19" i="1"/>
  <c r="B20" i="1"/>
  <c r="B18" i="1"/>
  <c r="B21" i="1"/>
  <c r="B24" i="1"/>
  <c r="B16" i="1"/>
  <c r="B17" i="1"/>
  <c r="K123" i="1"/>
  <c r="N123" i="1"/>
  <c r="O123" i="1"/>
  <c r="K124" i="1"/>
  <c r="N124" i="1"/>
  <c r="O124" i="1"/>
  <c r="K125" i="1"/>
  <c r="N125" i="1"/>
  <c r="O125" i="1"/>
  <c r="K126" i="1"/>
  <c r="N126" i="1"/>
  <c r="O126" i="1"/>
  <c r="K127" i="1"/>
  <c r="N127" i="1"/>
  <c r="O127" i="1"/>
  <c r="K128" i="1"/>
  <c r="N128" i="1"/>
  <c r="O128" i="1"/>
  <c r="K129" i="1"/>
  <c r="N129" i="1"/>
  <c r="O129" i="1"/>
  <c r="K130" i="1"/>
  <c r="N130" i="1"/>
  <c r="O130" i="1"/>
  <c r="K131" i="1"/>
  <c r="N131" i="1"/>
  <c r="O131" i="1"/>
  <c r="K132" i="1"/>
  <c r="N132" i="1"/>
  <c r="O132" i="1"/>
  <c r="K133" i="1"/>
  <c r="N133" i="1"/>
  <c r="O133" i="1"/>
  <c r="K134" i="1"/>
  <c r="N134" i="1"/>
  <c r="O134" i="1"/>
  <c r="K135" i="1"/>
  <c r="N135" i="1"/>
  <c r="O135" i="1"/>
  <c r="K136" i="1"/>
  <c r="N136" i="1"/>
  <c r="O136" i="1"/>
  <c r="K137" i="1"/>
  <c r="N137" i="1"/>
  <c r="O137" i="1"/>
  <c r="K138" i="1"/>
  <c r="N138" i="1"/>
  <c r="O138" i="1"/>
  <c r="K139" i="1"/>
  <c r="N139" i="1"/>
  <c r="O139" i="1"/>
  <c r="K140" i="1"/>
  <c r="N140" i="1"/>
  <c r="O140" i="1"/>
  <c r="K141" i="1"/>
  <c r="N141" i="1"/>
  <c r="O141" i="1"/>
  <c r="K142" i="1"/>
  <c r="N142" i="1"/>
  <c r="O142" i="1"/>
  <c r="K143" i="1"/>
  <c r="N143" i="1"/>
  <c r="O143" i="1"/>
  <c r="K144" i="1"/>
  <c r="N144" i="1"/>
  <c r="O144" i="1"/>
  <c r="K145" i="1"/>
  <c r="N145" i="1"/>
  <c r="O145" i="1"/>
  <c r="K146" i="1"/>
  <c r="N146" i="1"/>
  <c r="O146" i="1"/>
  <c r="K147" i="1"/>
  <c r="N147" i="1"/>
  <c r="O147" i="1"/>
  <c r="K148" i="1"/>
  <c r="N148" i="1"/>
  <c r="O148" i="1"/>
  <c r="K149" i="1"/>
  <c r="N149" i="1"/>
  <c r="O149" i="1"/>
  <c r="K150" i="1"/>
  <c r="N150" i="1"/>
  <c r="O150" i="1"/>
  <c r="K151" i="1"/>
  <c r="N151" i="1"/>
  <c r="O151" i="1"/>
  <c r="K152" i="1"/>
  <c r="N152" i="1"/>
  <c r="O152" i="1"/>
  <c r="K153" i="1"/>
  <c r="N153" i="1"/>
  <c r="O153" i="1"/>
  <c r="K154" i="1"/>
  <c r="N154" i="1"/>
  <c r="O154" i="1"/>
  <c r="K155" i="1"/>
  <c r="N155" i="1"/>
  <c r="O155" i="1"/>
  <c r="K156" i="1"/>
  <c r="N156" i="1"/>
  <c r="O156" i="1"/>
  <c r="K157" i="1"/>
  <c r="N157" i="1"/>
  <c r="O157" i="1"/>
  <c r="K158" i="1"/>
  <c r="N158" i="1"/>
  <c r="O158" i="1"/>
  <c r="K159" i="1"/>
  <c r="N159" i="1"/>
  <c r="O159" i="1"/>
  <c r="K160" i="1"/>
  <c r="N160" i="1"/>
  <c r="O160" i="1"/>
  <c r="K161" i="1"/>
  <c r="N161" i="1"/>
  <c r="O161" i="1"/>
  <c r="K162" i="1"/>
  <c r="N162" i="1"/>
  <c r="O162" i="1"/>
  <c r="K163" i="1"/>
  <c r="N163" i="1"/>
  <c r="O163" i="1"/>
  <c r="K164" i="1"/>
  <c r="N164" i="1"/>
  <c r="O164" i="1"/>
  <c r="K165" i="1"/>
  <c r="N165" i="1"/>
  <c r="O165" i="1"/>
  <c r="K166" i="1"/>
  <c r="N166" i="1"/>
  <c r="O166" i="1"/>
  <c r="K167" i="1"/>
  <c r="N167" i="1"/>
  <c r="O167" i="1"/>
  <c r="K168" i="1"/>
  <c r="N168" i="1"/>
  <c r="O168" i="1"/>
  <c r="K169" i="1"/>
  <c r="N169" i="1"/>
  <c r="O169" i="1"/>
  <c r="K170" i="1"/>
  <c r="N170" i="1"/>
  <c r="O170" i="1"/>
  <c r="K171" i="1"/>
  <c r="N171" i="1"/>
  <c r="O171" i="1"/>
  <c r="K172" i="1"/>
  <c r="N172" i="1"/>
  <c r="O172" i="1"/>
  <c r="K173" i="1"/>
  <c r="N173" i="1"/>
  <c r="O173" i="1"/>
  <c r="K174" i="1"/>
  <c r="N174" i="1"/>
  <c r="O174" i="1"/>
  <c r="K175" i="1"/>
  <c r="N175" i="1"/>
  <c r="O175" i="1"/>
  <c r="K176" i="1"/>
  <c r="N176" i="1"/>
  <c r="O176" i="1"/>
  <c r="K177" i="1"/>
  <c r="N177" i="1"/>
  <c r="O177" i="1"/>
  <c r="K178" i="1"/>
  <c r="N178" i="1"/>
  <c r="O178" i="1"/>
  <c r="K179" i="1"/>
  <c r="N179" i="1"/>
  <c r="O179" i="1"/>
  <c r="K180" i="1"/>
  <c r="N180" i="1"/>
  <c r="O180" i="1"/>
  <c r="K181" i="1"/>
  <c r="N181" i="1"/>
  <c r="O181" i="1"/>
  <c r="K182" i="1"/>
  <c r="N182" i="1"/>
  <c r="O182" i="1"/>
  <c r="K183" i="1"/>
  <c r="N183" i="1"/>
  <c r="O183" i="1"/>
  <c r="K184" i="1"/>
  <c r="N184" i="1"/>
  <c r="O184" i="1"/>
  <c r="K185" i="1"/>
  <c r="N185" i="1"/>
  <c r="O185" i="1"/>
  <c r="K186" i="1"/>
  <c r="N186" i="1"/>
  <c r="O186" i="1"/>
  <c r="K187" i="1"/>
  <c r="N187" i="1"/>
  <c r="O187" i="1"/>
  <c r="K188" i="1"/>
  <c r="N188" i="1"/>
  <c r="O188" i="1"/>
  <c r="K189" i="1"/>
  <c r="N189" i="1"/>
  <c r="O189" i="1"/>
  <c r="K190" i="1"/>
  <c r="N190" i="1"/>
  <c r="O190" i="1"/>
  <c r="K191" i="1"/>
  <c r="N191" i="1"/>
  <c r="O191" i="1"/>
  <c r="K192" i="1"/>
  <c r="N192" i="1"/>
  <c r="O192" i="1"/>
  <c r="K193" i="1"/>
  <c r="N193" i="1"/>
  <c r="O193" i="1"/>
  <c r="K194" i="1"/>
  <c r="N194" i="1"/>
  <c r="O194" i="1"/>
  <c r="C124" i="1"/>
  <c r="C136" i="1" s="1"/>
  <c r="C148" i="1" s="1"/>
  <c r="C160" i="1" s="1"/>
  <c r="C172" i="1" s="1"/>
  <c r="C184" i="1" s="1"/>
  <c r="C125" i="1"/>
  <c r="C137" i="1" s="1"/>
  <c r="C149" i="1" s="1"/>
  <c r="C161" i="1" s="1"/>
  <c r="C173" i="1" s="1"/>
  <c r="C185" i="1" s="1"/>
  <c r="C126" i="1"/>
  <c r="C138" i="1" s="1"/>
  <c r="C150" i="1" s="1"/>
  <c r="C162" i="1" s="1"/>
  <c r="C174" i="1" s="1"/>
  <c r="C186" i="1" s="1"/>
  <c r="C127" i="1"/>
  <c r="C139" i="1" s="1"/>
  <c r="C151" i="1" s="1"/>
  <c r="C163" i="1" s="1"/>
  <c r="C175" i="1" s="1"/>
  <c r="C187" i="1" s="1"/>
  <c r="C128" i="1"/>
  <c r="C140" i="1" s="1"/>
  <c r="C152" i="1" s="1"/>
  <c r="C164" i="1" s="1"/>
  <c r="C176" i="1" s="1"/>
  <c r="C188" i="1" s="1"/>
  <c r="C129" i="1"/>
  <c r="C141" i="1" s="1"/>
  <c r="C153" i="1" s="1"/>
  <c r="C165" i="1" s="1"/>
  <c r="C177" i="1" s="1"/>
  <c r="C189" i="1" s="1"/>
  <c r="C130" i="1"/>
  <c r="C142" i="1" s="1"/>
  <c r="C154" i="1" s="1"/>
  <c r="C166" i="1" s="1"/>
  <c r="C178" i="1" s="1"/>
  <c r="C190" i="1" s="1"/>
  <c r="C131" i="1"/>
  <c r="C143" i="1" s="1"/>
  <c r="C155" i="1" s="1"/>
  <c r="C167" i="1" s="1"/>
  <c r="C179" i="1" s="1"/>
  <c r="C191" i="1" s="1"/>
  <c r="C132" i="1"/>
  <c r="C144" i="1" s="1"/>
  <c r="C156" i="1" s="1"/>
  <c r="C168" i="1" s="1"/>
  <c r="C180" i="1" s="1"/>
  <c r="C192" i="1" s="1"/>
  <c r="C133" i="1"/>
  <c r="C145" i="1" s="1"/>
  <c r="C157" i="1" s="1"/>
  <c r="C169" i="1" s="1"/>
  <c r="C181" i="1" s="1"/>
  <c r="C193" i="1" s="1"/>
  <c r="C134" i="1"/>
  <c r="C146" i="1" s="1"/>
  <c r="C158" i="1" s="1"/>
  <c r="C170" i="1" s="1"/>
  <c r="C182" i="1" s="1"/>
  <c r="C194" i="1" s="1"/>
  <c r="C123" i="1"/>
  <c r="C135" i="1" s="1"/>
  <c r="C147" i="1" s="1"/>
  <c r="C159" i="1" s="1"/>
  <c r="C171" i="1" s="1"/>
  <c r="C183" i="1" s="1"/>
  <c r="B177" i="1" l="1"/>
  <c r="B126" i="1"/>
  <c r="B141" i="1"/>
  <c r="B124" i="1"/>
  <c r="B181" i="1"/>
  <c r="B179" i="1"/>
  <c r="B131" i="1"/>
  <c r="B178" i="1"/>
  <c r="B134" i="1"/>
  <c r="B194" i="1"/>
  <c r="B130" i="1"/>
  <c r="B193" i="1"/>
  <c r="B189" i="1"/>
  <c r="B190" i="1"/>
  <c r="B125" i="1"/>
  <c r="B123" i="1"/>
  <c r="B142" i="1"/>
  <c r="B153" i="1"/>
  <c r="B145" i="1"/>
  <c r="B133" i="1"/>
  <c r="B165" i="1"/>
  <c r="B129" i="1"/>
  <c r="B156" i="1"/>
  <c r="B155" i="1"/>
  <c r="B143" i="1"/>
  <c r="B188" i="1"/>
  <c r="B170" i="1"/>
  <c r="B166" i="1"/>
  <c r="B154" i="1"/>
  <c r="B139" i="1"/>
  <c r="B140" i="1"/>
  <c r="B164" i="1"/>
  <c r="B176" i="1"/>
  <c r="B138" i="1"/>
  <c r="B158" i="1"/>
  <c r="B192" i="1"/>
  <c r="B182" i="1"/>
  <c r="B157" i="1"/>
  <c r="B132" i="1"/>
  <c r="B169" i="1"/>
  <c r="B152" i="1"/>
  <c r="B128" i="1"/>
  <c r="B180" i="1"/>
  <c r="B191" i="1"/>
  <c r="B168" i="1"/>
  <c r="B144" i="1"/>
  <c r="B146" i="1"/>
  <c r="B167" i="1"/>
  <c r="B127" i="1"/>
  <c r="B160" i="1" l="1"/>
  <c r="B148" i="1"/>
  <c r="B136" i="1"/>
  <c r="B137" i="1"/>
  <c r="B172" i="1"/>
  <c r="B151" i="1"/>
  <c r="B135" i="1"/>
  <c r="B149" i="1"/>
  <c r="B184" i="1" l="1"/>
  <c r="B150" i="1"/>
  <c r="B147" i="1"/>
  <c r="B163" i="1"/>
  <c r="B161" i="1"/>
  <c r="B162" i="1" l="1"/>
  <c r="B159" i="1"/>
  <c r="B173" i="1"/>
  <c r="B175" i="1"/>
  <c r="B171" i="1" l="1"/>
  <c r="B174" i="1"/>
  <c r="B187" i="1"/>
  <c r="B185" i="1"/>
  <c r="B186" i="1" l="1"/>
  <c r="B183" i="1"/>
  <c r="O122" i="1" l="1"/>
  <c r="B122" i="1" s="1"/>
  <c r="N122" i="1"/>
  <c r="K122" i="1"/>
  <c r="O121" i="1"/>
  <c r="B121" i="1" s="1"/>
  <c r="N121" i="1"/>
  <c r="K121" i="1"/>
  <c r="O120" i="1"/>
  <c r="B120" i="1" s="1"/>
  <c r="N120" i="1"/>
  <c r="K120" i="1"/>
  <c r="O119" i="1"/>
  <c r="B119" i="1" s="1"/>
  <c r="N119" i="1"/>
  <c r="K119" i="1"/>
  <c r="O118" i="1"/>
  <c r="B118" i="1" s="1"/>
  <c r="N118" i="1"/>
  <c r="K118" i="1"/>
  <c r="O117" i="1"/>
  <c r="B117" i="1" s="1"/>
  <c r="N117" i="1"/>
  <c r="K117" i="1"/>
  <c r="O116" i="1"/>
  <c r="B116" i="1" s="1"/>
  <c r="N116" i="1"/>
  <c r="K116" i="1"/>
  <c r="O115" i="1"/>
  <c r="B115" i="1" s="1"/>
  <c r="N115" i="1"/>
  <c r="K115" i="1"/>
  <c r="O114" i="1"/>
  <c r="B114" i="1" s="1"/>
  <c r="N114" i="1"/>
  <c r="K114" i="1"/>
  <c r="O113" i="1"/>
  <c r="B113" i="1" s="1"/>
  <c r="N113" i="1"/>
  <c r="K113" i="1"/>
  <c r="O112" i="1"/>
  <c r="B112" i="1" s="1"/>
  <c r="N112" i="1"/>
  <c r="K112" i="1"/>
  <c r="O111" i="1"/>
  <c r="B111" i="1" s="1"/>
  <c r="N111" i="1"/>
  <c r="K111" i="1"/>
  <c r="O110" i="1"/>
  <c r="B110" i="1" s="1"/>
  <c r="N110" i="1"/>
  <c r="K110" i="1"/>
  <c r="O109" i="1"/>
  <c r="B109" i="1" s="1"/>
  <c r="N109" i="1"/>
  <c r="K109" i="1"/>
  <c r="O108" i="1"/>
  <c r="B108" i="1" s="1"/>
  <c r="N108" i="1"/>
  <c r="K108" i="1"/>
  <c r="O107" i="1"/>
  <c r="B107" i="1" s="1"/>
  <c r="N107" i="1"/>
  <c r="K107" i="1"/>
  <c r="O106" i="1"/>
  <c r="B106" i="1" s="1"/>
  <c r="N106" i="1"/>
  <c r="K106" i="1"/>
  <c r="O105" i="1"/>
  <c r="B105" i="1" s="1"/>
  <c r="N105" i="1"/>
  <c r="K105" i="1"/>
  <c r="O104" i="1"/>
  <c r="B104" i="1" s="1"/>
  <c r="N104" i="1"/>
  <c r="K104" i="1"/>
  <c r="O103" i="1"/>
  <c r="B103" i="1" s="1"/>
  <c r="N103" i="1"/>
  <c r="K103" i="1"/>
  <c r="O102" i="1"/>
  <c r="B102" i="1" s="1"/>
  <c r="N102" i="1"/>
  <c r="K102" i="1"/>
  <c r="O101" i="1"/>
  <c r="B101" i="1" s="1"/>
  <c r="N101" i="1"/>
  <c r="K101" i="1"/>
  <c r="O100" i="1"/>
  <c r="B100" i="1" s="1"/>
  <c r="N100" i="1"/>
  <c r="K100" i="1"/>
  <c r="O99" i="1"/>
  <c r="B99" i="1" s="1"/>
  <c r="N99" i="1"/>
  <c r="K99" i="1"/>
  <c r="O98" i="1"/>
  <c r="B98" i="1" s="1"/>
  <c r="N98" i="1"/>
  <c r="K98" i="1"/>
  <c r="O97" i="1"/>
  <c r="B97" i="1" s="1"/>
  <c r="N97" i="1"/>
  <c r="K97" i="1"/>
  <c r="O96" i="1"/>
  <c r="B96" i="1" s="1"/>
  <c r="N96" i="1"/>
  <c r="K96" i="1"/>
  <c r="O95" i="1"/>
  <c r="B95" i="1" s="1"/>
  <c r="N95" i="1"/>
  <c r="K95" i="1"/>
  <c r="O94" i="1"/>
  <c r="B94" i="1" s="1"/>
  <c r="N94" i="1"/>
  <c r="K94" i="1"/>
  <c r="O93" i="1"/>
  <c r="B93" i="1" s="1"/>
  <c r="N93" i="1"/>
  <c r="K93" i="1"/>
  <c r="O92" i="1"/>
  <c r="B92" i="1" s="1"/>
  <c r="N92" i="1"/>
  <c r="K92" i="1"/>
  <c r="O91" i="1"/>
  <c r="B91" i="1" s="1"/>
  <c r="N91" i="1"/>
  <c r="K91" i="1"/>
  <c r="O90" i="1"/>
  <c r="B90" i="1" s="1"/>
  <c r="N90" i="1"/>
  <c r="K90" i="1"/>
  <c r="O89" i="1"/>
  <c r="B89" i="1" s="1"/>
  <c r="N89" i="1"/>
  <c r="K89" i="1"/>
  <c r="O88" i="1"/>
  <c r="B88" i="1" s="1"/>
  <c r="N88" i="1"/>
  <c r="K88" i="1"/>
  <c r="O87" i="1"/>
  <c r="B87" i="1" s="1"/>
  <c r="N87" i="1"/>
  <c r="K87" i="1"/>
  <c r="O86" i="1"/>
  <c r="B86" i="1" s="1"/>
  <c r="N86" i="1"/>
  <c r="K86" i="1"/>
  <c r="O85" i="1"/>
  <c r="B85" i="1" s="1"/>
  <c r="N85" i="1"/>
  <c r="K85" i="1"/>
  <c r="O84" i="1"/>
  <c r="B84" i="1" s="1"/>
  <c r="N84" i="1"/>
  <c r="K84" i="1"/>
  <c r="O83" i="1"/>
  <c r="B83" i="1" s="1"/>
  <c r="N83" i="1"/>
  <c r="K83" i="1"/>
  <c r="O82" i="1"/>
  <c r="B82" i="1" s="1"/>
  <c r="N82" i="1"/>
  <c r="K82" i="1"/>
  <c r="O81" i="1"/>
  <c r="B81" i="1" s="1"/>
  <c r="N81" i="1"/>
  <c r="K81" i="1"/>
  <c r="O80" i="1"/>
  <c r="B80" i="1" s="1"/>
  <c r="N80" i="1"/>
  <c r="K80" i="1"/>
  <c r="O79" i="1"/>
  <c r="B79" i="1" s="1"/>
  <c r="N79" i="1"/>
  <c r="K79" i="1"/>
  <c r="O78" i="1"/>
  <c r="B78" i="1" s="1"/>
  <c r="N78" i="1"/>
  <c r="K78" i="1"/>
  <c r="O77" i="1"/>
  <c r="B77" i="1" s="1"/>
  <c r="N77" i="1"/>
  <c r="K77" i="1"/>
  <c r="O76" i="1"/>
  <c r="B76" i="1" s="1"/>
  <c r="N76" i="1"/>
  <c r="K76" i="1"/>
  <c r="O75" i="1"/>
  <c r="B75" i="1" s="1"/>
  <c r="N75" i="1"/>
  <c r="K75" i="1"/>
  <c r="O74" i="1"/>
  <c r="B74" i="1" s="1"/>
  <c r="N74" i="1"/>
  <c r="K74" i="1"/>
  <c r="O73" i="1"/>
  <c r="B73" i="1" s="1"/>
  <c r="N73" i="1"/>
  <c r="K73" i="1"/>
  <c r="O72" i="1"/>
  <c r="B72" i="1" s="1"/>
  <c r="N72" i="1"/>
  <c r="K72" i="1"/>
  <c r="O71" i="1"/>
  <c r="B71" i="1" s="1"/>
  <c r="N71" i="1"/>
  <c r="K71" i="1"/>
  <c r="O70" i="1"/>
  <c r="B70" i="1" s="1"/>
  <c r="N70" i="1"/>
  <c r="K70" i="1"/>
  <c r="O69" i="1"/>
  <c r="B69" i="1" s="1"/>
  <c r="N69" i="1"/>
  <c r="K69" i="1"/>
  <c r="O68" i="1"/>
  <c r="B68" i="1" s="1"/>
  <c r="N68" i="1"/>
  <c r="K68" i="1"/>
  <c r="O67" i="1"/>
  <c r="B67" i="1" s="1"/>
  <c r="N67" i="1"/>
  <c r="K67" i="1"/>
  <c r="O66" i="1"/>
  <c r="B66" i="1" s="1"/>
  <c r="N66" i="1"/>
  <c r="K66" i="1"/>
  <c r="O65" i="1"/>
  <c r="B65" i="1" s="1"/>
  <c r="N65" i="1"/>
  <c r="K65" i="1"/>
  <c r="O64" i="1"/>
  <c r="B64" i="1" s="1"/>
  <c r="N64" i="1"/>
  <c r="K64" i="1"/>
  <c r="O63" i="1"/>
  <c r="B63" i="1" s="1"/>
  <c r="N63" i="1"/>
  <c r="K63" i="1"/>
  <c r="O62" i="1"/>
  <c r="B62" i="1" s="1"/>
  <c r="N62" i="1"/>
  <c r="K62" i="1"/>
  <c r="O61" i="1"/>
  <c r="B61" i="1" s="1"/>
  <c r="N61" i="1"/>
  <c r="K61" i="1"/>
  <c r="O60" i="1"/>
  <c r="B60" i="1" s="1"/>
  <c r="N60" i="1"/>
  <c r="K60" i="1"/>
  <c r="O59" i="1"/>
  <c r="B59" i="1" s="1"/>
  <c r="N59" i="1"/>
  <c r="K59" i="1"/>
  <c r="O58" i="1"/>
  <c r="B58" i="1" s="1"/>
  <c r="N58" i="1"/>
  <c r="K58" i="1"/>
  <c r="O57" i="1"/>
  <c r="B57" i="1" s="1"/>
  <c r="N57" i="1"/>
  <c r="K57" i="1"/>
  <c r="O56" i="1"/>
  <c r="B56" i="1" s="1"/>
  <c r="N56" i="1"/>
  <c r="K56" i="1"/>
  <c r="O55" i="1"/>
  <c r="B55" i="1" s="1"/>
  <c r="N55" i="1"/>
  <c r="K55" i="1"/>
  <c r="O54" i="1"/>
  <c r="B54" i="1" s="1"/>
  <c r="N54" i="1"/>
  <c r="K54" i="1"/>
  <c r="O53" i="1"/>
  <c r="B53" i="1" s="1"/>
  <c r="N53" i="1"/>
  <c r="K53" i="1"/>
  <c r="O52" i="1"/>
  <c r="B52" i="1" s="1"/>
  <c r="N52" i="1"/>
  <c r="K52" i="1"/>
  <c r="O51" i="1"/>
  <c r="B51" i="1" s="1"/>
  <c r="N51" i="1"/>
  <c r="K51" i="1"/>
  <c r="O50" i="1"/>
  <c r="B50" i="1" s="1"/>
  <c r="N50" i="1"/>
  <c r="K50" i="1"/>
  <c r="O49" i="1"/>
  <c r="B49" i="1" s="1"/>
  <c r="N49" i="1"/>
  <c r="K49" i="1"/>
  <c r="O48" i="1"/>
  <c r="B48" i="1" s="1"/>
  <c r="N48" i="1"/>
  <c r="K48" i="1"/>
  <c r="O47" i="1"/>
  <c r="B47" i="1" s="1"/>
  <c r="N47" i="1"/>
  <c r="K47" i="1"/>
  <c r="O46" i="1"/>
  <c r="B46" i="1" s="1"/>
  <c r="N46" i="1"/>
  <c r="K46" i="1"/>
  <c r="O45" i="1"/>
  <c r="B45" i="1" s="1"/>
  <c r="N45" i="1"/>
  <c r="K45" i="1"/>
  <c r="O44" i="1"/>
  <c r="B44" i="1" s="1"/>
  <c r="N44" i="1"/>
  <c r="K44" i="1"/>
  <c r="O43" i="1"/>
  <c r="B43" i="1" s="1"/>
  <c r="N43" i="1"/>
  <c r="K43" i="1"/>
  <c r="O42" i="1"/>
  <c r="B42" i="1" s="1"/>
  <c r="N42" i="1"/>
  <c r="K42" i="1"/>
  <c r="O41" i="1"/>
  <c r="B41" i="1" s="1"/>
  <c r="N41" i="1"/>
  <c r="K41" i="1"/>
  <c r="O40" i="1"/>
  <c r="B40" i="1" s="1"/>
  <c r="N40" i="1"/>
  <c r="K40" i="1"/>
  <c r="O39" i="1"/>
  <c r="B39" i="1" s="1"/>
  <c r="N39" i="1"/>
  <c r="K39" i="1"/>
  <c r="O38" i="1"/>
  <c r="B38" i="1" s="1"/>
  <c r="N38" i="1"/>
  <c r="K38" i="1"/>
  <c r="O37" i="1"/>
  <c r="B37" i="1" s="1"/>
  <c r="N37" i="1"/>
  <c r="K37" i="1"/>
  <c r="O36" i="1"/>
  <c r="B36" i="1" s="1"/>
  <c r="N36" i="1"/>
  <c r="K36" i="1"/>
  <c r="O35" i="1"/>
  <c r="B35" i="1" s="1"/>
  <c r="N35" i="1"/>
  <c r="K35" i="1"/>
  <c r="O34" i="1"/>
  <c r="B34" i="1" s="1"/>
  <c r="N34" i="1"/>
  <c r="K34" i="1"/>
  <c r="O33" i="1"/>
  <c r="B33" i="1" s="1"/>
  <c r="N33" i="1"/>
  <c r="K33" i="1"/>
  <c r="O32" i="1"/>
  <c r="B32" i="1" s="1"/>
  <c r="N32" i="1"/>
  <c r="K32" i="1"/>
  <c r="O31" i="1"/>
  <c r="B31" i="1" s="1"/>
  <c r="N31" i="1"/>
  <c r="K31" i="1"/>
  <c r="O30" i="1"/>
  <c r="B30" i="1" s="1"/>
  <c r="N30" i="1"/>
  <c r="K30" i="1"/>
  <c r="O29" i="1"/>
  <c r="B29" i="1" s="1"/>
  <c r="N29" i="1"/>
  <c r="K29" i="1"/>
  <c r="O28" i="1"/>
  <c r="B28" i="1" s="1"/>
  <c r="N28" i="1"/>
  <c r="K28" i="1"/>
  <c r="O27" i="1"/>
  <c r="B27" i="1" s="1"/>
  <c r="N27" i="1"/>
  <c r="K27" i="1"/>
  <c r="O14" i="1"/>
  <c r="B14" i="1" s="1"/>
  <c r="N14" i="1"/>
  <c r="K14" i="1"/>
  <c r="O13" i="1"/>
  <c r="B13" i="1" s="1"/>
  <c r="N13" i="1"/>
  <c r="K13" i="1"/>
  <c r="O12" i="1"/>
  <c r="B12" i="1" s="1"/>
  <c r="N12" i="1"/>
  <c r="K12" i="1"/>
  <c r="O11" i="1"/>
  <c r="B11" i="1" s="1"/>
  <c r="N11" i="1"/>
  <c r="K11" i="1"/>
  <c r="O10" i="1"/>
  <c r="B10" i="1" s="1"/>
  <c r="N10" i="1"/>
  <c r="K10" i="1"/>
  <c r="O9" i="1"/>
  <c r="B9" i="1" s="1"/>
  <c r="N9" i="1"/>
  <c r="K9" i="1"/>
  <c r="O8" i="1"/>
  <c r="B8" i="1" s="1"/>
  <c r="N8" i="1"/>
  <c r="K8" i="1"/>
  <c r="O7" i="1"/>
  <c r="B7" i="1" s="1"/>
  <c r="N7" i="1"/>
  <c r="K7" i="1"/>
  <c r="O6" i="1"/>
  <c r="B6" i="1" s="1"/>
  <c r="N6" i="1"/>
  <c r="K6" i="1"/>
  <c r="O5" i="1"/>
  <c r="B5" i="1" s="1"/>
  <c r="N5" i="1"/>
  <c r="K5" i="1"/>
  <c r="O4" i="1"/>
  <c r="B4" i="1" s="1"/>
  <c r="N4" i="1"/>
  <c r="K4" i="1"/>
  <c r="O3" i="1"/>
  <c r="B3" i="1" s="1"/>
  <c r="N3" i="1"/>
  <c r="K3" i="1"/>
  <c r="B2" i="1"/>
</calcChain>
</file>

<file path=xl/sharedStrings.xml><?xml version="1.0" encoding="utf-8"?>
<sst xmlns="http://schemas.openxmlformats.org/spreadsheetml/2006/main" count="92" uniqueCount="58">
  <si>
    <t>kg/s</t>
  </si>
  <si>
    <t>L/h</t>
  </si>
  <si>
    <t>min^-1</t>
  </si>
  <si>
    <t>m/s</t>
  </si>
  <si>
    <t>m³/h</t>
  </si>
  <si>
    <t>P [W]</t>
  </si>
  <si>
    <t>cp [J/kg * K]</t>
  </si>
  <si>
    <t xml:space="preserve">ρ [kg/m³] </t>
  </si>
  <si>
    <r>
      <t>T</t>
    </r>
    <r>
      <rPr>
        <vertAlign val="subscript"/>
        <sz val="11"/>
        <color theme="1"/>
        <rFont val="Calibri"/>
        <family val="2"/>
        <scheme val="minor"/>
      </rPr>
      <t>in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</si>
  <si>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out_avg</t>
    </r>
  </si>
  <si>
    <r>
      <t>dT</t>
    </r>
    <r>
      <rPr>
        <vertAlign val="subscript"/>
        <sz val="11"/>
        <color theme="1"/>
        <rFont val="Calibri"/>
        <family val="2"/>
        <scheme val="minor"/>
      </rPr>
      <t>Fluid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</si>
  <si>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Ambient</t>
    </r>
    <r>
      <rPr>
        <sz val="11"/>
        <color theme="1"/>
        <rFont val="Calibri"/>
        <family val="2"/>
        <scheme val="minor"/>
      </rPr>
      <t xml:space="preserve"> [K]</t>
    </r>
  </si>
  <si>
    <t>rpm</t>
  </si>
  <si>
    <t>W</t>
  </si>
  <si>
    <t>K/W</t>
  </si>
  <si>
    <t>Dimension</t>
  </si>
  <si>
    <t>mm</t>
  </si>
  <si>
    <t>Nettotiefe</t>
  </si>
  <si>
    <t>Lamellen typ</t>
  </si>
  <si>
    <t>Lamellenabstand</t>
  </si>
  <si>
    <t>Periodenanzahl</t>
  </si>
  <si>
    <t>Lamellenanzahl</t>
  </si>
  <si>
    <t>Rohranzahl</t>
  </si>
  <si>
    <t>Rohrabstand</t>
  </si>
  <si>
    <t>Lamellenoberfläche pro Periode</t>
  </si>
  <si>
    <t>mm²</t>
  </si>
  <si>
    <t>Lamellenoberfläche</t>
  </si>
  <si>
    <t>Rohroberfläche</t>
  </si>
  <si>
    <t>Gesamt Lamellenoberfläche</t>
  </si>
  <si>
    <t>Gesamt Rohroberfläche</t>
  </si>
  <si>
    <t>Gesamt Oberfläche</t>
  </si>
  <si>
    <t>m²</t>
  </si>
  <si>
    <t>Rohrinhalt</t>
  </si>
  <si>
    <t>dm³</t>
  </si>
  <si>
    <t>Tipps</t>
  </si>
  <si>
    <t>Die jeweilige Leistung mit dem thermalen Widerstand multipliziert ergibt als Ergebnis die Temperaturdifferenz von Lufteinlass zu Wassereinlass</t>
  </si>
  <si>
    <t>Die Leistung verhält sich bei erzwungener Konvektion (Lüfter) linear zur Temperaturdifferenz, siehe Grafik, somit können beliebige Leistungswerte multipliziert mit der jeweiligen Temperaturdifferenz extrapoliert werden: dT 10 K zu 20 K = 0,5 * 300 W = 150 W</t>
  </si>
  <si>
    <r>
      <t xml:space="preserve">dp </t>
    </r>
    <r>
      <rPr>
        <vertAlign val="subscript"/>
        <sz val="11"/>
        <color theme="1"/>
        <rFont val="Calibri"/>
        <family val="2"/>
        <scheme val="minor"/>
      </rPr>
      <t xml:space="preserve">Fluid </t>
    </r>
    <r>
      <rPr>
        <sz val="11"/>
        <color theme="1"/>
        <rFont val="Calibri"/>
        <family val="2"/>
        <scheme val="minor"/>
      </rPr>
      <t>[Pa]</t>
    </r>
  </si>
  <si>
    <t>Gesamt [m³/h]</t>
  </si>
  <si>
    <t>dt [K]</t>
  </si>
  <si>
    <t>vertikal</t>
  </si>
  <si>
    <t>horizontal</t>
  </si>
  <si>
    <t>K</t>
  </si>
  <si>
    <t>dT</t>
  </si>
  <si>
    <t>V'</t>
  </si>
  <si>
    <t>Inhalt</t>
  </si>
  <si>
    <t>DDC-1T+</t>
  </si>
  <si>
    <t>D5</t>
  </si>
  <si>
    <t>m</t>
  </si>
  <si>
    <t>Pa</t>
  </si>
  <si>
    <t>Abmessungen</t>
  </si>
  <si>
    <t>Datensatz Lamellenabstand 1,5 mm FAN Noctua F12</t>
  </si>
  <si>
    <t>Diagramme</t>
  </si>
  <si>
    <t>Strömungswiderstand und erreichbarer Volumenstrom mit Pumpe DDC und D5</t>
  </si>
  <si>
    <t>Leistung bei passiven Betrieb in Abhängigkeit dT und Ausrichtung</t>
  </si>
  <si>
    <t>Thermaler Widerstand und Leistung, Lamellenabstand 1,5 mm, mit FAN F12</t>
  </si>
  <si>
    <t>Log dT [K]</t>
  </si>
  <si>
    <t>2x560x30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</si>
</sst>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0.000"/>
    <numFmt numFmtId="166" formatCode="0.0000"/>
  </numFmts>
  <fonts count="9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16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11" fontId="2" fillId="0" borderId="0" xfId="0" applyNumberFormat="1" applyFont="1" applyAlignment="1">
      <alignment horizontal="center"/>
    </xf>
    <xf numFmtId="11" fontId="0" fillId="0" borderId="0" xfId="0" applyNumberFormat="1"/>
    <xf numFmtId="165" fontId="0" fillId="0" borderId="0" xfId="0" applyNumberFormat="1"/>
    <xf numFmtId="1" fontId="0" fillId="0" borderId="0" xfId="0" applyNumberFormat="1"/>
    <xf numFmtId="166" fontId="0" fillId="0" borderId="0" xfId="0" applyNumberFormat="1"/>
    <xf numFmtId="1" fontId="0" fillId="0" borderId="0" xfId="0" applyNumberFormat="1" applyAlignment="1">
      <alignment horizontal="center"/>
    </xf>
    <xf numFmtId="0" fontId="3" fillId="0" borderId="0" xfId="0" applyFont="1"/>
    <xf numFmtId="0" fontId="0" fillId="0" borderId="0" xfId="0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1"/>
    <xf numFmtId="0" fontId="8" fillId="0" borderId="0" xfId="0" applyFont="1"/>
    <xf numFmtId="164" fontId="0" fillId="0" borderId="0" xfId="0" applyNumberFormat="1" applyAlignment="1">
      <alignment horizont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Druckverlust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F12'!$B$2:$B$14</c:f>
              <c:numCache>
                <c:formatCode>0.0</c:formatCode>
                <c:ptCount val="13"/>
                <c:pt idx="0">
                  <c:v>0</c:v>
                </c:pt>
                <c:pt idx="1">
                  <c:v>28.959988327501289</c:v>
                </c:pt>
                <c:pt idx="2">
                  <c:v>50.699720407579001</c:v>
                </c:pt>
                <c:pt idx="3">
                  <c:v>72.45409729064032</c:v>
                </c:pt>
                <c:pt idx="4">
                  <c:v>94.217555369561254</c:v>
                </c:pt>
                <c:pt idx="5">
                  <c:v>115.98673001529164</c:v>
                </c:pt>
                <c:pt idx="6">
                  <c:v>137.75966801504083</c:v>
                </c:pt>
                <c:pt idx="7">
                  <c:v>159.53519432513517</c:v>
                </c:pt>
                <c:pt idx="8">
                  <c:v>181.31256941949653</c:v>
                </c:pt>
                <c:pt idx="9">
                  <c:v>203.09130785916793</c:v>
                </c:pt>
                <c:pt idx="10">
                  <c:v>224.87107905104037</c:v>
                </c:pt>
                <c:pt idx="11">
                  <c:v>246.65165055442779</c:v>
                </c:pt>
                <c:pt idx="12">
                  <c:v>268.43201920478623</c:v>
                </c:pt>
              </c:numCache>
            </c:numRef>
          </c:xVal>
          <c:yVal>
            <c:numRef>
              <c:f>'1,5 mm Noctua F12'!$G$2:$G$14</c:f>
              <c:numCache>
                <c:formatCode>0</c:formatCode>
                <c:ptCount val="13"/>
                <c:pt idx="0">
                  <c:v>0</c:v>
                </c:pt>
                <c:pt idx="1">
                  <c:v>521.84049230769472</c:v>
                </c:pt>
                <c:pt idx="2">
                  <c:v>1048.1231384615398</c:v>
                </c:pt>
                <c:pt idx="3">
                  <c:v>1690.0363076923081</c:v>
                </c:pt>
                <c:pt idx="4">
                  <c:v>2447.5799999999995</c:v>
                </c:pt>
                <c:pt idx="5">
                  <c:v>3320.7542153846143</c:v>
                </c:pt>
                <c:pt idx="6">
                  <c:v>4309.5589538461527</c:v>
                </c:pt>
                <c:pt idx="7">
                  <c:v>5413.9942153846132</c:v>
                </c:pt>
                <c:pt idx="8">
                  <c:v>6634.0599999999995</c:v>
                </c:pt>
                <c:pt idx="9">
                  <c:v>7969.7563076923079</c:v>
                </c:pt>
                <c:pt idx="10">
                  <c:v>9421.0831384615376</c:v>
                </c:pt>
                <c:pt idx="11">
                  <c:v>10988.040492307693</c:v>
                </c:pt>
                <c:pt idx="12">
                  <c:v>12583.752750461541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B9A-408A-A9E3-44B8519F0D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10"/>
      </c:valAx>
      <c:valAx>
        <c:axId val="833097280"/>
        <c:scaling>
          <c:orientation val="minMax"/>
          <c:max val="1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50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Erreichbarer</a:t>
            </a:r>
            <a:r>
              <a:rPr lang="de-DE" baseline="0"/>
              <a:t> Volumenstrom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Strömungswiderstand!$U$4:$U$503</c:f>
              <c:numCache>
                <c:formatCode>0</c:formatCode>
                <c:ptCount val="500"/>
                <c:pt idx="0">
                  <c:v>4.2007760871610999E-12</c:v>
                </c:pt>
                <c:pt idx="1">
                  <c:v>14.647899587190679</c:v>
                </c:pt>
                <c:pt idx="2">
                  <c:v>29.542744107154807</c:v>
                </c:pt>
                <c:pt idx="3">
                  <c:v>44.684533559896593</c:v>
                </c:pt>
                <c:pt idx="4">
                  <c:v>60.073267945416021</c:v>
                </c:pt>
                <c:pt idx="5">
                  <c:v>75.708947263713128</c:v>
                </c:pt>
                <c:pt idx="6">
                  <c:v>91.591571514787859</c:v>
                </c:pt>
                <c:pt idx="7">
                  <c:v>107.72114069864023</c:v>
                </c:pt>
                <c:pt idx="8">
                  <c:v>124.09765481527027</c:v>
                </c:pt>
                <c:pt idx="9">
                  <c:v>140.72111386467799</c:v>
                </c:pt>
                <c:pt idx="10">
                  <c:v>157.59151784686333</c:v>
                </c:pt>
                <c:pt idx="11">
                  <c:v>174.70886676182633</c:v>
                </c:pt>
                <c:pt idx="12">
                  <c:v>192.07316060956697</c:v>
                </c:pt>
                <c:pt idx="13">
                  <c:v>209.68439939008528</c:v>
                </c:pt>
                <c:pt idx="14">
                  <c:v>227.54258310338119</c:v>
                </c:pt>
                <c:pt idx="15">
                  <c:v>245.64771174945483</c:v>
                </c:pt>
                <c:pt idx="16">
                  <c:v>263.99978532830602</c:v>
                </c:pt>
                <c:pt idx="17">
                  <c:v>282.59880383993499</c:v>
                </c:pt>
                <c:pt idx="18">
                  <c:v>301.44476728434159</c:v>
                </c:pt>
                <c:pt idx="19">
                  <c:v>320.53767566152572</c:v>
                </c:pt>
                <c:pt idx="20">
                  <c:v>339.87752897148761</c:v>
                </c:pt>
                <c:pt idx="21">
                  <c:v>359.46432721422713</c:v>
                </c:pt>
                <c:pt idx="22">
                  <c:v>379.29807038974434</c:v>
                </c:pt>
                <c:pt idx="23">
                  <c:v>399.37875849803908</c:v>
                </c:pt>
                <c:pt idx="24">
                  <c:v>419.70639153911156</c:v>
                </c:pt>
                <c:pt idx="25">
                  <c:v>440.28096951296169</c:v>
                </c:pt>
                <c:pt idx="26">
                  <c:v>461.10249241958945</c:v>
                </c:pt>
                <c:pt idx="27">
                  <c:v>482.17096025899485</c:v>
                </c:pt>
                <c:pt idx="28">
                  <c:v>503.48637303117789</c:v>
                </c:pt>
                <c:pt idx="29">
                  <c:v>525.04873073613874</c:v>
                </c:pt>
                <c:pt idx="30">
                  <c:v>546.85803337387711</c:v>
                </c:pt>
                <c:pt idx="31">
                  <c:v>568.91428094439323</c:v>
                </c:pt>
                <c:pt idx="32">
                  <c:v>591.21747344768664</c:v>
                </c:pt>
                <c:pt idx="33">
                  <c:v>613.76761088375815</c:v>
                </c:pt>
                <c:pt idx="34">
                  <c:v>636.56469325260707</c:v>
                </c:pt>
                <c:pt idx="35">
                  <c:v>659.60872055423386</c:v>
                </c:pt>
                <c:pt idx="36">
                  <c:v>682.89969278863805</c:v>
                </c:pt>
                <c:pt idx="37">
                  <c:v>706.43760995581988</c:v>
                </c:pt>
                <c:pt idx="38">
                  <c:v>730.22247205577946</c:v>
                </c:pt>
                <c:pt idx="39">
                  <c:v>754.25427908851668</c:v>
                </c:pt>
                <c:pt idx="40">
                  <c:v>778.53303105403165</c:v>
                </c:pt>
                <c:pt idx="41">
                  <c:v>803.05872795232403</c:v>
                </c:pt>
                <c:pt idx="42">
                  <c:v>827.83136978339439</c:v>
                </c:pt>
                <c:pt idx="43">
                  <c:v>852.85095654724216</c:v>
                </c:pt>
                <c:pt idx="44">
                  <c:v>878.1174882438678</c:v>
                </c:pt>
                <c:pt idx="45">
                  <c:v>903.63096487327095</c:v>
                </c:pt>
                <c:pt idx="46">
                  <c:v>929.39138643545164</c:v>
                </c:pt>
                <c:pt idx="47">
                  <c:v>955.39875293041007</c:v>
                </c:pt>
                <c:pt idx="48">
                  <c:v>981.65306435814625</c:v>
                </c:pt>
                <c:pt idx="49">
                  <c:v>1008.1543207186601</c:v>
                </c:pt>
                <c:pt idx="50">
                  <c:v>1034.9025220119515</c:v>
                </c:pt>
                <c:pt idx="51">
                  <c:v>1061.8976682380203</c:v>
                </c:pt>
                <c:pt idx="52">
                  <c:v>1089.1397593968672</c:v>
                </c:pt>
                <c:pt idx="53">
                  <c:v>1116.6287954884915</c:v>
                </c:pt>
                <c:pt idx="54">
                  <c:v>1144.3647765128935</c:v>
                </c:pt>
                <c:pt idx="55">
                  <c:v>1172.3477024700733</c:v>
                </c:pt>
                <c:pt idx="56">
                  <c:v>1200.5775733600303</c:v>
                </c:pt>
                <c:pt idx="57">
                  <c:v>1229.0543891827656</c:v>
                </c:pt>
                <c:pt idx="58">
                  <c:v>1257.7781499382781</c:v>
                </c:pt>
                <c:pt idx="59">
                  <c:v>1286.7488556265685</c:v>
                </c:pt>
                <c:pt idx="60">
                  <c:v>1315.9665062476365</c:v>
                </c:pt>
                <c:pt idx="61">
                  <c:v>1345.4311018014821</c:v>
                </c:pt>
                <c:pt idx="62">
                  <c:v>1375.1426422881054</c:v>
                </c:pt>
                <c:pt idx="63">
                  <c:v>1405.1011277075058</c:v>
                </c:pt>
                <c:pt idx="64">
                  <c:v>1435.3065580596844</c:v>
                </c:pt>
                <c:pt idx="65">
                  <c:v>1465.7589333446408</c:v>
                </c:pt>
                <c:pt idx="66">
                  <c:v>1496.4582535623745</c:v>
                </c:pt>
                <c:pt idx="67">
                  <c:v>1527.4045187128859</c:v>
                </c:pt>
                <c:pt idx="68">
                  <c:v>1558.5977287961753</c:v>
                </c:pt>
                <c:pt idx="69">
                  <c:v>1590.0378838122422</c:v>
                </c:pt>
                <c:pt idx="70">
                  <c:v>1621.7249837610868</c:v>
                </c:pt>
                <c:pt idx="71">
                  <c:v>1653.6590286427086</c:v>
                </c:pt>
                <c:pt idx="72">
                  <c:v>1685.8400184571083</c:v>
                </c:pt>
                <c:pt idx="73">
                  <c:v>1718.2679532042855</c:v>
                </c:pt>
                <c:pt idx="74">
                  <c:v>1750.9428328842405</c:v>
                </c:pt>
                <c:pt idx="75">
                  <c:v>1783.8646574969735</c:v>
                </c:pt>
                <c:pt idx="76">
                  <c:v>1817.0334270424837</c:v>
                </c:pt>
                <c:pt idx="77">
                  <c:v>1850.4491415207717</c:v>
                </c:pt>
                <c:pt idx="78">
                  <c:v>1884.111800931837</c:v>
                </c:pt>
                <c:pt idx="79">
                  <c:v>1918.0214052756805</c:v>
                </c:pt>
                <c:pt idx="80">
                  <c:v>1952.1779545523016</c:v>
                </c:pt>
                <c:pt idx="81">
                  <c:v>1986.5814487617004</c:v>
                </c:pt>
                <c:pt idx="82">
                  <c:v>2021.231887903876</c:v>
                </c:pt>
                <c:pt idx="83">
                  <c:v>2056.1292719788298</c:v>
                </c:pt>
                <c:pt idx="84">
                  <c:v>2091.2736009865621</c:v>
                </c:pt>
                <c:pt idx="85">
                  <c:v>2126.6648749270712</c:v>
                </c:pt>
                <c:pt idx="86">
                  <c:v>2162.3030938003576</c:v>
                </c:pt>
                <c:pt idx="87">
                  <c:v>2198.1882576064227</c:v>
                </c:pt>
                <c:pt idx="88">
                  <c:v>2234.320366345265</c:v>
                </c:pt>
                <c:pt idx="89">
                  <c:v>2270.6994200168851</c:v>
                </c:pt>
                <c:pt idx="90">
                  <c:v>2307.3254186212821</c:v>
                </c:pt>
                <c:pt idx="91">
                  <c:v>2344.1983621584573</c:v>
                </c:pt>
                <c:pt idx="92">
                  <c:v>2381.3182506284097</c:v>
                </c:pt>
                <c:pt idx="93">
                  <c:v>2418.6850840311399</c:v>
                </c:pt>
                <c:pt idx="94">
                  <c:v>2456.2988623666479</c:v>
                </c:pt>
                <c:pt idx="95">
                  <c:v>2494.159585634934</c:v>
                </c:pt>
                <c:pt idx="96">
                  <c:v>2532.2672538359975</c:v>
                </c:pt>
                <c:pt idx="97">
                  <c:v>2570.6218669698383</c:v>
                </c:pt>
                <c:pt idx="98">
                  <c:v>2609.2234250364572</c:v>
                </c:pt>
                <c:pt idx="99">
                  <c:v>2648.0719280358539</c:v>
                </c:pt>
                <c:pt idx="100">
                  <c:v>2687.167375968028</c:v>
                </c:pt>
                <c:pt idx="101">
                  <c:v>2726.5097688329793</c:v>
                </c:pt>
                <c:pt idx="102">
                  <c:v>2766.0991066307079</c:v>
                </c:pt>
                <c:pt idx="103">
                  <c:v>2805.9353893612151</c:v>
                </c:pt>
                <c:pt idx="104">
                  <c:v>2846.0186170245001</c:v>
                </c:pt>
                <c:pt idx="105">
                  <c:v>2886.3487896205625</c:v>
                </c:pt>
                <c:pt idx="106">
                  <c:v>2926.9259071494021</c:v>
                </c:pt>
                <c:pt idx="107">
                  <c:v>2967.7499696110199</c:v>
                </c:pt>
                <c:pt idx="108">
                  <c:v>3008.8209770054145</c:v>
                </c:pt>
                <c:pt idx="109">
                  <c:v>3050.1389293325878</c:v>
                </c:pt>
                <c:pt idx="110">
                  <c:v>3091.7038265925385</c:v>
                </c:pt>
                <c:pt idx="111">
                  <c:v>3133.5156687852668</c:v>
                </c:pt>
                <c:pt idx="112">
                  <c:v>3175.5744559107716</c:v>
                </c:pt>
                <c:pt idx="113">
                  <c:v>3217.8801879690564</c:v>
                </c:pt>
                <c:pt idx="114">
                  <c:v>3260.4328649601166</c:v>
                </c:pt>
                <c:pt idx="115">
                  <c:v>3303.232486883956</c:v>
                </c:pt>
                <c:pt idx="116">
                  <c:v>3346.2790537405722</c:v>
                </c:pt>
                <c:pt idx="117">
                  <c:v>3389.5725655299657</c:v>
                </c:pt>
                <c:pt idx="118">
                  <c:v>3433.1130222521379</c:v>
                </c:pt>
                <c:pt idx="119">
                  <c:v>3476.9004239070869</c:v>
                </c:pt>
                <c:pt idx="120">
                  <c:v>3520.9347704948141</c:v>
                </c:pt>
                <c:pt idx="121">
                  <c:v>3565.216062015319</c:v>
                </c:pt>
                <c:pt idx="122">
                  <c:v>3609.7442984686013</c:v>
                </c:pt>
                <c:pt idx="123">
                  <c:v>3654.5194798546609</c:v>
                </c:pt>
                <c:pt idx="124">
                  <c:v>3699.5416061734995</c:v>
                </c:pt>
                <c:pt idx="125">
                  <c:v>3744.8106774251137</c:v>
                </c:pt>
                <c:pt idx="126">
                  <c:v>3790.326693609506</c:v>
                </c:pt>
                <c:pt idx="127">
                  <c:v>3836.089654726678</c:v>
                </c:pt>
                <c:pt idx="128">
                  <c:v>3882.0995607766254</c:v>
                </c:pt>
                <c:pt idx="129">
                  <c:v>3928.3564117593514</c:v>
                </c:pt>
                <c:pt idx="130">
                  <c:v>3974.8602076748557</c:v>
                </c:pt>
                <c:pt idx="131">
                  <c:v>4021.6109485231364</c:v>
                </c:pt>
                <c:pt idx="132">
                  <c:v>4068.6086343041952</c:v>
                </c:pt>
                <c:pt idx="133">
                  <c:v>4115.8532650180323</c:v>
                </c:pt>
                <c:pt idx="134">
                  <c:v>4163.3448406646457</c:v>
                </c:pt>
                <c:pt idx="135">
                  <c:v>4211.0833612440374</c:v>
                </c:pt>
                <c:pt idx="136">
                  <c:v>4259.0688267562073</c:v>
                </c:pt>
                <c:pt idx="137">
                  <c:v>4307.3012372011535</c:v>
                </c:pt>
                <c:pt idx="138">
                  <c:v>4355.7805925788798</c:v>
                </c:pt>
                <c:pt idx="139">
                  <c:v>4404.5068928893807</c:v>
                </c:pt>
                <c:pt idx="140">
                  <c:v>4453.4801381326624</c:v>
                </c:pt>
                <c:pt idx="141">
                  <c:v>4502.7003283087197</c:v>
                </c:pt>
                <c:pt idx="142">
                  <c:v>4552.1674634175542</c:v>
                </c:pt>
                <c:pt idx="143">
                  <c:v>4601.8815434591679</c:v>
                </c:pt>
                <c:pt idx="144">
                  <c:v>4651.8425684335589</c:v>
                </c:pt>
                <c:pt idx="145">
                  <c:v>4702.0505383407253</c:v>
                </c:pt>
                <c:pt idx="146">
                  <c:v>4752.5054531806727</c:v>
                </c:pt>
                <c:pt idx="147">
                  <c:v>4803.2073129533965</c:v>
                </c:pt>
                <c:pt idx="148">
                  <c:v>4854.1561176588966</c:v>
                </c:pt>
                <c:pt idx="149">
                  <c:v>4905.3518672971768</c:v>
                </c:pt>
                <c:pt idx="150">
                  <c:v>4956.7945618682334</c:v>
                </c:pt>
                <c:pt idx="151">
                  <c:v>5008.4842013720681</c:v>
                </c:pt>
                <c:pt idx="152">
                  <c:v>5060.4207858086793</c:v>
                </c:pt>
                <c:pt idx="153">
                  <c:v>5112.6043151780686</c:v>
                </c:pt>
                <c:pt idx="154">
                  <c:v>5165.0347894802362</c:v>
                </c:pt>
                <c:pt idx="155">
                  <c:v>5217.7122087151802</c:v>
                </c:pt>
                <c:pt idx="156">
                  <c:v>5270.6365728829023</c:v>
                </c:pt>
                <c:pt idx="157">
                  <c:v>5323.8078819834027</c:v>
                </c:pt>
                <c:pt idx="158">
                  <c:v>5377.2261360166813</c:v>
                </c:pt>
                <c:pt idx="159">
                  <c:v>5430.8913349827362</c:v>
                </c:pt>
                <c:pt idx="160">
                  <c:v>5484.8034788815694</c:v>
                </c:pt>
                <c:pt idx="161">
                  <c:v>5538.9625677131789</c:v>
                </c:pt>
                <c:pt idx="162">
                  <c:v>5593.3686014775694</c:v>
                </c:pt>
                <c:pt idx="163">
                  <c:v>5648.0215801747345</c:v>
                </c:pt>
                <c:pt idx="164">
                  <c:v>5702.9215038046768</c:v>
                </c:pt>
                <c:pt idx="165">
                  <c:v>5758.0683723674001</c:v>
                </c:pt>
                <c:pt idx="166">
                  <c:v>5813.462185862898</c:v>
                </c:pt>
                <c:pt idx="167">
                  <c:v>5869.1029442911749</c:v>
                </c:pt>
                <c:pt idx="168">
                  <c:v>5924.9906476522292</c:v>
                </c:pt>
                <c:pt idx="169">
                  <c:v>5981.1252959460617</c:v>
                </c:pt>
                <c:pt idx="170">
                  <c:v>6037.5068891726714</c:v>
                </c:pt>
                <c:pt idx="171">
                  <c:v>6094.1354273320594</c:v>
                </c:pt>
                <c:pt idx="172">
                  <c:v>6151.0109104242229</c:v>
                </c:pt>
                <c:pt idx="173">
                  <c:v>6208.1333384491681</c:v>
                </c:pt>
                <c:pt idx="174">
                  <c:v>6265.5027114068862</c:v>
                </c:pt>
                <c:pt idx="175">
                  <c:v>6323.1190292973824</c:v>
                </c:pt>
                <c:pt idx="176">
                  <c:v>6380.9822921206596</c:v>
                </c:pt>
                <c:pt idx="177">
                  <c:v>6439.0924998767114</c:v>
                </c:pt>
                <c:pt idx="178">
                  <c:v>6497.449652565545</c:v>
                </c:pt>
                <c:pt idx="179">
                  <c:v>6556.0537501871513</c:v>
                </c:pt>
                <c:pt idx="180">
                  <c:v>6614.9047927415386</c:v>
                </c:pt>
                <c:pt idx="181">
                  <c:v>6674.0027802287022</c:v>
                </c:pt>
                <c:pt idx="182">
                  <c:v>6733.3477126486441</c:v>
                </c:pt>
                <c:pt idx="183">
                  <c:v>6792.9395900013624</c:v>
                </c:pt>
                <c:pt idx="184">
                  <c:v>6852.7784122868579</c:v>
                </c:pt>
                <c:pt idx="185">
                  <c:v>6912.8641795051335</c:v>
                </c:pt>
                <c:pt idx="186">
                  <c:v>6973.1968916561837</c:v>
                </c:pt>
                <c:pt idx="187">
                  <c:v>7033.7765487400156</c:v>
                </c:pt>
                <c:pt idx="188">
                  <c:v>7094.6031507566213</c:v>
                </c:pt>
                <c:pt idx="189">
                  <c:v>7155.6766977060088</c:v>
                </c:pt>
                <c:pt idx="190">
                  <c:v>7216.9971895881699</c:v>
                </c:pt>
                <c:pt idx="191">
                  <c:v>7278.5646264031111</c:v>
                </c:pt>
                <c:pt idx="192">
                  <c:v>7340.3790081508287</c:v>
                </c:pt>
                <c:pt idx="193">
                  <c:v>7402.4403348313226</c:v>
                </c:pt>
                <c:pt idx="194">
                  <c:v>7464.7486064445966</c:v>
                </c:pt>
                <c:pt idx="195">
                  <c:v>7527.3038229906479</c:v>
                </c:pt>
                <c:pt idx="196">
                  <c:v>7590.1059844694764</c:v>
                </c:pt>
                <c:pt idx="197">
                  <c:v>7653.1550908810832</c:v>
                </c:pt>
                <c:pt idx="198">
                  <c:v>7716.4511422254673</c:v>
                </c:pt>
                <c:pt idx="199">
                  <c:v>7779.9941385026277</c:v>
                </c:pt>
                <c:pt idx="200">
                  <c:v>7843.7840797125682</c:v>
                </c:pt>
                <c:pt idx="201">
                  <c:v>7907.8209658552842</c:v>
                </c:pt>
                <c:pt idx="202">
                  <c:v>7972.1047969307783</c:v>
                </c:pt>
                <c:pt idx="203">
                  <c:v>8036.6355729390507</c:v>
                </c:pt>
                <c:pt idx="204">
                  <c:v>8101.4132938800994</c:v>
                </c:pt>
                <c:pt idx="205">
                  <c:v>8166.4379597539273</c:v>
                </c:pt>
                <c:pt idx="206">
                  <c:v>8231.7095705605316</c:v>
                </c:pt>
                <c:pt idx="207">
                  <c:v>8297.2281262999168</c:v>
                </c:pt>
                <c:pt idx="208">
                  <c:v>8362.9936269720765</c:v>
                </c:pt>
                <c:pt idx="209">
                  <c:v>8429.0060725770145</c:v>
                </c:pt>
                <c:pt idx="210">
                  <c:v>8495.2654631147288</c:v>
                </c:pt>
                <c:pt idx="211">
                  <c:v>8561.771798585225</c:v>
                </c:pt>
                <c:pt idx="212">
                  <c:v>8628.525078988494</c:v>
                </c:pt>
                <c:pt idx="213">
                  <c:v>8695.5253043245411</c:v>
                </c:pt>
                <c:pt idx="214">
                  <c:v>8762.7724745933701</c:v>
                </c:pt>
                <c:pt idx="215">
                  <c:v>8830.2665897949719</c:v>
                </c:pt>
                <c:pt idx="216">
                  <c:v>8898.0076499293536</c:v>
                </c:pt>
                <c:pt idx="217">
                  <c:v>8965.9956549965136</c:v>
                </c:pt>
                <c:pt idx="218">
                  <c:v>9034.23060499645</c:v>
                </c:pt>
                <c:pt idx="219">
                  <c:v>9102.7124999291646</c:v>
                </c:pt>
                <c:pt idx="220">
                  <c:v>9171.4413397946573</c:v>
                </c:pt>
                <c:pt idx="221">
                  <c:v>9240.4171245929265</c:v>
                </c:pt>
                <c:pt idx="222">
                  <c:v>9309.6398543239757</c:v>
                </c:pt>
                <c:pt idx="223">
                  <c:v>9379.1095289877976</c:v>
                </c:pt>
                <c:pt idx="224">
                  <c:v>9448.8261485844014</c:v>
                </c:pt>
                <c:pt idx="225">
                  <c:v>9518.7897131137834</c:v>
                </c:pt>
                <c:pt idx="226">
                  <c:v>9589.0002225759436</c:v>
                </c:pt>
                <c:pt idx="227">
                  <c:v>9659.4576769708765</c:v>
                </c:pt>
                <c:pt idx="228">
                  <c:v>9730.1620762985895</c:v>
                </c:pt>
                <c:pt idx="229">
                  <c:v>9801.1134205590824</c:v>
                </c:pt>
                <c:pt idx="230">
                  <c:v>9872.31170975235</c:v>
                </c:pt>
                <c:pt idx="231">
                  <c:v>9943.7569438783976</c:v>
                </c:pt>
                <c:pt idx="232">
                  <c:v>10015.449122937222</c:v>
                </c:pt>
                <c:pt idx="233">
                  <c:v>10087.388246928824</c:v>
                </c:pt>
                <c:pt idx="234">
                  <c:v>10159.574315853199</c:v>
                </c:pt>
                <c:pt idx="235">
                  <c:v>10232.007329710355</c:v>
                </c:pt>
                <c:pt idx="236">
                  <c:v>10304.687288500292</c:v>
                </c:pt>
                <c:pt idx="237">
                  <c:v>10377.614192223009</c:v>
                </c:pt>
                <c:pt idx="238">
                  <c:v>10450.788040878493</c:v>
                </c:pt>
                <c:pt idx="239">
                  <c:v>10524.208834466763</c:v>
                </c:pt>
                <c:pt idx="240">
                  <c:v>10597.876572987807</c:v>
                </c:pt>
                <c:pt idx="241">
                  <c:v>10671.791256441627</c:v>
                </c:pt>
                <c:pt idx="242">
                  <c:v>10745.952884828232</c:v>
                </c:pt>
                <c:pt idx="243">
                  <c:v>10820.36145814761</c:v>
                </c:pt>
                <c:pt idx="244">
                  <c:v>10895.016976399766</c:v>
                </c:pt>
                <c:pt idx="245">
                  <c:v>10969.919439584697</c:v>
                </c:pt>
                <c:pt idx="246">
                  <c:v>11045.068847702409</c:v>
                </c:pt>
                <c:pt idx="247">
                  <c:v>11120.465200752897</c:v>
                </c:pt>
                <c:pt idx="248">
                  <c:v>11196.108498736168</c:v>
                </c:pt>
                <c:pt idx="249">
                  <c:v>11271.998741652209</c:v>
                </c:pt>
                <c:pt idx="250">
                  <c:v>11348.13592950103</c:v>
                </c:pt>
                <c:pt idx="251">
                  <c:v>11424.520062282631</c:v>
                </c:pt>
                <c:pt idx="252">
                  <c:v>11501.151139997004</c:v>
                </c:pt>
                <c:pt idx="253">
                  <c:v>11578.029162644163</c:v>
                </c:pt>
                <c:pt idx="254">
                  <c:v>11655.154130224095</c:v>
                </c:pt>
                <c:pt idx="255">
                  <c:v>11732.526042736805</c:v>
                </c:pt>
                <c:pt idx="256">
                  <c:v>11810.144900182289</c:v>
                </c:pt>
                <c:pt idx="257">
                  <c:v>11888.010702560556</c:v>
                </c:pt>
                <c:pt idx="258">
                  <c:v>11966.123449871598</c:v>
                </c:pt>
                <c:pt idx="259">
                  <c:v>12044.483142115423</c:v>
                </c:pt>
                <c:pt idx="260">
                  <c:v>12123.089779292019</c:v>
                </c:pt>
                <c:pt idx="261">
                  <c:v>12201.943361401394</c:v>
                </c:pt>
                <c:pt idx="262">
                  <c:v>12281.043888443548</c:v>
                </c:pt>
                <c:pt idx="263">
                  <c:v>12360.391360418475</c:v>
                </c:pt>
                <c:pt idx="264">
                  <c:v>12439.985777326188</c:v>
                </c:pt>
                <c:pt idx="265">
                  <c:v>12519.827139166677</c:v>
                </c:pt>
                <c:pt idx="266">
                  <c:v>12599.915445939941</c:v>
                </c:pt>
                <c:pt idx="267">
                  <c:v>12680.250697645979</c:v>
                </c:pt>
                <c:pt idx="268">
                  <c:v>12760.832894284798</c:v>
                </c:pt>
                <c:pt idx="269">
                  <c:v>12841.662035856396</c:v>
                </c:pt>
                <c:pt idx="270">
                  <c:v>12922.738122360772</c:v>
                </c:pt>
                <c:pt idx="271">
                  <c:v>13004.061153797924</c:v>
                </c:pt>
                <c:pt idx="272">
                  <c:v>13085.631130167854</c:v>
                </c:pt>
                <c:pt idx="273">
                  <c:v>13167.448051470563</c:v>
                </c:pt>
                <c:pt idx="274">
                  <c:v>13249.511917706044</c:v>
                </c:pt>
                <c:pt idx="275">
                  <c:v>13331.822728874311</c:v>
                </c:pt>
                <c:pt idx="276">
                  <c:v>13414.380484975354</c:v>
                </c:pt>
                <c:pt idx="277">
                  <c:v>13497.18518600917</c:v>
                </c:pt>
                <c:pt idx="278">
                  <c:v>13580.236831975762</c:v>
                </c:pt>
                <c:pt idx="279">
                  <c:v>13663.535422875138</c:v>
                </c:pt>
                <c:pt idx="280">
                  <c:v>13747.080958707294</c:v>
                </c:pt>
                <c:pt idx="281">
                  <c:v>13830.87343947222</c:v>
                </c:pt>
                <c:pt idx="282">
                  <c:v>13914.912865169927</c:v>
                </c:pt>
                <c:pt idx="283">
                  <c:v>13999.199235800412</c:v>
                </c:pt>
                <c:pt idx="284">
                  <c:v>14083.732551363673</c:v>
                </c:pt>
                <c:pt idx="285">
                  <c:v>14168.512811859709</c:v>
                </c:pt>
                <c:pt idx="286">
                  <c:v>14253.540017288531</c:v>
                </c:pt>
                <c:pt idx="287">
                  <c:v>14338.814167650125</c:v>
                </c:pt>
                <c:pt idx="288">
                  <c:v>14424.3352629445</c:v>
                </c:pt>
                <c:pt idx="289">
                  <c:v>14510.103303171645</c:v>
                </c:pt>
                <c:pt idx="290">
                  <c:v>14596.118288331572</c:v>
                </c:pt>
                <c:pt idx="291">
                  <c:v>14682.380218424281</c:v>
                </c:pt>
                <c:pt idx="292">
                  <c:v>14768.889093449761</c:v>
                </c:pt>
                <c:pt idx="293">
                  <c:v>14855.644913408025</c:v>
                </c:pt>
                <c:pt idx="294">
                  <c:v>14942.647678299061</c:v>
                </c:pt>
                <c:pt idx="295">
                  <c:v>15029.897388122878</c:v>
                </c:pt>
                <c:pt idx="296">
                  <c:v>15117.39404287947</c:v>
                </c:pt>
                <c:pt idx="297">
                  <c:v>15205.137642568845</c:v>
                </c:pt>
                <c:pt idx="298">
                  <c:v>15293.128187190994</c:v>
                </c:pt>
                <c:pt idx="299">
                  <c:v>15381.365676745918</c:v>
                </c:pt>
                <c:pt idx="300">
                  <c:v>15469.850111233623</c:v>
                </c:pt>
                <c:pt idx="301">
                  <c:v>15558.581490654104</c:v>
                </c:pt>
                <c:pt idx="302">
                  <c:v>15647.559815007371</c:v>
                </c:pt>
                <c:pt idx="303">
                  <c:v>15736.785084293402</c:v>
                </c:pt>
                <c:pt idx="304">
                  <c:v>15826.257298512217</c:v>
                </c:pt>
                <c:pt idx="305">
                  <c:v>15915.97645766381</c:v>
                </c:pt>
                <c:pt idx="306">
                  <c:v>16005.942561748183</c:v>
                </c:pt>
                <c:pt idx="307">
                  <c:v>16096.15561076533</c:v>
                </c:pt>
                <c:pt idx="308">
                  <c:v>16186.615604715254</c:v>
                </c:pt>
                <c:pt idx="309">
                  <c:v>16277.322543597958</c:v>
                </c:pt>
                <c:pt idx="310">
                  <c:v>16368.276427413435</c:v>
                </c:pt>
                <c:pt idx="311">
                  <c:v>16459.477256161696</c:v>
                </c:pt>
                <c:pt idx="312">
                  <c:v>16550.925029842729</c:v>
                </c:pt>
                <c:pt idx="313">
                  <c:v>16642.619748456549</c:v>
                </c:pt>
                <c:pt idx="314">
                  <c:v>16734.561412003139</c:v>
                </c:pt>
                <c:pt idx="315">
                  <c:v>16826.750020482505</c:v>
                </c:pt>
                <c:pt idx="316">
                  <c:v>16919.185573894654</c:v>
                </c:pt>
                <c:pt idx="317">
                  <c:v>17011.86807223958</c:v>
                </c:pt>
                <c:pt idx="318">
                  <c:v>17104.797515517283</c:v>
                </c:pt>
                <c:pt idx="319">
                  <c:v>17197.973903727761</c:v>
                </c:pt>
                <c:pt idx="320">
                  <c:v>17291.397236871017</c:v>
                </c:pt>
                <c:pt idx="321">
                  <c:v>17385.067514947048</c:v>
                </c:pt>
                <c:pt idx="322">
                  <c:v>17478.984737955863</c:v>
                </c:pt>
                <c:pt idx="323">
                  <c:v>17573.148905897455</c:v>
                </c:pt>
                <c:pt idx="324">
                  <c:v>17667.560018771826</c:v>
                </c:pt>
                <c:pt idx="325">
                  <c:v>17762.218076578967</c:v>
                </c:pt>
                <c:pt idx="326">
                  <c:v>17857.123079318892</c:v>
                </c:pt>
                <c:pt idx="327">
                  <c:v>17952.275026991592</c:v>
                </c:pt>
                <c:pt idx="328">
                  <c:v>18047.673919597066</c:v>
                </c:pt>
                <c:pt idx="329">
                  <c:v>18143.319757135327</c:v>
                </c:pt>
                <c:pt idx="330">
                  <c:v>18239.212539606364</c:v>
                </c:pt>
                <c:pt idx="331">
                  <c:v>18335.352267010174</c:v>
                </c:pt>
                <c:pt idx="332">
                  <c:v>18431.738939346757</c:v>
                </c:pt>
                <c:pt idx="333">
                  <c:v>18528.372556616127</c:v>
                </c:pt>
                <c:pt idx="334">
                  <c:v>18625.253118818273</c:v>
                </c:pt>
                <c:pt idx="335">
                  <c:v>18722.380625953199</c:v>
                </c:pt>
                <c:pt idx="336">
                  <c:v>18819.755078020891</c:v>
                </c:pt>
                <c:pt idx="337">
                  <c:v>18917.376475021374</c:v>
                </c:pt>
                <c:pt idx="338">
                  <c:v>19015.244816954626</c:v>
                </c:pt>
                <c:pt idx="339">
                  <c:v>19113.360103820654</c:v>
                </c:pt>
                <c:pt idx="340">
                  <c:v>19211.722335619474</c:v>
                </c:pt>
                <c:pt idx="341">
                  <c:v>19310.331512351058</c:v>
                </c:pt>
                <c:pt idx="342">
                  <c:v>19409.187634015427</c:v>
                </c:pt>
                <c:pt idx="343">
                  <c:v>19508.290700612564</c:v>
                </c:pt>
                <c:pt idx="344">
                  <c:v>19607.640712142485</c:v>
                </c:pt>
                <c:pt idx="345">
                  <c:v>19707.237668605187</c:v>
                </c:pt>
                <c:pt idx="346">
                  <c:v>19807.081570000671</c:v>
                </c:pt>
                <c:pt idx="347">
                  <c:v>19907.172416328915</c:v>
                </c:pt>
                <c:pt idx="348">
                  <c:v>20007.510207589949</c:v>
                </c:pt>
                <c:pt idx="349">
                  <c:v>20108.094943783759</c:v>
                </c:pt>
                <c:pt idx="350">
                  <c:v>20208.926624910342</c:v>
                </c:pt>
                <c:pt idx="351">
                  <c:v>20310.005250969713</c:v>
                </c:pt>
                <c:pt idx="352">
                  <c:v>20411.330821961856</c:v>
                </c:pt>
                <c:pt idx="353">
                  <c:v>20512.903337886775</c:v>
                </c:pt>
                <c:pt idx="354">
                  <c:v>20614.722798744468</c:v>
                </c:pt>
                <c:pt idx="355">
                  <c:v>20716.789204534944</c:v>
                </c:pt>
                <c:pt idx="356">
                  <c:v>20819.102555258203</c:v>
                </c:pt>
                <c:pt idx="357">
                  <c:v>20921.662850914225</c:v>
                </c:pt>
                <c:pt idx="358">
                  <c:v>21024.470091503033</c:v>
                </c:pt>
                <c:pt idx="359">
                  <c:v>21127.524277024619</c:v>
                </c:pt>
                <c:pt idx="360">
                  <c:v>21230.825407478987</c:v>
                </c:pt>
                <c:pt idx="361">
                  <c:v>21334.373482866125</c:v>
                </c:pt>
                <c:pt idx="362">
                  <c:v>21438.168503186047</c:v>
                </c:pt>
                <c:pt idx="363">
                  <c:v>21542.210468438741</c:v>
                </c:pt>
                <c:pt idx="364">
                  <c:v>21646.499378624219</c:v>
                </c:pt>
                <c:pt idx="365">
                  <c:v>21751.035233742463</c:v>
                </c:pt>
                <c:pt idx="366">
                  <c:v>21855.818033793494</c:v>
                </c:pt>
                <c:pt idx="367">
                  <c:v>21960.847778777308</c:v>
                </c:pt>
                <c:pt idx="368">
                  <c:v>22066.124468693884</c:v>
                </c:pt>
                <c:pt idx="369">
                  <c:v>22171.648103543252</c:v>
                </c:pt>
                <c:pt idx="370">
                  <c:v>22277.418683325392</c:v>
                </c:pt>
                <c:pt idx="371">
                  <c:v>22383.436208040308</c:v>
                </c:pt>
                <c:pt idx="372">
                  <c:v>22489.700677687997</c:v>
                </c:pt>
                <c:pt idx="373">
                  <c:v>22596.212092268477</c:v>
                </c:pt>
                <c:pt idx="374">
                  <c:v>22702.97045178173</c:v>
                </c:pt>
                <c:pt idx="375">
                  <c:v>22809.975756227755</c:v>
                </c:pt>
                <c:pt idx="376">
                  <c:v>22917.228005606557</c:v>
                </c:pt>
                <c:pt idx="377">
                  <c:v>23024.727199918143</c:v>
                </c:pt>
                <c:pt idx="378">
                  <c:v>23132.473339162509</c:v>
                </c:pt>
                <c:pt idx="379">
                  <c:v>23240.466423339643</c:v>
                </c:pt>
                <c:pt idx="380">
                  <c:v>23348.706452449562</c:v>
                </c:pt>
                <c:pt idx="381">
                  <c:v>23457.193426492253</c:v>
                </c:pt>
                <c:pt idx="382">
                  <c:v>23565.927345467728</c:v>
                </c:pt>
                <c:pt idx="383">
                  <c:v>23674.908209375972</c:v>
                </c:pt>
                <c:pt idx="384">
                  <c:v>23784.136018217003</c:v>
                </c:pt>
                <c:pt idx="385">
                  <c:v>23893.610771990807</c:v>
                </c:pt>
                <c:pt idx="386">
                  <c:v>24003.332470697387</c:v>
                </c:pt>
                <c:pt idx="387">
                  <c:v>24113.301114336744</c:v>
                </c:pt>
                <c:pt idx="388">
                  <c:v>24223.516702908884</c:v>
                </c:pt>
                <c:pt idx="389">
                  <c:v>24333.979236413805</c:v>
                </c:pt>
                <c:pt idx="390">
                  <c:v>24444.688714851494</c:v>
                </c:pt>
                <c:pt idx="391">
                  <c:v>24555.645138221967</c:v>
                </c:pt>
                <c:pt idx="392">
                  <c:v>24666.848506525213</c:v>
                </c:pt>
                <c:pt idx="393">
                  <c:v>24778.298819761243</c:v>
                </c:pt>
                <c:pt idx="394">
                  <c:v>24889.996077930045</c:v>
                </c:pt>
                <c:pt idx="395">
                  <c:v>25001.940281031628</c:v>
                </c:pt>
                <c:pt idx="396">
                  <c:v>25114.131429065987</c:v>
                </c:pt>
                <c:pt idx="397">
                  <c:v>25226.569522033118</c:v>
                </c:pt>
                <c:pt idx="398">
                  <c:v>25339.254559933033</c:v>
                </c:pt>
                <c:pt idx="399">
                  <c:v>25452.186542765725</c:v>
                </c:pt>
                <c:pt idx="400">
                  <c:v>25565.365470531196</c:v>
                </c:pt>
                <c:pt idx="401">
                  <c:v>25678.791343229444</c:v>
                </c:pt>
                <c:pt idx="402">
                  <c:v>25792.464160860469</c:v>
                </c:pt>
                <c:pt idx="403">
                  <c:v>25906.38392342427</c:v>
                </c:pt>
                <c:pt idx="404">
                  <c:v>26020.55063092085</c:v>
                </c:pt>
                <c:pt idx="405">
                  <c:v>26134.964283350211</c:v>
                </c:pt>
                <c:pt idx="406">
                  <c:v>26249.624880712341</c:v>
                </c:pt>
                <c:pt idx="407">
                  <c:v>26364.532423007258</c:v>
                </c:pt>
                <c:pt idx="408">
                  <c:v>26479.686910234941</c:v>
                </c:pt>
                <c:pt idx="409">
                  <c:v>26595.088342395411</c:v>
                </c:pt>
                <c:pt idx="410">
                  <c:v>26710.736719488661</c:v>
                </c:pt>
                <c:pt idx="411">
                  <c:v>26826.632041514691</c:v>
                </c:pt>
                <c:pt idx="412">
                  <c:v>26942.774308473483</c:v>
                </c:pt>
                <c:pt idx="413">
                  <c:v>27059.163520365066</c:v>
                </c:pt>
                <c:pt idx="414">
                  <c:v>27175.799677189425</c:v>
                </c:pt>
                <c:pt idx="415">
                  <c:v>27292.68277894655</c:v>
                </c:pt>
                <c:pt idx="416">
                  <c:v>27409.812825636469</c:v>
                </c:pt>
                <c:pt idx="417">
                  <c:v>27527.189817259161</c:v>
                </c:pt>
                <c:pt idx="418">
                  <c:v>27644.813753814629</c:v>
                </c:pt>
                <c:pt idx="419">
                  <c:v>27762.684635302867</c:v>
                </c:pt>
                <c:pt idx="420">
                  <c:v>27880.802461723892</c:v>
                </c:pt>
                <c:pt idx="421">
                  <c:v>27999.167233077689</c:v>
                </c:pt>
                <c:pt idx="422">
                  <c:v>28117.778949364274</c:v>
                </c:pt>
                <c:pt idx="423">
                  <c:v>28236.637610583624</c:v>
                </c:pt>
                <c:pt idx="424">
                  <c:v>28355.743216735758</c:v>
                </c:pt>
                <c:pt idx="425">
                  <c:v>28475.095767820669</c:v>
                </c:pt>
                <c:pt idx="426">
                  <c:v>28594.695263838352</c:v>
                </c:pt>
                <c:pt idx="427">
                  <c:v>28714.541704788826</c:v>
                </c:pt>
                <c:pt idx="428">
                  <c:v>28834.635090672069</c:v>
                </c:pt>
                <c:pt idx="429">
                  <c:v>28954.975421488089</c:v>
                </c:pt>
                <c:pt idx="430">
                  <c:v>29075.562697236885</c:v>
                </c:pt>
                <c:pt idx="431">
                  <c:v>29196.396917918464</c:v>
                </c:pt>
                <c:pt idx="432">
                  <c:v>29317.478083532817</c:v>
                </c:pt>
                <c:pt idx="433">
                  <c:v>29438.806194079953</c:v>
                </c:pt>
                <c:pt idx="434">
                  <c:v>29560.381249559858</c:v>
                </c:pt>
                <c:pt idx="435">
                  <c:v>29682.20324997255</c:v>
                </c:pt>
                <c:pt idx="436">
                  <c:v>29804.272195318012</c:v>
                </c:pt>
                <c:pt idx="437">
                  <c:v>29926.588085596253</c:v>
                </c:pt>
                <c:pt idx="438">
                  <c:v>30049.150920807275</c:v>
                </c:pt>
                <c:pt idx="439">
                  <c:v>30171.960700951076</c:v>
                </c:pt>
                <c:pt idx="440">
                  <c:v>30295.017426027647</c:v>
                </c:pt>
                <c:pt idx="441">
                  <c:v>30418.321096037002</c:v>
                </c:pt>
                <c:pt idx="442">
                  <c:v>30541.871710979129</c:v>
                </c:pt>
                <c:pt idx="443">
                  <c:v>30665.669270854047</c:v>
                </c:pt>
                <c:pt idx="444">
                  <c:v>30789.71377566173</c:v>
                </c:pt>
                <c:pt idx="445">
                  <c:v>30914.005225402198</c:v>
                </c:pt>
                <c:pt idx="446">
                  <c:v>31038.543620075423</c:v>
                </c:pt>
                <c:pt idx="447">
                  <c:v>31163.328959681447</c:v>
                </c:pt>
                <c:pt idx="448">
                  <c:v>31288.361244220243</c:v>
                </c:pt>
                <c:pt idx="449">
                  <c:v>31413.640473691823</c:v>
                </c:pt>
                <c:pt idx="450">
                  <c:v>31539.166648096179</c:v>
                </c:pt>
                <c:pt idx="451">
                  <c:v>31664.939767433298</c:v>
                </c:pt>
                <c:pt idx="452">
                  <c:v>31790.959831703221</c:v>
                </c:pt>
                <c:pt idx="453">
                  <c:v>31917.226840905892</c:v>
                </c:pt>
                <c:pt idx="454">
                  <c:v>32043.740795041362</c:v>
                </c:pt>
                <c:pt idx="455">
                  <c:v>32170.5016941096</c:v>
                </c:pt>
                <c:pt idx="456">
                  <c:v>32297.509538110618</c:v>
                </c:pt>
                <c:pt idx="457">
                  <c:v>32424.764327044413</c:v>
                </c:pt>
                <c:pt idx="458">
                  <c:v>32552.266060910992</c:v>
                </c:pt>
                <c:pt idx="459">
                  <c:v>32680.014739710339</c:v>
                </c:pt>
                <c:pt idx="460">
                  <c:v>32808.010363442474</c:v>
                </c:pt>
                <c:pt idx="461">
                  <c:v>32936.252932107367</c:v>
                </c:pt>
                <c:pt idx="462">
                  <c:v>33064.742445705058</c:v>
                </c:pt>
                <c:pt idx="463">
                  <c:v>33193.478904235526</c:v>
                </c:pt>
                <c:pt idx="464">
                  <c:v>33322.462307698763</c:v>
                </c:pt>
                <c:pt idx="465">
                  <c:v>33451.692656094776</c:v>
                </c:pt>
                <c:pt idx="466">
                  <c:v>33581.169949423573</c:v>
                </c:pt>
                <c:pt idx="467">
                  <c:v>33710.894187685146</c:v>
                </c:pt>
                <c:pt idx="468">
                  <c:v>33840.865370879481</c:v>
                </c:pt>
                <c:pt idx="469">
                  <c:v>33971.083499006614</c:v>
                </c:pt>
                <c:pt idx="470">
                  <c:v>34101.548572066516</c:v>
                </c:pt>
                <c:pt idx="471">
                  <c:v>34232.260590059203</c:v>
                </c:pt>
                <c:pt idx="472">
                  <c:v>34363.219552984665</c:v>
                </c:pt>
                <c:pt idx="473">
                  <c:v>34494.425460842918</c:v>
                </c:pt>
                <c:pt idx="474">
                  <c:v>34625.878313633933</c:v>
                </c:pt>
                <c:pt idx="475">
                  <c:v>34757.57811135771</c:v>
                </c:pt>
                <c:pt idx="476">
                  <c:v>34889.524854014278</c:v>
                </c:pt>
                <c:pt idx="477">
                  <c:v>35021.71854160363</c:v>
                </c:pt>
                <c:pt idx="478">
                  <c:v>35154.159174125765</c:v>
                </c:pt>
                <c:pt idx="479">
                  <c:v>35286.846751580662</c:v>
                </c:pt>
                <c:pt idx="480">
                  <c:v>35419.781273968343</c:v>
                </c:pt>
                <c:pt idx="481">
                  <c:v>35552.962741288808</c:v>
                </c:pt>
                <c:pt idx="482">
                  <c:v>35686.391153542034</c:v>
                </c:pt>
                <c:pt idx="483">
                  <c:v>35820.066510728044</c:v>
                </c:pt>
                <c:pt idx="484">
                  <c:v>35953.988812846852</c:v>
                </c:pt>
                <c:pt idx="485">
                  <c:v>36088.158059898422</c:v>
                </c:pt>
                <c:pt idx="486">
                  <c:v>36222.574251882768</c:v>
                </c:pt>
                <c:pt idx="487">
                  <c:v>36357.237388799891</c:v>
                </c:pt>
                <c:pt idx="488">
                  <c:v>36492.147470649797</c:v>
                </c:pt>
                <c:pt idx="489">
                  <c:v>36627.30449743248</c:v>
                </c:pt>
                <c:pt idx="490">
                  <c:v>36762.708469147925</c:v>
                </c:pt>
                <c:pt idx="491">
                  <c:v>36898.359385796168</c:v>
                </c:pt>
                <c:pt idx="492">
                  <c:v>37034.257247377172</c:v>
                </c:pt>
                <c:pt idx="493">
                  <c:v>37170.402053890968</c:v>
                </c:pt>
                <c:pt idx="494">
                  <c:v>37306.793805337533</c:v>
                </c:pt>
                <c:pt idx="495">
                  <c:v>37443.432501716896</c:v>
                </c:pt>
                <c:pt idx="496">
                  <c:v>37580.318143029021</c:v>
                </c:pt>
                <c:pt idx="497">
                  <c:v>37717.450729273907</c:v>
                </c:pt>
                <c:pt idx="498">
                  <c:v>37854.830260451592</c:v>
                </c:pt>
                <c:pt idx="499">
                  <c:v>37992.456736562053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FC1-4D3E-8695-D20C126A757C}"/>
            </c:ext>
          </c:extLst>
        </c:ser>
        <c:ser>
          <c:idx val="1"/>
          <c:order val="1"/>
          <c:tx>
            <c:v>Pumpe DDC-1T+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Strömungswiderstand!$R$4:$R$503</c:f>
              <c:numCache>
                <c:formatCode>0</c:formatCode>
                <c:ptCount val="500"/>
                <c:pt idx="0">
                  <c:v>46009.932780000003</c:v>
                </c:pt>
                <c:pt idx="1">
                  <c:v>46009.876273537368</c:v>
                </c:pt>
                <c:pt idx="2">
                  <c:v>46009.674937910859</c:v>
                </c:pt>
                <c:pt idx="3">
                  <c:v>46009.306175270271</c:v>
                </c:pt>
                <c:pt idx="4">
                  <c:v>46008.756232401101</c:v>
                </c:pt>
                <c:pt idx="5">
                  <c:v>46008.014807259693</c:v>
                </c:pt>
                <c:pt idx="6">
                  <c:v>46007.073548240536</c:v>
                </c:pt>
                <c:pt idx="7">
                  <c:v>46005.925378757624</c:v>
                </c:pt>
                <c:pt idx="8">
                  <c:v>46004.564128756727</c:v>
                </c:pt>
                <c:pt idx="9">
                  <c:v>46002.984309524167</c:v>
                </c:pt>
                <c:pt idx="10">
                  <c:v>46001.180965159321</c:v>
                </c:pt>
                <c:pt idx="11">
                  <c:v>45999.149569049056</c:v>
                </c:pt>
                <c:pt idx="12">
                  <c:v>45996.885948614137</c:v>
                </c:pt>
                <c:pt idx="13">
                  <c:v>45994.386228766336</c:v>
                </c:pt>
                <c:pt idx="14">
                  <c:v>45991.646788271035</c:v>
                </c:pt>
                <c:pt idx="15">
                  <c:v>45988.664225316053</c:v>
                </c:pt>
                <c:pt idx="16">
                  <c:v>45985.435329834057</c:v>
                </c:pt>
                <c:pt idx="17">
                  <c:v>45981.957060897439</c:v>
                </c:pt>
                <c:pt idx="18">
                  <c:v>45978.226528001571</c:v>
                </c:pt>
                <c:pt idx="19">
                  <c:v>45974.24097538081</c:v>
                </c:pt>
                <c:pt idx="20">
                  <c:v>45969.997768726993</c:v>
                </c:pt>
                <c:pt idx="21">
                  <c:v>45965.494383836747</c:v>
                </c:pt>
                <c:pt idx="22">
                  <c:v>45960.728396826387</c:v>
                </c:pt>
                <c:pt idx="23">
                  <c:v>45955.697475634348</c:v>
                </c:pt>
                <c:pt idx="24">
                  <c:v>45950.399372591812</c:v>
                </c:pt>
                <c:pt idx="25">
                  <c:v>45944.831917886906</c:v>
                </c:pt>
                <c:pt idx="26">
                  <c:v>45938.993013782972</c:v>
                </c:pt>
                <c:pt idx="27">
                  <c:v>45932.880629477251</c:v>
                </c:pt>
                <c:pt idx="28">
                  <c:v>45926.492796507664</c:v>
                </c:pt>
                <c:pt idx="29">
                  <c:v>45919.827604631144</c:v>
                </c:pt>
                <c:pt idx="30">
                  <c:v>45912.883198110372</c:v>
                </c:pt>
                <c:pt idx="31">
                  <c:v>45905.657772355647</c:v>
                </c:pt>
                <c:pt idx="32">
                  <c:v>45898.149570877569</c:v>
                </c:pt>
                <c:pt idx="33">
                  <c:v>45890.356882512671</c:v>
                </c:pt>
                <c:pt idx="34">
                  <c:v>45882.278038889846</c:v>
                </c:pt>
                <c:pt idx="35">
                  <c:v>45873.911412110108</c:v>
                </c:pt>
                <c:pt idx="36">
                  <c:v>45865.255412615996</c:v>
                </c:pt>
                <c:pt idx="37">
                  <c:v>45856.308487230286</c:v>
                </c:pt>
                <c:pt idx="38">
                  <c:v>45847.069117346211</c:v>
                </c:pt>
                <c:pt idx="39">
                  <c:v>45837.5358172536</c:v>
                </c:pt>
                <c:pt idx="40">
                  <c:v>45827.707132587791</c:v>
                </c:pt>
                <c:pt idx="41">
                  <c:v>45817.581638889031</c:v>
                </c:pt>
                <c:pt idx="42">
                  <c:v>45807.157940262274</c:v>
                </c:pt>
                <c:pt idx="43">
                  <c:v>45796.43466812792</c:v>
                </c:pt>
                <c:pt idx="44">
                  <c:v>45785.410480055369</c:v>
                </c:pt>
                <c:pt idx="45">
                  <c:v>45774.084058672182</c:v>
                </c:pt>
                <c:pt idx="46">
                  <c:v>45762.454110642306</c:v>
                </c:pt>
                <c:pt idx="47">
                  <c:v>45750.519365707485</c:v>
                </c:pt>
                <c:pt idx="48">
                  <c:v>45738.278575786862</c:v>
                </c:pt>
                <c:pt idx="49">
                  <c:v>45725.730514129893</c:v>
                </c:pt>
                <c:pt idx="50">
                  <c:v>45712.873974518501</c:v>
                </c:pt>
                <c:pt idx="51">
                  <c:v>45699.707770514622</c:v>
                </c:pt>
                <c:pt idx="52">
                  <c:v>45686.230734749697</c:v>
                </c:pt>
                <c:pt idx="53">
                  <c:v>45672.441718252987</c:v>
                </c:pt>
                <c:pt idx="54">
                  <c:v>45658.339589816052</c:v>
                </c:pt>
                <c:pt idx="55">
                  <c:v>45643.923235390532</c:v>
                </c:pt>
                <c:pt idx="56">
                  <c:v>45629.191557517086</c:v>
                </c:pt>
                <c:pt idx="57">
                  <c:v>45614.143474783385</c:v>
                </c:pt>
                <c:pt idx="58">
                  <c:v>45598.777921308982</c:v>
                </c:pt>
                <c:pt idx="59">
                  <c:v>45583.093846255513</c:v>
                </c:pt>
                <c:pt idx="60">
                  <c:v>45567.090213360425</c:v>
                </c:pt>
                <c:pt idx="61">
                  <c:v>45550.76600049276</c:v>
                </c:pt>
                <c:pt idx="62">
                  <c:v>45534.120199229634</c:v>
                </c:pt>
                <c:pt idx="63">
                  <c:v>45517.151814452096</c:v>
                </c:pt>
                <c:pt idx="64">
                  <c:v>45499.859863959158</c:v>
                </c:pt>
                <c:pt idx="65">
                  <c:v>45482.243378099003</c:v>
                </c:pt>
                <c:pt idx="66">
                  <c:v>45464.301399416203</c:v>
                </c:pt>
                <c:pt idx="67">
                  <c:v>45446.032982314166</c:v>
                </c:pt>
                <c:pt idx="68">
                  <c:v>45427.437192731828</c:v>
                </c:pt>
                <c:pt idx="69">
                  <c:v>45408.513107833889</c:v>
                </c:pt>
                <c:pt idx="70">
                  <c:v>45389.259815713645</c:v>
                </c:pt>
                <c:pt idx="71">
                  <c:v>45369.676415107999</c:v>
                </c:pt>
                <c:pt idx="72">
                  <c:v>45349.762015123801</c:v>
                </c:pt>
                <c:pt idx="73">
                  <c:v>45329.515734974892</c:v>
                </c:pt>
                <c:pt idx="74">
                  <c:v>45308.936703729451</c:v>
                </c:pt>
                <c:pt idx="75">
                  <c:v>45288.024060066993</c:v>
                </c:pt>
                <c:pt idx="76">
                  <c:v>45266.776952044471</c:v>
                </c:pt>
                <c:pt idx="77">
                  <c:v>45245.194536871189</c:v>
                </c:pt>
                <c:pt idx="78">
                  <c:v>45223.275980691949</c:v>
                </c:pt>
                <c:pt idx="79">
                  <c:v>45201.020458378116</c:v>
                </c:pt>
                <c:pt idx="80">
                  <c:v>45178.427153326062</c:v>
                </c:pt>
                <c:pt idx="81">
                  <c:v>45155.495257262883</c:v>
                </c:pt>
                <c:pt idx="82">
                  <c:v>45132.223970058854</c:v>
                </c:pt>
                <c:pt idx="83">
                  <c:v>45108.612499546289</c:v>
                </c:pt>
                <c:pt idx="84">
                  <c:v>45084.660061344664</c:v>
                </c:pt>
                <c:pt idx="85">
                  <c:v>45060.365878691657</c:v>
                </c:pt>
                <c:pt idx="86">
                  <c:v>45035.72918227964</c:v>
                </c:pt>
                <c:pt idx="87">
                  <c:v>45010.749210097849</c:v>
                </c:pt>
                <c:pt idx="88">
                  <c:v>44985.425207279339</c:v>
                </c:pt>
                <c:pt idx="89">
                  <c:v>44959.756425953172</c:v>
                </c:pt>
                <c:pt idx="90">
                  <c:v>44933.742125101067</c:v>
                </c:pt>
                <c:pt idx="91">
                  <c:v>44907.381570418729</c:v>
                </c:pt>
                <c:pt idx="92">
                  <c:v>44880.674034181364</c:v>
                </c:pt>
                <c:pt idx="93">
                  <c:v>44853.618795113405</c:v>
                </c:pt>
                <c:pt idx="94">
                  <c:v>44826.215138262196</c:v>
                </c:pt>
                <c:pt idx="95">
                  <c:v>44798.462354875395</c:v>
                </c:pt>
                <c:pt idx="96">
                  <c:v>44770.359742282126</c:v>
                </c:pt>
                <c:pt idx="97">
                  <c:v>44741.906603777614</c:v>
                </c:pt>
                <c:pt idx="98">
                  <c:v>44713.102248511132</c:v>
                </c:pt>
                <c:pt idx="99">
                  <c:v>44683.945991377208</c:v>
                </c:pt>
                <c:pt idx="100">
                  <c:v>44654.437152909959</c:v>
                </c:pt>
                <c:pt idx="101">
                  <c:v>44624.575059180403</c:v>
                </c:pt>
                <c:pt idx="102">
                  <c:v>44594.359041696604</c:v>
                </c:pt>
                <c:pt idx="103">
                  <c:v>44563.788437306626</c:v>
                </c:pt>
                <c:pt idx="104">
                  <c:v>44532.862588104195</c:v>
                </c:pt>
                <c:pt idx="105">
                  <c:v>44501.580841336792</c:v>
                </c:pt>
                <c:pt idx="106">
                  <c:v>44469.94254931638</c:v>
                </c:pt>
                <c:pt idx="107">
                  <c:v>44437.947069332338</c:v>
                </c:pt>
                <c:pt idx="108">
                  <c:v>44405.593763566896</c:v>
                </c:pt>
                <c:pt idx="109">
                  <c:v>44372.881999012578</c:v>
                </c:pt>
                <c:pt idx="110">
                  <c:v>44339.811147391927</c:v>
                </c:pt>
                <c:pt idx="111">
                  <c:v>44306.380585079278</c:v>
                </c:pt>
                <c:pt idx="112">
                  <c:v>44272.589693024405</c:v>
                </c:pt>
                <c:pt idx="113">
                  <c:v>44238.437856678247</c:v>
                </c:pt>
                <c:pt idx="114">
                  <c:v>44203.924465920427</c:v>
                </c:pt>
                <c:pt idx="115">
                  <c:v>44169.048914988503</c:v>
                </c:pt>
                <c:pt idx="116">
                  <c:v>44133.810602409081</c:v>
                </c:pt>
                <c:pt idx="117">
                  <c:v>44098.208930930523</c:v>
                </c:pt>
                <c:pt idx="118">
                  <c:v>44062.243307457269</c:v>
                </c:pt>
                <c:pt idx="119">
                  <c:v>44025.91314298581</c:v>
                </c:pt>
                <c:pt idx="120">
                  <c:v>43989.217852542075</c:v>
                </c:pt>
                <c:pt idx="121">
                  <c:v>43952.156855120418</c:v>
                </c:pt>
                <c:pt idx="122">
                  <c:v>43914.729573623888</c:v>
                </c:pt>
                <c:pt idx="123">
                  <c:v>43876.935434806001</c:v>
                </c:pt>
                <c:pt idx="124">
                  <c:v>43838.773869213779</c:v>
                </c:pt>
                <c:pt idx="125">
                  <c:v>43800.24431113209</c:v>
                </c:pt>
                <c:pt idx="126">
                  <c:v>43761.346198529318</c:v>
                </c:pt>
                <c:pt idx="127">
                  <c:v>43722.078973004151</c:v>
                </c:pt>
                <c:pt idx="128">
                  <c:v>43682.442079733599</c:v>
                </c:pt>
                <c:pt idx="129">
                  <c:v>43642.434967422159</c:v>
                </c:pt>
                <c:pt idx="130">
                  <c:v>43602.057088252091</c:v>
                </c:pt>
                <c:pt idx="131">
                  <c:v>43561.307897834813</c:v>
                </c:pt>
                <c:pt idx="132">
                  <c:v>43520.186855163207</c:v>
                </c:pt>
                <c:pt idx="133">
                  <c:v>43478.693422565135</c:v>
                </c:pt>
                <c:pt idx="134">
                  <c:v>43436.827065657795</c:v>
                </c:pt>
                <c:pt idx="135">
                  <c:v>43394.587253303114</c:v>
                </c:pt>
                <c:pt idx="136">
                  <c:v>43351.973457564025</c:v>
                </c:pt>
                <c:pt idx="137">
                  <c:v>43308.985153661706</c:v>
                </c:pt>
                <c:pt idx="138">
                  <c:v>43265.621819933658</c:v>
                </c:pt>
                <c:pt idx="139">
                  <c:v>43221.882937792652</c:v>
                </c:pt>
                <c:pt idx="140">
                  <c:v>43177.76799168648</c:v>
                </c:pt>
                <c:pt idx="141">
                  <c:v>43133.276469058612</c:v>
                </c:pt>
                <c:pt idx="142">
                  <c:v>43088.407860309548</c:v>
                </c:pt>
                <c:pt idx="143">
                  <c:v>43043.161658758916</c:v>
                </c:pt>
                <c:pt idx="144">
                  <c:v>42997.537360608461</c:v>
                </c:pt>
                <c:pt idx="145">
                  <c:v>42951.534464905591</c:v>
                </c:pt>
                <c:pt idx="146">
                  <c:v>42905.15247350774</c:v>
                </c:pt>
                <c:pt idx="147">
                  <c:v>42858.390891047369</c:v>
                </c:pt>
                <c:pt idx="148">
                  <c:v>42811.249224897692</c:v>
                </c:pt>
                <c:pt idx="149">
                  <c:v>42763.726985138994</c:v>
                </c:pt>
                <c:pt idx="150">
                  <c:v>42715.823684525618</c:v>
                </c:pt>
                <c:pt idx="151">
                  <c:v>42667.538838453562</c:v>
                </c:pt>
                <c:pt idx="152">
                  <c:v>42618.87196492868</c:v>
                </c:pt>
                <c:pt idx="153">
                  <c:v>42569.822584535541</c:v>
                </c:pt>
                <c:pt idx="154">
                  <c:v>42520.39022040672</c:v>
                </c:pt>
                <c:pt idx="155">
                  <c:v>42470.574398192788</c:v>
                </c:pt>
                <c:pt idx="156">
                  <c:v>42420.374646032753</c:v>
                </c:pt>
                <c:pt idx="157">
                  <c:v>42369.790494525128</c:v>
                </c:pt>
                <c:pt idx="158">
                  <c:v>42318.821476699421</c:v>
                </c:pt>
                <c:pt idx="159">
                  <c:v>42267.467127988224</c:v>
                </c:pt>
                <c:pt idx="160">
                  <c:v>42215.726986199712</c:v>
                </c:pt>
                <c:pt idx="161">
                  <c:v>42163.600591490649</c:v>
                </c:pt>
                <c:pt idx="162">
                  <c:v>42111.087486339995</c:v>
                </c:pt>
                <c:pt idx="163">
                  <c:v>42058.187215522732</c:v>
                </c:pt>
                <c:pt idx="164">
                  <c:v>42004.899326084349</c:v>
                </c:pt>
                <c:pt idx="165">
                  <c:v>41951.223367315695</c:v>
                </c:pt>
                <c:pt idx="166">
                  <c:v>41897.158890728198</c:v>
                </c:pt>
                <c:pt idx="167">
                  <c:v>41842.705450029651</c:v>
                </c:pt>
                <c:pt idx="168">
                  <c:v>41787.862601100263</c:v>
                </c:pt>
                <c:pt idx="169">
                  <c:v>41732.629901969129</c:v>
                </c:pt>
                <c:pt idx="170">
                  <c:v>41677.006912791265</c:v>
                </c:pt>
                <c:pt idx="171">
                  <c:v>41620.993195824762</c:v>
                </c:pt>
                <c:pt idx="172">
                  <c:v>41564.588315408539</c:v>
                </c:pt>
                <c:pt idx="173">
                  <c:v>41507.791837940291</c:v>
                </c:pt>
                <c:pt idx="174">
                  <c:v>41450.603331854953</c:v>
                </c:pt>
                <c:pt idx="175">
                  <c:v>41393.022367603327</c:v>
                </c:pt>
                <c:pt idx="176">
                  <c:v>41335.048517631352</c:v>
                </c:pt>
                <c:pt idx="177">
                  <c:v>41276.681356359251</c:v>
                </c:pt>
                <c:pt idx="178">
                  <c:v>41217.920460161513</c:v>
                </c:pt>
                <c:pt idx="179">
                  <c:v>41158.765407346822</c:v>
                </c:pt>
                <c:pt idx="180">
                  <c:v>41099.215778138459</c:v>
                </c:pt>
                <c:pt idx="181">
                  <c:v>41039.271154655013</c:v>
                </c:pt>
                <c:pt idx="182">
                  <c:v>40978.93112089135</c:v>
                </c:pt>
                <c:pt idx="183">
                  <c:v>40918.195262699839</c:v>
                </c:pt>
                <c:pt idx="184">
                  <c:v>40857.063167772045</c:v>
                </c:pt>
                <c:pt idx="185">
                  <c:v>40795.534425620433</c:v>
                </c:pt>
                <c:pt idx="186">
                  <c:v>40733.608627560578</c:v>
                </c:pt>
                <c:pt idx="187">
                  <c:v>40671.285366693592</c:v>
                </c:pt>
                <c:pt idx="188">
                  <c:v>40608.564237888677</c:v>
                </c:pt>
                <c:pt idx="189">
                  <c:v>40545.444837766147</c:v>
                </c:pt>
                <c:pt idx="190">
                  <c:v>40481.926764680567</c:v>
                </c:pt>
                <c:pt idx="191">
                  <c:v>40418.009618704178</c:v>
                </c:pt>
                <c:pt idx="192">
                  <c:v>40353.693001610547</c:v>
                </c:pt>
                <c:pt idx="193">
                  <c:v>40288.976516858558</c:v>
                </c:pt>
                <c:pt idx="194">
                  <c:v>40223.859769576462</c:v>
                </c:pt>
                <c:pt idx="195">
                  <c:v>40158.342366546305</c:v>
                </c:pt>
                <c:pt idx="196">
                  <c:v>40092.42391618852</c:v>
                </c:pt>
                <c:pt idx="197">
                  <c:v>40026.104028546753</c:v>
                </c:pt>
                <c:pt idx="198">
                  <c:v>39959.382315272895</c:v>
                </c:pt>
                <c:pt idx="199">
                  <c:v>39892.258389612354</c:v>
                </c:pt>
                <c:pt idx="200">
                  <c:v>39824.731866389498</c:v>
                </c:pt>
                <c:pt idx="201">
                  <c:v>39756.802361993294</c:v>
                </c:pt>
                <c:pt idx="202">
                  <c:v>39688.469494363293</c:v>
                </c:pt>
                <c:pt idx="203">
                  <c:v>39619.732882975579</c:v>
                </c:pt>
                <c:pt idx="204">
                  <c:v>39550.592148829011</c:v>
                </c:pt>
                <c:pt idx="205">
                  <c:v>39481.046914431776</c:v>
                </c:pt>
                <c:pt idx="206">
                  <c:v>39411.096803788016</c:v>
                </c:pt>
                <c:pt idx="207">
                  <c:v>39340.741442384504</c:v>
                </c:pt>
                <c:pt idx="208">
                  <c:v>39269.980457177793</c:v>
                </c:pt>
                <c:pt idx="209">
                  <c:v>39198.813476581359</c:v>
                </c:pt>
                <c:pt idx="210">
                  <c:v>39127.24013045289</c:v>
                </c:pt>
                <c:pt idx="211">
                  <c:v>39055.260050081823</c:v>
                </c:pt>
                <c:pt idx="212">
                  <c:v>38982.872868177103</c:v>
                </c:pt>
                <c:pt idx="213">
                  <c:v>38910.078218854913</c:v>
                </c:pt>
                <c:pt idx="214">
                  <c:v>38836.875737626789</c:v>
                </c:pt>
                <c:pt idx="215">
                  <c:v>38763.265061387661</c:v>
                </c:pt>
                <c:pt idx="216">
                  <c:v>38689.245828404302</c:v>
                </c:pt>
                <c:pt idx="217">
                  <c:v>38614.817678303756</c:v>
                </c:pt>
                <c:pt idx="218">
                  <c:v>38539.980252061927</c:v>
                </c:pt>
                <c:pt idx="219">
                  <c:v>38464.733191992338</c:v>
                </c:pt>
                <c:pt idx="220">
                  <c:v>38389.076141735124</c:v>
                </c:pt>
                <c:pt idx="221">
                  <c:v>38313.008746246072</c:v>
                </c:pt>
                <c:pt idx="222">
                  <c:v>38236.530651785717</c:v>
                </c:pt>
                <c:pt idx="223">
                  <c:v>38159.641505908774</c:v>
                </c:pt>
                <c:pt idx="224">
                  <c:v>38082.340957453598</c:v>
                </c:pt>
                <c:pt idx="225">
                  <c:v>38004.628656531742</c:v>
                </c:pt>
                <c:pt idx="226">
                  <c:v>37926.504254517713</c:v>
                </c:pt>
                <c:pt idx="227">
                  <c:v>37847.967404038856</c:v>
                </c:pt>
                <c:pt idx="228">
                  <c:v>37769.017758965245</c:v>
                </c:pt>
                <c:pt idx="229">
                  <c:v>37689.65497439992</c:v>
                </c:pt>
                <c:pt idx="230">
                  <c:v>37609.878706669013</c:v>
                </c:pt>
                <c:pt idx="231">
                  <c:v>37529.688613312144</c:v>
                </c:pt>
                <c:pt idx="232">
                  <c:v>37449.084353072889</c:v>
                </c:pt>
                <c:pt idx="233">
                  <c:v>37368.065585889359</c:v>
                </c:pt>
                <c:pt idx="234">
                  <c:v>37286.631972884839</c:v>
                </c:pt>
                <c:pt idx="235">
                  <c:v>37204.783176358746</c:v>
                </c:pt>
                <c:pt idx="236">
                  <c:v>37122.518859777352</c:v>
                </c:pt>
                <c:pt idx="237">
                  <c:v>37039.838687764975</c:v>
                </c:pt>
                <c:pt idx="238">
                  <c:v>36956.742326095038</c:v>
                </c:pt>
                <c:pt idx="239">
                  <c:v>36873.229441681287</c:v>
                </c:pt>
                <c:pt idx="240">
                  <c:v>36789.299702569209</c:v>
                </c:pt>
                <c:pt idx="241">
                  <c:v>36704.952777927407</c:v>
                </c:pt>
                <c:pt idx="242">
                  <c:v>36620.188338039115</c:v>
                </c:pt>
                <c:pt idx="243">
                  <c:v>36535.006054294048</c:v>
                </c:pt>
                <c:pt idx="244">
                  <c:v>36449.405599179801</c:v>
                </c:pt>
                <c:pt idx="245">
                  <c:v>36363.38664627399</c:v>
                </c:pt>
                <c:pt idx="246">
                  <c:v>36276.948870236032</c:v>
                </c:pt>
                <c:pt idx="247">
                  <c:v>36190.09194679917</c:v>
                </c:pt>
                <c:pt idx="248">
                  <c:v>36102.81555276263</c:v>
                </c:pt>
                <c:pt idx="249">
                  <c:v>36015.11936598381</c:v>
                </c:pt>
                <c:pt idx="250">
                  <c:v>35927.003065370525</c:v>
                </c:pt>
                <c:pt idx="251">
                  <c:v>35838.466330873438</c:v>
                </c:pt>
                <c:pt idx="252">
                  <c:v>35749.508843478514</c:v>
                </c:pt>
                <c:pt idx="253">
                  <c:v>35660.130285199542</c:v>
                </c:pt>
                <c:pt idx="254">
                  <c:v>35570.330339070759</c:v>
                </c:pt>
                <c:pt idx="255">
                  <c:v>35480.108689139655</c:v>
                </c:pt>
                <c:pt idx="256">
                  <c:v>35389.46502045956</c:v>
                </c:pt>
                <c:pt idx="257">
                  <c:v>35298.399019082761</c:v>
                </c:pt>
                <c:pt idx="258">
                  <c:v>35206.910372053288</c:v>
                </c:pt>
                <c:pt idx="259">
                  <c:v>35114.998767399993</c:v>
                </c:pt>
                <c:pt idx="260">
                  <c:v>35022.663894129604</c:v>
                </c:pt>
                <c:pt idx="261">
                  <c:v>34929.905442220013</c:v>
                </c:pt>
                <c:pt idx="262">
                  <c:v>34836.723102613403</c:v>
                </c:pt>
                <c:pt idx="263">
                  <c:v>34743.116567209625</c:v>
                </c:pt>
                <c:pt idx="264">
                  <c:v>34649.085528859621</c:v>
                </c:pt>
                <c:pt idx="265">
                  <c:v>34554.629681358849</c:v>
                </c:pt>
                <c:pt idx="266">
                  <c:v>34459.748719440766</c:v>
                </c:pt>
                <c:pt idx="267">
                  <c:v>34364.442338770612</c:v>
                </c:pt>
                <c:pt idx="268">
                  <c:v>34268.71023593883</c:v>
                </c:pt>
                <c:pt idx="269">
                  <c:v>34172.552108455013</c:v>
                </c:pt>
                <c:pt idx="270">
                  <c:v>34075.967654741566</c:v>
                </c:pt>
                <c:pt idx="271">
                  <c:v>33978.956574127704</c:v>
                </c:pt>
                <c:pt idx="272">
                  <c:v>33881.518566843253</c:v>
                </c:pt>
                <c:pt idx="273">
                  <c:v>33783.653334012728</c:v>
                </c:pt>
                <c:pt idx="274">
                  <c:v>33685.360577649313</c:v>
                </c:pt>
                <c:pt idx="275">
                  <c:v>33586.64000064908</c:v>
                </c:pt>
                <c:pt idx="276">
                  <c:v>33487.491306785145</c:v>
                </c:pt>
                <c:pt idx="277">
                  <c:v>33387.914200701693</c:v>
                </c:pt>
                <c:pt idx="278">
                  <c:v>33287.908387908654</c:v>
                </c:pt>
                <c:pt idx="279">
                  <c:v>33187.473574775759</c:v>
                </c:pt>
                <c:pt idx="280">
                  <c:v>33086.609468527029</c:v>
                </c:pt>
                <c:pt idx="281">
                  <c:v>32985.315777235279</c:v>
                </c:pt>
                <c:pt idx="282">
                  <c:v>32883.592209816605</c:v>
                </c:pt>
                <c:pt idx="283">
                  <c:v>32781.43847602496</c:v>
                </c:pt>
                <c:pt idx="284">
                  <c:v>32678.854286446844</c:v>
                </c:pt>
                <c:pt idx="285">
                  <c:v>32575.839352495852</c:v>
                </c:pt>
                <c:pt idx="286">
                  <c:v>32472.393386407555</c:v>
                </c:pt>
                <c:pt idx="287">
                  <c:v>32368.516101234178</c:v>
                </c:pt>
                <c:pt idx="288">
                  <c:v>32264.207210839522</c:v>
                </c:pt>
                <c:pt idx="289">
                  <c:v>32159.46642989383</c:v>
                </c:pt>
                <c:pt idx="290">
                  <c:v>32054.293473868667</c:v>
                </c:pt>
                <c:pt idx="291">
                  <c:v>31948.68805903196</c:v>
                </c:pt>
                <c:pt idx="292">
                  <c:v>31842.649902443085</c:v>
                </c:pt>
                <c:pt idx="293">
                  <c:v>31736.178721947806</c:v>
                </c:pt>
                <c:pt idx="294">
                  <c:v>31629.274236173584</c:v>
                </c:pt>
                <c:pt idx="295">
                  <c:v>31521.936164524574</c:v>
                </c:pt>
                <c:pt idx="296">
                  <c:v>31414.164227177072</c:v>
                </c:pt>
                <c:pt idx="297">
                  <c:v>31305.958145074506</c:v>
                </c:pt>
                <c:pt idx="298">
                  <c:v>31197.317639922981</c:v>
                </c:pt>
                <c:pt idx="299">
                  <c:v>31088.242434186566</c:v>
                </c:pt>
                <c:pt idx="300">
                  <c:v>30978.732251082671</c:v>
                </c:pt>
                <c:pt idx="301">
                  <c:v>30868.786814577492</c:v>
                </c:pt>
                <c:pt idx="302">
                  <c:v>30758.40584938147</c:v>
                </c:pt>
                <c:pt idx="303">
                  <c:v>30647.58908094501</c:v>
                </c:pt>
                <c:pt idx="304">
                  <c:v>30536.336235453738</c:v>
                </c:pt>
                <c:pt idx="305">
                  <c:v>30424.647039824431</c:v>
                </c:pt>
                <c:pt idx="306">
                  <c:v>30312.521221700477</c:v>
                </c:pt>
                <c:pt idx="307">
                  <c:v>30199.958509447533</c:v>
                </c:pt>
                <c:pt idx="308">
                  <c:v>30086.958632149461</c:v>
                </c:pt>
                <c:pt idx="309">
                  <c:v>29973.521319603879</c:v>
                </c:pt>
                <c:pt idx="310">
                  <c:v>29859.646302318164</c:v>
                </c:pt>
                <c:pt idx="311">
                  <c:v>29745.333311505208</c:v>
                </c:pt>
                <c:pt idx="312">
                  <c:v>29630.582079079148</c:v>
                </c:pt>
                <c:pt idx="313">
                  <c:v>29515.392337651687</c:v>
                </c:pt>
                <c:pt idx="314">
                  <c:v>29399.763820527609</c:v>
                </c:pt>
                <c:pt idx="315">
                  <c:v>29283.696261701065</c:v>
                </c:pt>
                <c:pt idx="316">
                  <c:v>29167.189395851554</c:v>
                </c:pt>
                <c:pt idx="317">
                  <c:v>29050.242958339903</c:v>
                </c:pt>
                <c:pt idx="318">
                  <c:v>28932.856685204402</c:v>
                </c:pt>
                <c:pt idx="319">
                  <c:v>28815.030313157018</c:v>
                </c:pt>
                <c:pt idx="320">
                  <c:v>28696.763579579463</c:v>
                </c:pt>
                <c:pt idx="321">
                  <c:v>28578.056222519463</c:v>
                </c:pt>
                <c:pt idx="322">
                  <c:v>28458.907980686949</c:v>
                </c:pt>
                <c:pt idx="323">
                  <c:v>28339.318593450447</c:v>
                </c:pt>
                <c:pt idx="324">
                  <c:v>28219.287800833146</c:v>
                </c:pt>
                <c:pt idx="325">
                  <c:v>28098.815343509472</c:v>
                </c:pt>
                <c:pt idx="326">
                  <c:v>27977.900962801337</c:v>
                </c:pt>
                <c:pt idx="327">
                  <c:v>27856.544400674578</c:v>
                </c:pt>
                <c:pt idx="328">
                  <c:v>27734.745399735297</c:v>
                </c:pt>
                <c:pt idx="329">
                  <c:v>27612.503703226495</c:v>
                </c:pt>
                <c:pt idx="330">
                  <c:v>27489.819055024374</c:v>
                </c:pt>
                <c:pt idx="331">
                  <c:v>27366.691199634992</c:v>
                </c:pt>
                <c:pt idx="332">
                  <c:v>27243.119882190716</c:v>
                </c:pt>
                <c:pt idx="333">
                  <c:v>27119.104848446852</c:v>
                </c:pt>
                <c:pt idx="334">
                  <c:v>26994.645844778293</c:v>
                </c:pt>
                <c:pt idx="335">
                  <c:v>26869.742618176162</c:v>
                </c:pt>
                <c:pt idx="336">
                  <c:v>26744.394916244244</c:v>
                </c:pt>
                <c:pt idx="337">
                  <c:v>26618.602487196044</c:v>
                </c:pt>
                <c:pt idx="338">
                  <c:v>26492.365079851177</c:v>
                </c:pt>
                <c:pt idx="339">
                  <c:v>26365.682443632406</c:v>
                </c:pt>
                <c:pt idx="340">
                  <c:v>26238.554328562161</c:v>
                </c:pt>
                <c:pt idx="341">
                  <c:v>26110.980485259537</c:v>
                </c:pt>
                <c:pt idx="342">
                  <c:v>25982.960664936993</c:v>
                </c:pt>
                <c:pt idx="343">
                  <c:v>25854.494619397185</c:v>
                </c:pt>
                <c:pt idx="344">
                  <c:v>25725.582101030071</c:v>
                </c:pt>
                <c:pt idx="345">
                  <c:v>25596.222862809453</c:v>
                </c:pt>
                <c:pt idx="346">
                  <c:v>25466.41665829036</c:v>
                </c:pt>
                <c:pt idx="347">
                  <c:v>25336.163241605595</c:v>
                </c:pt>
                <c:pt idx="348">
                  <c:v>25205.462367462838</c:v>
                </c:pt>
                <c:pt idx="349">
                  <c:v>25074.313791141787</c:v>
                </c:pt>
                <c:pt idx="350">
                  <c:v>24942.717268491087</c:v>
                </c:pt>
                <c:pt idx="351">
                  <c:v>24810.672555925285</c:v>
                </c:pt>
                <c:pt idx="352">
                  <c:v>24678.179410422083</c:v>
                </c:pt>
                <c:pt idx="353">
                  <c:v>24545.237589519373</c:v>
                </c:pt>
                <c:pt idx="354">
                  <c:v>24411.846851312308</c:v>
                </c:pt>
                <c:pt idx="355">
                  <c:v>24278.006954450444</c:v>
                </c:pt>
                <c:pt idx="356">
                  <c:v>24143.717658135116</c:v>
                </c:pt>
                <c:pt idx="357">
                  <c:v>24008.978722116284</c:v>
                </c:pt>
                <c:pt idx="358">
                  <c:v>23873.789906689966</c:v>
                </c:pt>
                <c:pt idx="359">
                  <c:v>23738.150972695548</c:v>
                </c:pt>
                <c:pt idx="360">
                  <c:v>23602.061681512703</c:v>
                </c:pt>
                <c:pt idx="361">
                  <c:v>23465.521795059183</c:v>
                </c:pt>
                <c:pt idx="362">
                  <c:v>23328.531075787498</c:v>
                </c:pt>
                <c:pt idx="363">
                  <c:v>23191.089286682851</c:v>
                </c:pt>
                <c:pt idx="364">
                  <c:v>23053.196191260024</c:v>
                </c:pt>
                <c:pt idx="365">
                  <c:v>22914.851553560929</c:v>
                </c:pt>
                <c:pt idx="366">
                  <c:v>22776.055138152078</c:v>
                </c:pt>
                <c:pt idx="367">
                  <c:v>22636.80671012164</c:v>
                </c:pt>
                <c:pt idx="368">
                  <c:v>22497.106035077366</c:v>
                </c:pt>
                <c:pt idx="369">
                  <c:v>22356.952879143631</c:v>
                </c:pt>
                <c:pt idx="370">
                  <c:v>22216.347008959041</c:v>
                </c:pt>
                <c:pt idx="371">
                  <c:v>22075.288191673837</c:v>
                </c:pt>
                <c:pt idx="372">
                  <c:v>21933.77619494759</c:v>
                </c:pt>
                <c:pt idx="373">
                  <c:v>21791.810786946422</c:v>
                </c:pt>
                <c:pt idx="374">
                  <c:v>21649.391736340884</c:v>
                </c:pt>
                <c:pt idx="375">
                  <c:v>21506.51881230322</c:v>
                </c:pt>
                <c:pt idx="376">
                  <c:v>21363.191784505063</c:v>
                </c:pt>
                <c:pt idx="377">
                  <c:v>21219.410423115074</c:v>
                </c:pt>
                <c:pt idx="378">
                  <c:v>21075.174498796394</c:v>
                </c:pt>
                <c:pt idx="379">
                  <c:v>20930.483782704574</c:v>
                </c:pt>
                <c:pt idx="380">
                  <c:v>20785.338046484765</c:v>
                </c:pt>
                <c:pt idx="381">
                  <c:v>20639.737062269844</c:v>
                </c:pt>
                <c:pt idx="382">
                  <c:v>20493.680602677832</c:v>
                </c:pt>
                <c:pt idx="383">
                  <c:v>20347.168440809583</c:v>
                </c:pt>
                <c:pt idx="384">
                  <c:v>20200.200350246618</c:v>
                </c:pt>
                <c:pt idx="385">
                  <c:v>20052.776105048808</c:v>
                </c:pt>
                <c:pt idx="386">
                  <c:v>19904.895479752115</c:v>
                </c:pt>
                <c:pt idx="387">
                  <c:v>19756.558249366364</c:v>
                </c:pt>
                <c:pt idx="388">
                  <c:v>19607.764189372992</c:v>
                </c:pt>
                <c:pt idx="389">
                  <c:v>19458.513075722869</c:v>
                </c:pt>
                <c:pt idx="390">
                  <c:v>19308.804684834042</c:v>
                </c:pt>
                <c:pt idx="391">
                  <c:v>19158.638793589827</c:v>
                </c:pt>
                <c:pt idx="392">
                  <c:v>19008.015179336311</c:v>
                </c:pt>
                <c:pt idx="393">
                  <c:v>18856.933619880368</c:v>
                </c:pt>
                <c:pt idx="394">
                  <c:v>18705.393893487526</c:v>
                </c:pt>
                <c:pt idx="395">
                  <c:v>18553.395778879851</c:v>
                </c:pt>
                <c:pt idx="396">
                  <c:v>18400.939055233921</c:v>
                </c:pt>
                <c:pt idx="397">
                  <c:v>18248.023502178607</c:v>
                </c:pt>
                <c:pt idx="398">
                  <c:v>18094.648899793126</c:v>
                </c:pt>
                <c:pt idx="399">
                  <c:v>17940.815028604866</c:v>
                </c:pt>
                <c:pt idx="400">
                  <c:v>17786.52166958759</c:v>
                </c:pt>
                <c:pt idx="401">
                  <c:v>17631.768604158977</c:v>
                </c:pt>
                <c:pt idx="402">
                  <c:v>17476.555614179208</c:v>
                </c:pt>
                <c:pt idx="403">
                  <c:v>17320.882481948436</c:v>
                </c:pt>
                <c:pt idx="404">
                  <c:v>17164.748990204997</c:v>
                </c:pt>
                <c:pt idx="405">
                  <c:v>17008.154922123809</c:v>
                </c:pt>
                <c:pt idx="406">
                  <c:v>16851.100061313591</c:v>
                </c:pt>
                <c:pt idx="407">
                  <c:v>16693.584191815724</c:v>
                </c:pt>
                <c:pt idx="408">
                  <c:v>16535.607098101947</c:v>
                </c:pt>
                <c:pt idx="409">
                  <c:v>16377.168565072505</c:v>
                </c:pt>
                <c:pt idx="410">
                  <c:v>16218.268378054287</c:v>
                </c:pt>
                <c:pt idx="411">
                  <c:v>16058.906322798903</c:v>
                </c:pt>
                <c:pt idx="412">
                  <c:v>15899.082185480675</c:v>
                </c:pt>
                <c:pt idx="413">
                  <c:v>15738.795752695165</c:v>
                </c:pt>
                <c:pt idx="414">
                  <c:v>15578.046811456976</c:v>
                </c:pt>
                <c:pt idx="415">
                  <c:v>15416.835149197848</c:v>
                </c:pt>
                <c:pt idx="416">
                  <c:v>15255.160553765319</c:v>
                </c:pt>
                <c:pt idx="417">
                  <c:v>15093.02281342035</c:v>
                </c:pt>
                <c:pt idx="418">
                  <c:v>14930.421716835957</c:v>
                </c:pt>
                <c:pt idx="419">
                  <c:v>14767.357053095173</c:v>
                </c:pt>
                <c:pt idx="420">
                  <c:v>14603.828611689347</c:v>
                </c:pt>
                <c:pt idx="421">
                  <c:v>14439.836182516392</c:v>
                </c:pt>
                <c:pt idx="422">
                  <c:v>14275.379555878921</c:v>
                </c:pt>
                <c:pt idx="423">
                  <c:v>14110.458522483006</c:v>
                </c:pt>
                <c:pt idx="424">
                  <c:v>13945.072873435458</c:v>
                </c:pt>
                <c:pt idx="425">
                  <c:v>13779.222400243247</c:v>
                </c:pt>
                <c:pt idx="426">
                  <c:v>13612.906894810993</c:v>
                </c:pt>
                <c:pt idx="427">
                  <c:v>13446.126149439648</c:v>
                </c:pt>
                <c:pt idx="428">
                  <c:v>13278.879956824629</c:v>
                </c:pt>
                <c:pt idx="429">
                  <c:v>13111.168110054257</c:v>
                </c:pt>
                <c:pt idx="430">
                  <c:v>12942.990402608155</c:v>
                </c:pt>
                <c:pt idx="431">
                  <c:v>12774.346628355321</c:v>
                </c:pt>
                <c:pt idx="432">
                  <c:v>12605.236581552806</c:v>
                </c:pt>
                <c:pt idx="433">
                  <c:v>12435.660056844186</c:v>
                </c:pt>
                <c:pt idx="434">
                  <c:v>12265.616849257205</c:v>
                </c:pt>
                <c:pt idx="435">
                  <c:v>12095.106754203112</c:v>
                </c:pt>
                <c:pt idx="436">
                  <c:v>11924.129567474496</c:v>
                </c:pt>
                <c:pt idx="437">
                  <c:v>11752.685085243806</c:v>
                </c:pt>
                <c:pt idx="438">
                  <c:v>11580.773104061875</c:v>
                </c:pt>
                <c:pt idx="439">
                  <c:v>11408.393420856231</c:v>
                </c:pt>
                <c:pt idx="440">
                  <c:v>11235.54583292974</c:v>
                </c:pt>
                <c:pt idx="441">
                  <c:v>11062.230137958626</c:v>
                </c:pt>
                <c:pt idx="442">
                  <c:v>10888.446133991583</c:v>
                </c:pt>
                <c:pt idx="443">
                  <c:v>10714.193619447627</c:v>
                </c:pt>
                <c:pt idx="444">
                  <c:v>10539.472393114995</c:v>
                </c:pt>
                <c:pt idx="445">
                  <c:v>10364.282254149488</c:v>
                </c:pt>
                <c:pt idx="446">
                  <c:v>10188.623002072865</c:v>
                </c:pt>
                <c:pt idx="447">
                  <c:v>10012.494436771622</c:v>
                </c:pt>
                <c:pt idx="448">
                  <c:v>9835.8963584953126</c:v>
                </c:pt>
                <c:pt idx="449">
                  <c:v>9658.8285678549928</c:v>
                </c:pt>
                <c:pt idx="450">
                  <c:v>9481.2908658221058</c:v>
                </c:pt>
                <c:pt idx="451">
                  <c:v>9303.2830537266964</c:v>
                </c:pt>
                <c:pt idx="452">
                  <c:v>9124.8049332560659</c:v>
                </c:pt>
                <c:pt idx="453">
                  <c:v>8945.856306453481</c:v>
                </c:pt>
                <c:pt idx="454">
                  <c:v>8766.4369757165387</c:v>
                </c:pt>
                <c:pt idx="455">
                  <c:v>8586.5467437960215</c:v>
                </c:pt>
                <c:pt idx="456">
                  <c:v>8406.1854137939026</c:v>
                </c:pt>
                <c:pt idx="457">
                  <c:v>8225.3527891629474</c:v>
                </c:pt>
                <c:pt idx="458">
                  <c:v>8044.0486737042693</c:v>
                </c:pt>
                <c:pt idx="459">
                  <c:v>7862.272871566749</c:v>
                </c:pt>
                <c:pt idx="460">
                  <c:v>7680.0251872449835</c:v>
                </c:pt>
                <c:pt idx="461">
                  <c:v>7497.3054255786819</c:v>
                </c:pt>
                <c:pt idx="462">
                  <c:v>7314.1133917505704</c:v>
                </c:pt>
                <c:pt idx="463">
                  <c:v>7130.4488912855531</c:v>
                </c:pt>
                <c:pt idx="464">
                  <c:v>6946.3117300491422</c:v>
                </c:pt>
                <c:pt idx="465">
                  <c:v>6761.7017142462046</c:v>
                </c:pt>
                <c:pt idx="466">
                  <c:v>6576.6186504196194</c:v>
                </c:pt>
                <c:pt idx="467">
                  <c:v>6391.0623454489187</c:v>
                </c:pt>
                <c:pt idx="468">
                  <c:v>6205.0326065491217</c:v>
                </c:pt>
                <c:pt idx="469">
                  <c:v>6018.5292412693079</c:v>
                </c:pt>
                <c:pt idx="470">
                  <c:v>5831.5520574912571</c:v>
                </c:pt>
                <c:pt idx="471">
                  <c:v>5644.1008634283589</c:v>
                </c:pt>
                <c:pt idx="472">
                  <c:v>5456.1754676242554</c:v>
                </c:pt>
                <c:pt idx="473">
                  <c:v>5267.7756789514488</c:v>
                </c:pt>
                <c:pt idx="474">
                  <c:v>5078.9013066102907</c:v>
                </c:pt>
                <c:pt idx="475">
                  <c:v>4889.5521601276178</c:v>
                </c:pt>
                <c:pt idx="476">
                  <c:v>4699.7280493553362</c:v>
                </c:pt>
                <c:pt idx="477">
                  <c:v>4509.4287844693763</c:v>
                </c:pt>
                <c:pt idx="478">
                  <c:v>4318.6541759684669</c:v>
                </c:pt>
                <c:pt idx="479">
                  <c:v>4127.4040346728598</c:v>
                </c:pt>
                <c:pt idx="480">
                  <c:v>3935.6781717230201</c:v>
                </c:pt>
                <c:pt idx="481">
                  <c:v>3743.4763985786062</c:v>
                </c:pt>
                <c:pt idx="482">
                  <c:v>3550.7985270171275</c:v>
                </c:pt>
                <c:pt idx="483">
                  <c:v>3357.6443691328227</c:v>
                </c:pt>
                <c:pt idx="484">
                  <c:v>3164.01373733534</c:v>
                </c:pt>
                <c:pt idx="485">
                  <c:v>2969.9064443488051</c:v>
                </c:pt>
                <c:pt idx="486">
                  <c:v>2775.3223032105352</c:v>
                </c:pt>
                <c:pt idx="487">
                  <c:v>2580.2611272695003</c:v>
                </c:pt>
                <c:pt idx="488">
                  <c:v>2384.7227301858957</c:v>
                </c:pt>
                <c:pt idx="489">
                  <c:v>2188.7069259293612</c:v>
                </c:pt>
                <c:pt idx="490">
                  <c:v>1992.2135287781725</c:v>
                </c:pt>
                <c:pt idx="491">
                  <c:v>1795.2423533179096</c:v>
                </c:pt>
                <c:pt idx="492">
                  <c:v>1597.7932144403358</c:v>
                </c:pt>
                <c:pt idx="493">
                  <c:v>1399.8659273425287</c:v>
                </c:pt>
                <c:pt idx="494">
                  <c:v>1201.4603075253406</c:v>
                </c:pt>
                <c:pt idx="495">
                  <c:v>1002.5761707928253</c:v>
                </c:pt>
                <c:pt idx="496">
                  <c:v>803.21333325049886</c:v>
                </c:pt>
                <c:pt idx="497">
                  <c:v>603.37161130463437</c:v>
                </c:pt>
                <c:pt idx="498">
                  <c:v>403.05082166125533</c:v>
                </c:pt>
                <c:pt idx="499">
                  <c:v>202.25078132463847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FC1-4D3E-8695-D20C126A757C}"/>
            </c:ext>
          </c:extLst>
        </c:ser>
        <c:ser>
          <c:idx val="2"/>
          <c:order val="2"/>
          <c:tx>
            <c:v>Pumpe D5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Strömungswiderstand!$T$4:$T$503</c:f>
              <c:numCache>
                <c:formatCode>0</c:formatCode>
                <c:ptCount val="500"/>
                <c:pt idx="0">
                  <c:v>36220.585380000004</c:v>
                </c:pt>
                <c:pt idx="1">
                  <c:v>36216.305722050405</c:v>
                </c:pt>
                <c:pt idx="2">
                  <c:v>36210.047626048661</c:v>
                </c:pt>
                <c:pt idx="3">
                  <c:v>36202.734209802686</c:v>
                </c:pt>
                <c:pt idx="4">
                  <c:v>36194.638386187209</c:v>
                </c:pt>
                <c:pt idx="5">
                  <c:v>36185.906100562002</c:v>
                </c:pt>
                <c:pt idx="6">
                  <c:v>36176.630643079807</c:v>
                </c:pt>
                <c:pt idx="7">
                  <c:v>36166.877685294603</c:v>
                </c:pt>
                <c:pt idx="8">
                  <c:v>36156.696387048563</c:v>
                </c:pt>
                <c:pt idx="9">
                  <c:v>36146.125158840543</c:v>
                </c:pt>
                <c:pt idx="10">
                  <c:v>36135.194977722167</c:v>
                </c:pt>
                <c:pt idx="11">
                  <c:v>36123.931442682508</c:v>
                </c:pt>
                <c:pt idx="12">
                  <c:v>36112.35612240131</c:v>
                </c:pt>
                <c:pt idx="13">
                  <c:v>36100.487478885872</c:v>
                </c:pt>
                <c:pt idx="14">
                  <c:v>36088.341523419629</c:v>
                </c:pt>
                <c:pt idx="15">
                  <c:v>36075.932296305153</c:v>
                </c:pt>
                <c:pt idx="16">
                  <c:v>36063.272226507208</c:v>
                </c:pt>
                <c:pt idx="17">
                  <c:v>36050.37240699523</c:v>
                </c:pt>
                <c:pt idx="18">
                  <c:v>36037.242809406212</c:v>
                </c:pt>
                <c:pt idx="19">
                  <c:v>36023.892454069784</c:v>
                </c:pt>
                <c:pt idx="20">
                  <c:v>36010.329546564732</c:v>
                </c:pt>
                <c:pt idx="21">
                  <c:v>35996.561588756944</c:v>
                </c:pt>
                <c:pt idx="22">
                  <c:v>35982.595470087545</c:v>
                </c:pt>
                <c:pt idx="23">
                  <c:v>35968.437543370579</c:v>
                </c:pt>
                <c:pt idx="24">
                  <c:v>35954.093688293797</c:v>
                </c:pt>
                <c:pt idx="25">
                  <c:v>35939.569365051284</c:v>
                </c:pt>
                <c:pt idx="26">
                  <c:v>35924.869659977769</c:v>
                </c:pt>
                <c:pt idx="27">
                  <c:v>35909.999324641685</c:v>
                </c:pt>
                <c:pt idx="28">
                  <c:v>35894.962809543773</c:v>
                </c:pt>
                <c:pt idx="29">
                  <c:v>35879.764293333137</c:v>
                </c:pt>
                <c:pt idx="30">
                  <c:v>35864.407708271923</c:v>
                </c:pt>
                <c:pt idx="31">
                  <c:v>35848.896762540295</c:v>
                </c:pt>
                <c:pt idx="32">
                  <c:v>35833.234959863359</c:v>
                </c:pt>
                <c:pt idx="33">
                  <c:v>35817.425616856075</c:v>
                </c:pt>
                <c:pt idx="34">
                  <c:v>35801.471878412689</c:v>
                </c:pt>
                <c:pt idx="35">
                  <c:v>35785.376731412667</c:v>
                </c:pt>
                <c:pt idx="36">
                  <c:v>35769.143016970331</c:v>
                </c:pt>
                <c:pt idx="37">
                  <c:v>35752.77344141926</c:v>
                </c:pt>
                <c:pt idx="38">
                  <c:v>35736.270586193095</c:v>
                </c:pt>
                <c:pt idx="39">
                  <c:v>35719.636916739713</c:v>
                </c:pt>
                <c:pt idx="40">
                  <c:v>35702.874790585971</c:v>
                </c:pt>
                <c:pt idx="41">
                  <c:v>35685.986464653157</c:v>
                </c:pt>
                <c:pt idx="42">
                  <c:v>35668.974101909516</c:v>
                </c:pt>
                <c:pt idx="43">
                  <c:v>35651.839777434237</c:v>
                </c:pt>
                <c:pt idx="44">
                  <c:v>35634.585483957642</c:v>
                </c:pt>
                <c:pt idx="45">
                  <c:v>35617.213136933613</c:v>
                </c:pt>
                <c:pt idx="46">
                  <c:v>35599.724579193353</c:v>
                </c:pt>
                <c:pt idx="47">
                  <c:v>35582.121585223489</c:v>
                </c:pt>
                <c:pt idx="48">
                  <c:v>35564.405865106142</c:v>
                </c:pt>
                <c:pt idx="49">
                  <c:v>35546.579068154126</c:v>
                </c:pt>
                <c:pt idx="50">
                  <c:v>35528.642786270866</c:v>
                </c:pt>
                <c:pt idx="51">
                  <c:v>35510.598557060664</c:v>
                </c:pt>
                <c:pt idx="52">
                  <c:v>35492.447866712726</c:v>
                </c:pt>
                <c:pt idx="53">
                  <c:v>35474.192152679156</c:v>
                </c:pt>
                <c:pt idx="54">
                  <c:v>35455.832806165548</c:v>
                </c:pt>
                <c:pt idx="55">
                  <c:v>35437.371174450338</c:v>
                </c:pt>
                <c:pt idx="56">
                  <c:v>35418.808563047613</c:v>
                </c:pt>
                <c:pt idx="57">
                  <c:v>35400.146237726629</c:v>
                </c:pt>
                <c:pt idx="58">
                  <c:v>35381.38542639988</c:v>
                </c:pt>
                <c:pt idx="59">
                  <c:v>35362.527320890338</c:v>
                </c:pt>
                <c:pt idx="60">
                  <c:v>35343.573078587557</c:v>
                </c:pt>
                <c:pt idx="61">
                  <c:v>35324.523824001393</c:v>
                </c:pt>
                <c:pt idx="62">
                  <c:v>35305.380650221166</c:v>
                </c:pt>
                <c:pt idx="63">
                  <c:v>35286.144620287603</c:v>
                </c:pt>
                <c:pt idx="64">
                  <c:v>35266.816768483935</c:v>
                </c:pt>
                <c:pt idx="65">
                  <c:v>35247.398101552128</c:v>
                </c:pt>
                <c:pt idx="66">
                  <c:v>35227.889599839793</c:v>
                </c:pt>
                <c:pt idx="67">
                  <c:v>35208.292218382594</c:v>
                </c:pt>
                <c:pt idx="68">
                  <c:v>35188.606887926711</c:v>
                </c:pt>
                <c:pt idx="69">
                  <c:v>35168.834515895578</c:v>
                </c:pt>
                <c:pt idx="70">
                  <c:v>35148.975987304628</c:v>
                </c:pt>
                <c:pt idx="71">
                  <c:v>35129.032165627599</c:v>
                </c:pt>
                <c:pt idx="72">
                  <c:v>35109.00389361757</c:v>
                </c:pt>
                <c:pt idx="73">
                  <c:v>35088.891994085716</c:v>
                </c:pt>
                <c:pt idx="74">
                  <c:v>35068.697270640521</c:v>
                </c:pt>
                <c:pt idx="75">
                  <c:v>35048.420508389892</c:v>
                </c:pt>
                <c:pt idx="76">
                  <c:v>35028.062474608661</c:v>
                </c:pt>
                <c:pt idx="77">
                  <c:v>35007.623919373393</c:v>
                </c:pt>
                <c:pt idx="78">
                  <c:v>34987.105576166752</c:v>
                </c:pt>
                <c:pt idx="79">
                  <c:v>34966.50816245305</c:v>
                </c:pt>
                <c:pt idx="80">
                  <c:v>34945.832380226828</c:v>
                </c:pt>
                <c:pt idx="81">
                  <c:v>34925.078916535982</c:v>
                </c:pt>
                <c:pt idx="82">
                  <c:v>34904.24844398097</c:v>
                </c:pt>
                <c:pt idx="83">
                  <c:v>34883.341621191474</c:v>
                </c:pt>
                <c:pt idx="84">
                  <c:v>34862.359093281695</c:v>
                </c:pt>
                <c:pt idx="85">
                  <c:v>34841.301492285631</c:v>
                </c:pt>
                <c:pt idx="86">
                  <c:v>34820.169437573335</c:v>
                </c:pt>
                <c:pt idx="87">
                  <c:v>34798.963536249248</c:v>
                </c:pt>
                <c:pt idx="88">
                  <c:v>34777.684383533495</c:v>
                </c:pt>
                <c:pt idx="89">
                  <c:v>34756.332563127275</c:v>
                </c:pt>
                <c:pt idx="90">
                  <c:v>34734.908647562843</c:v>
                </c:pt>
                <c:pt idx="91">
                  <c:v>34713.413198539194</c:v>
                </c:pt>
                <c:pt idx="92">
                  <c:v>34691.846767244082</c:v>
                </c:pt>
                <c:pt idx="93">
                  <c:v>34670.20989466297</c:v>
                </c:pt>
                <c:pt idx="94">
                  <c:v>34648.503111875805</c:v>
                </c:pt>
                <c:pt idx="95">
                  <c:v>34626.726940341949</c:v>
                </c:pt>
                <c:pt idx="96">
                  <c:v>34604.881892174082</c:v>
                </c:pt>
                <c:pt idx="97">
                  <c:v>34582.968470401524</c:v>
                </c:pt>
                <c:pt idx="98">
                  <c:v>34560.987169223474</c:v>
                </c:pt>
                <c:pt idx="99">
                  <c:v>34538.938474252674</c:v>
                </c:pt>
                <c:pt idx="100">
                  <c:v>34516.822862749956</c:v>
                </c:pt>
                <c:pt idx="101">
                  <c:v>34494.640803850118</c:v>
                </c:pt>
                <c:pt idx="102">
                  <c:v>34472.392758779468</c:v>
                </c:pt>
                <c:pt idx="103">
                  <c:v>34450.079181065492</c:v>
                </c:pt>
                <c:pt idx="104">
                  <c:v>34427.700516739009</c:v>
                </c:pt>
                <c:pt idx="105">
                  <c:v>34405.257204529044</c:v>
                </c:pt>
                <c:pt idx="106">
                  <c:v>34382.749676050902</c:v>
                </c:pt>
                <c:pt idx="107">
                  <c:v>34360.178355987613</c:v>
                </c:pt>
                <c:pt idx="108">
                  <c:v>34337.543662265132</c:v>
                </c:pt>
                <c:pt idx="109">
                  <c:v>34314.846006221516</c:v>
                </c:pt>
                <c:pt idx="110">
                  <c:v>34292.085792770311</c:v>
                </c:pt>
                <c:pt idx="111">
                  <c:v>34269.26342055852</c:v>
                </c:pt>
                <c:pt idx="112">
                  <c:v>34246.379282119189</c:v>
                </c:pt>
                <c:pt idx="113">
                  <c:v>34223.43376401905</c:v>
                </c:pt>
                <c:pt idx="114">
                  <c:v>34200.427247001266</c:v>
                </c:pt>
                <c:pt idx="115">
                  <c:v>34177.360106123546</c:v>
                </c:pt>
                <c:pt idx="116">
                  <c:v>34154.232710891782</c:v>
                </c:pt>
                <c:pt idx="117">
                  <c:v>34131.0454253895</c:v>
                </c:pt>
                <c:pt idx="118">
                  <c:v>34107.7986084031</c:v>
                </c:pt>
                <c:pt idx="119">
                  <c:v>34084.492613543291</c:v>
                </c:pt>
                <c:pt idx="120">
                  <c:v>34061.127789362596</c:v>
                </c:pt>
                <c:pt idx="121">
                  <c:v>34037.704479469394</c:v>
                </c:pt>
                <c:pt idx="122">
                  <c:v>34014.223022638304</c:v>
                </c:pt>
                <c:pt idx="123">
                  <c:v>33990.683752917357</c:v>
                </c:pt>
                <c:pt idx="124">
                  <c:v>33967.086999731873</c:v>
                </c:pt>
                <c:pt idx="125">
                  <c:v>33943.433087985213</c:v>
                </c:pt>
                <c:pt idx="126">
                  <c:v>33919.722338156607</c:v>
                </c:pt>
                <c:pt idx="127">
                  <c:v>33895.955066396054</c:v>
                </c:pt>
                <c:pt idx="128">
                  <c:v>33872.131584616502</c:v>
                </c:pt>
                <c:pt idx="129">
                  <c:v>33848.252200583287</c:v>
                </c:pt>
                <c:pt idx="130">
                  <c:v>33824.317218001095</c:v>
                </c:pt>
                <c:pt idx="131">
                  <c:v>33800.326936598372</c:v>
                </c:pt>
                <c:pt idx="132">
                  <c:v>33776.281652209364</c:v>
                </c:pt>
                <c:pt idx="133">
                  <c:v>33752.181656853914</c:v>
                </c:pt>
                <c:pt idx="134">
                  <c:v>33728.027238814931</c:v>
                </c:pt>
                <c:pt idx="135">
                  <c:v>33703.818682713798</c:v>
                </c:pt>
                <c:pt idx="136">
                  <c:v>33679.556269583714</c:v>
                </c:pt>
                <c:pt idx="137">
                  <c:v>33655.240276940945</c:v>
                </c:pt>
                <c:pt idx="138">
                  <c:v>33630.870978854291</c:v>
                </c:pt>
                <c:pt idx="139">
                  <c:v>33606.448646012555</c:v>
                </c:pt>
                <c:pt idx="140">
                  <c:v>33581.973545790301</c:v>
                </c:pt>
                <c:pt idx="141">
                  <c:v>33557.445942311817</c:v>
                </c:pt>
                <c:pt idx="142">
                  <c:v>33532.866096513455</c:v>
                </c:pt>
                <c:pt idx="143">
                  <c:v>33508.234266204301</c:v>
                </c:pt>
                <c:pt idx="144">
                  <c:v>33483.550706125257</c:v>
                </c:pt>
                <c:pt idx="145">
                  <c:v>33458.815668006682</c:v>
                </c:pt>
                <c:pt idx="146">
                  <c:v>33434.029400624473</c:v>
                </c:pt>
                <c:pt idx="147">
                  <c:v>33409.192149854767</c:v>
                </c:pt>
                <c:pt idx="148">
                  <c:v>33384.304158727267</c:v>
                </c:pt>
                <c:pt idx="149">
                  <c:v>33359.365667477221</c:v>
                </c:pt>
                <c:pt idx="150">
                  <c:v>33334.376913596105</c:v>
                </c:pt>
                <c:pt idx="151">
                  <c:v>33309.338131881079</c:v>
                </c:pt>
                <c:pt idx="152">
                  <c:v>33284.249554483191</c:v>
                </c:pt>
                <c:pt idx="153">
                  <c:v>33259.111410954451</c:v>
                </c:pt>
                <c:pt idx="154">
                  <c:v>33233.923928293712</c:v>
                </c:pt>
                <c:pt idx="155">
                  <c:v>33208.687330991525</c:v>
                </c:pt>
                <c:pt idx="156">
                  <c:v>33183.401841073821</c:v>
                </c:pt>
                <c:pt idx="157">
                  <c:v>33158.067678144653</c:v>
                </c:pt>
                <c:pt idx="158">
                  <c:v>33132.685059427873</c:v>
                </c:pt>
                <c:pt idx="159">
                  <c:v>33107.254199807838</c:v>
                </c:pt>
                <c:pt idx="160">
                  <c:v>33081.775311869169</c:v>
                </c:pt>
                <c:pt idx="161">
                  <c:v>33056.248605935638</c:v>
                </c:pt>
                <c:pt idx="162">
                  <c:v>33030.67429010808</c:v>
                </c:pt>
                <c:pt idx="163">
                  <c:v>33005.052570301465</c:v>
                </c:pt>
                <c:pt idx="164">
                  <c:v>32979.383650281205</c:v>
                </c:pt>
                <c:pt idx="165">
                  <c:v>32953.667731698515</c:v>
                </c:pt>
                <c:pt idx="166">
                  <c:v>32927.905014125041</c:v>
                </c:pt>
                <c:pt idx="167">
                  <c:v>32902.095695086777</c:v>
                </c:pt>
                <c:pt idx="168">
                  <c:v>32876.239970097093</c:v>
                </c:pt>
                <c:pt idx="169">
                  <c:v>32850.338032689157</c:v>
                </c:pt>
                <c:pt idx="170">
                  <c:v>32824.390074447598</c:v>
                </c:pt>
                <c:pt idx="171">
                  <c:v>32798.396285039453</c:v>
                </c:pt>
                <c:pt idx="172">
                  <c:v>32772.356852244513</c:v>
                </c:pt>
                <c:pt idx="173">
                  <c:v>32746.271961984941</c:v>
                </c:pt>
                <c:pt idx="174">
                  <c:v>32720.141798354307</c:v>
                </c:pt>
                <c:pt idx="175">
                  <c:v>32693.966543645965</c:v>
                </c:pt>
                <c:pt idx="176">
                  <c:v>32667.7463783809</c:v>
                </c:pt>
                <c:pt idx="177">
                  <c:v>32641.481481334889</c:v>
                </c:pt>
                <c:pt idx="178">
                  <c:v>32615.172029565168</c:v>
                </c:pt>
                <c:pt idx="179">
                  <c:v>32588.818198436551</c:v>
                </c:pt>
                <c:pt idx="180">
                  <c:v>32562.420161646911</c:v>
                </c:pt>
                <c:pt idx="181">
                  <c:v>32535.978091252273</c:v>
                </c:pt>
                <c:pt idx="182">
                  <c:v>32509.492157691308</c:v>
                </c:pt>
                <c:pt idx="183">
                  <c:v>32482.962529809301</c:v>
                </c:pt>
                <c:pt idx="184">
                  <c:v>32456.389374881765</c:v>
                </c:pt>
                <c:pt idx="185">
                  <c:v>32429.772858637418</c:v>
                </c:pt>
                <c:pt idx="186">
                  <c:v>32403.113145280804</c:v>
                </c:pt>
                <c:pt idx="187">
                  <c:v>32376.410397514454</c:v>
                </c:pt>
                <c:pt idx="188">
                  <c:v>32349.664776560585</c:v>
                </c:pt>
                <c:pt idx="189">
                  <c:v>32322.876442182329</c:v>
                </c:pt>
                <c:pt idx="190">
                  <c:v>32296.045552704676</c:v>
                </c:pt>
                <c:pt idx="191">
                  <c:v>32269.172265034853</c:v>
                </c:pt>
                <c:pt idx="192">
                  <c:v>32242.256734682433</c:v>
                </c:pt>
                <c:pt idx="193">
                  <c:v>32215.299115778973</c:v>
                </c:pt>
                <c:pt idx="194">
                  <c:v>32188.299561097323</c:v>
                </c:pt>
                <c:pt idx="195">
                  <c:v>32161.258222070559</c:v>
                </c:pt>
                <c:pt idx="196">
                  <c:v>32134.175248810512</c:v>
                </c:pt>
                <c:pt idx="197">
                  <c:v>32107.050790126032</c:v>
                </c:pt>
                <c:pt idx="198">
                  <c:v>32079.884993540822</c:v>
                </c:pt>
                <c:pt idx="199">
                  <c:v>32052.678005310987</c:v>
                </c:pt>
                <c:pt idx="200">
                  <c:v>32025.429970442266</c:v>
                </c:pt>
                <c:pt idx="201">
                  <c:v>31998.141032706906</c:v>
                </c:pt>
                <c:pt idx="202">
                  <c:v>31970.811334660219</c:v>
                </c:pt>
                <c:pt idx="203">
                  <c:v>31943.441017656918</c:v>
                </c:pt>
                <c:pt idx="204">
                  <c:v>31916.030221867055</c:v>
                </c:pt>
                <c:pt idx="205">
                  <c:v>31888.579086291724</c:v>
                </c:pt>
                <c:pt idx="206">
                  <c:v>31861.087748778471</c:v>
                </c:pt>
                <c:pt idx="207">
                  <c:v>31833.556346036421</c:v>
                </c:pt>
                <c:pt idx="208">
                  <c:v>31805.985013651127</c:v>
                </c:pt>
                <c:pt idx="209">
                  <c:v>31778.373886099202</c:v>
                </c:pt>
                <c:pt idx="210">
                  <c:v>31750.723096762616</c:v>
                </c:pt>
                <c:pt idx="211">
                  <c:v>31723.032777942801</c:v>
                </c:pt>
                <c:pt idx="212">
                  <c:v>31695.303060874485</c:v>
                </c:pt>
                <c:pt idx="213">
                  <c:v>31667.534075739259</c:v>
                </c:pt>
                <c:pt idx="214">
                  <c:v>31639.725951679007</c:v>
                </c:pt>
                <c:pt idx="215">
                  <c:v>31611.878816808952</c:v>
                </c:pt>
                <c:pt idx="216">
                  <c:v>31583.992798230607</c:v>
                </c:pt>
                <c:pt idx="217">
                  <c:v>31556.068022044448</c:v>
                </c:pt>
                <c:pt idx="218">
                  <c:v>31528.10461336236</c:v>
                </c:pt>
                <c:pt idx="219">
                  <c:v>31500.102696319907</c:v>
                </c:pt>
                <c:pt idx="220">
                  <c:v>31472.062394088385</c:v>
                </c:pt>
                <c:pt idx="221">
                  <c:v>31443.983828886641</c:v>
                </c:pt>
                <c:pt idx="222">
                  <c:v>31415.867121992716</c:v>
                </c:pt>
                <c:pt idx="223">
                  <c:v>31387.712393755333</c:v>
                </c:pt>
                <c:pt idx="224">
                  <c:v>31359.519763605123</c:v>
                </c:pt>
                <c:pt idx="225">
                  <c:v>31331.289350065697</c:v>
                </c:pt>
                <c:pt idx="226">
                  <c:v>31303.021270764548</c:v>
                </c:pt>
                <c:pt idx="227">
                  <c:v>31274.715642443782</c:v>
                </c:pt>
                <c:pt idx="228">
                  <c:v>31246.372580970623</c:v>
                </c:pt>
                <c:pt idx="229">
                  <c:v>31217.992201347788</c:v>
                </c:pt>
                <c:pt idx="230">
                  <c:v>31189.57461772372</c:v>
                </c:pt>
                <c:pt idx="231">
                  <c:v>31161.119943402573</c:v>
                </c:pt>
                <c:pt idx="232">
                  <c:v>31132.628290854114</c:v>
                </c:pt>
                <c:pt idx="233">
                  <c:v>31104.099771723453</c:v>
                </c:pt>
                <c:pt idx="234">
                  <c:v>31075.53449684057</c:v>
                </c:pt>
                <c:pt idx="235">
                  <c:v>31046.932576229752</c:v>
                </c:pt>
                <c:pt idx="236">
                  <c:v>31018.294119118862</c:v>
                </c:pt>
                <c:pt idx="237">
                  <c:v>30989.619233948441</c:v>
                </c:pt>
                <c:pt idx="238">
                  <c:v>30960.908028380662</c:v>
                </c:pt>
                <c:pt idx="239">
                  <c:v>30932.160609308219</c:v>
                </c:pt>
                <c:pt idx="240">
                  <c:v>30903.377082862982</c:v>
                </c:pt>
                <c:pt idx="241">
                  <c:v>30874.557554424584</c:v>
                </c:pt>
                <c:pt idx="242">
                  <c:v>30845.70212862884</c:v>
                </c:pt>
                <c:pt idx="243">
                  <c:v>30816.810909376072</c:v>
                </c:pt>
                <c:pt idx="244">
                  <c:v>30787.883999839247</c:v>
                </c:pt>
                <c:pt idx="245">
                  <c:v>30758.921502472076</c:v>
                </c:pt>
                <c:pt idx="246">
                  <c:v>30729.923519016938</c:v>
                </c:pt>
                <c:pt idx="247">
                  <c:v>30700.890150512623</c:v>
                </c:pt>
                <c:pt idx="248">
                  <c:v>30671.82149730215</c:v>
                </c:pt>
                <c:pt idx="249">
                  <c:v>30642.717659040245</c:v>
                </c:pt>
                <c:pt idx="250">
                  <c:v>30613.578734700837</c:v>
                </c:pt>
                <c:pt idx="251">
                  <c:v>30584.404822584456</c:v>
                </c:pt>
                <c:pt idx="252">
                  <c:v>30555.19602032542</c:v>
                </c:pt>
                <c:pt idx="253">
                  <c:v>30525.952424899013</c:v>
                </c:pt>
                <c:pt idx="254">
                  <c:v>30496.674132628523</c:v>
                </c:pt>
                <c:pt idx="255">
                  <c:v>30467.361239192149</c:v>
                </c:pt>
                <c:pt idx="256">
                  <c:v>30438.013839629875</c:v>
                </c:pt>
                <c:pt idx="257">
                  <c:v>30408.632028350163</c:v>
                </c:pt>
                <c:pt idx="258">
                  <c:v>30379.21589913666</c:v>
                </c:pt>
                <c:pt idx="259">
                  <c:v>30349.765545154627</c:v>
                </c:pt>
                <c:pt idx="260">
                  <c:v>30320.281058957517</c:v>
                </c:pt>
                <c:pt idx="261">
                  <c:v>30290.762532493216</c:v>
                </c:pt>
                <c:pt idx="262">
                  <c:v>30261.210057110431</c:v>
                </c:pt>
                <c:pt idx="263">
                  <c:v>30231.62372356475</c:v>
                </c:pt>
                <c:pt idx="264">
                  <c:v>30202.003622024815</c:v>
                </c:pt>
                <c:pt idx="265">
                  <c:v>30172.349842078282</c:v>
                </c:pt>
                <c:pt idx="266">
                  <c:v>30142.662472737804</c:v>
                </c:pt>
                <c:pt idx="267">
                  <c:v>30112.941602446786</c:v>
                </c:pt>
                <c:pt idx="268">
                  <c:v>30083.187319085217</c:v>
                </c:pt>
                <c:pt idx="269">
                  <c:v>30053.399709975307</c:v>
                </c:pt>
                <c:pt idx="270">
                  <c:v>30023.578861887112</c:v>
                </c:pt>
                <c:pt idx="271">
                  <c:v>29993.724861044058</c:v>
                </c:pt>
                <c:pt idx="272">
                  <c:v>29963.837793128365</c:v>
                </c:pt>
                <c:pt idx="273">
                  <c:v>29933.917743286449</c:v>
                </c:pt>
                <c:pt idx="274">
                  <c:v>29903.964796134213</c:v>
                </c:pt>
                <c:pt idx="275">
                  <c:v>29873.979035762288</c:v>
                </c:pt>
                <c:pt idx="276">
                  <c:v>29843.960545741178</c:v>
                </c:pt>
                <c:pt idx="277">
                  <c:v>29813.909409126336</c:v>
                </c:pt>
                <c:pt idx="278">
                  <c:v>29783.825708463264</c:v>
                </c:pt>
                <c:pt idx="279">
                  <c:v>29753.709525792357</c:v>
                </c:pt>
                <c:pt idx="280">
                  <c:v>29723.560942653883</c:v>
                </c:pt>
                <c:pt idx="281">
                  <c:v>29693.380040092758</c:v>
                </c:pt>
                <c:pt idx="282">
                  <c:v>29663.166898663334</c:v>
                </c:pt>
                <c:pt idx="283">
                  <c:v>29632.921598434092</c:v>
                </c:pt>
                <c:pt idx="284">
                  <c:v>29602.644218992275</c:v>
                </c:pt>
                <c:pt idx="285">
                  <c:v>29572.334839448467</c:v>
                </c:pt>
                <c:pt idx="286">
                  <c:v>29541.993538441118</c:v>
                </c:pt>
                <c:pt idx="287">
                  <c:v>29511.620394140984</c:v>
                </c:pt>
                <c:pt idx="288">
                  <c:v>29481.215484255568</c:v>
                </c:pt>
                <c:pt idx="289">
                  <c:v>29450.778886033419</c:v>
                </c:pt>
                <c:pt idx="290">
                  <c:v>29420.310676268458</c:v>
                </c:pt>
                <c:pt idx="291">
                  <c:v>29389.810931304182</c:v>
                </c:pt>
                <c:pt idx="292">
                  <c:v>29359.279727037894</c:v>
                </c:pt>
                <c:pt idx="293">
                  <c:v>29328.717138924756</c:v>
                </c:pt>
                <c:pt idx="294">
                  <c:v>29298.123241981953</c:v>
                </c:pt>
                <c:pt idx="295">
                  <c:v>29267.498110792632</c:v>
                </c:pt>
                <c:pt idx="296">
                  <c:v>29236.841819509955</c:v>
                </c:pt>
                <c:pt idx="297">
                  <c:v>29206.154441860952</c:v>
                </c:pt>
                <c:pt idx="298">
                  <c:v>29175.436051150456</c:v>
                </c:pt>
                <c:pt idx="299">
                  <c:v>29144.686720264897</c:v>
                </c:pt>
                <c:pt idx="300">
                  <c:v>29113.906521676086</c:v>
                </c:pt>
                <c:pt idx="301">
                  <c:v>29083.095527444959</c:v>
                </c:pt>
                <c:pt idx="302">
                  <c:v>29052.253809225251</c:v>
                </c:pt>
                <c:pt idx="303">
                  <c:v>29021.381438267155</c:v>
                </c:pt>
                <c:pt idx="304">
                  <c:v>28990.478485420888</c:v>
                </c:pt>
                <c:pt idx="305">
                  <c:v>28959.545021140304</c:v>
                </c:pt>
                <c:pt idx="306">
                  <c:v>28928.58111548634</c:v>
                </c:pt>
                <c:pt idx="307">
                  <c:v>28897.586838130523</c:v>
                </c:pt>
                <c:pt idx="308">
                  <c:v>28866.562258358372</c:v>
                </c:pt>
                <c:pt idx="309">
                  <c:v>28835.507445072813</c:v>
                </c:pt>
                <c:pt idx="310">
                  <c:v>28804.42246679751</c:v>
                </c:pt>
                <c:pt idx="311">
                  <c:v>28773.307391680173</c:v>
                </c:pt>
                <c:pt idx="312">
                  <c:v>28742.162287495776</c:v>
                </c:pt>
                <c:pt idx="313">
                  <c:v>28710.987221649895</c:v>
                </c:pt>
                <c:pt idx="314">
                  <c:v>28679.782261181757</c:v>
                </c:pt>
                <c:pt idx="315">
                  <c:v>28648.547472767514</c:v>
                </c:pt>
                <c:pt idx="316">
                  <c:v>28617.282922723294</c:v>
                </c:pt>
                <c:pt idx="317">
                  <c:v>28585.988677008278</c:v>
                </c:pt>
                <c:pt idx="318">
                  <c:v>28554.664801227755</c:v>
                </c:pt>
                <c:pt idx="319">
                  <c:v>28523.311360636126</c:v>
                </c:pt>
                <c:pt idx="320">
                  <c:v>28491.928420139902</c:v>
                </c:pt>
                <c:pt idx="321">
                  <c:v>28460.51604430057</c:v>
                </c:pt>
                <c:pt idx="322">
                  <c:v>28429.074297337564</c:v>
                </c:pt>
                <c:pt idx="323">
                  <c:v>28397.603243131136</c:v>
                </c:pt>
                <c:pt idx="324">
                  <c:v>28366.102945225124</c:v>
                </c:pt>
                <c:pt idx="325">
                  <c:v>28334.573466829825</c:v>
                </c:pt>
                <c:pt idx="326">
                  <c:v>28303.014870824732</c:v>
                </c:pt>
                <c:pt idx="327">
                  <c:v>28271.427219761306</c:v>
                </c:pt>
                <c:pt idx="328">
                  <c:v>28239.810575865646</c:v>
                </c:pt>
                <c:pt idx="329">
                  <c:v>28208.165001041209</c:v>
                </c:pt>
                <c:pt idx="330">
                  <c:v>28176.490556871417</c:v>
                </c:pt>
                <c:pt idx="331">
                  <c:v>28144.787304622303</c:v>
                </c:pt>
                <c:pt idx="332">
                  <c:v>28113.055305245111</c:v>
                </c:pt>
                <c:pt idx="333">
                  <c:v>28081.294619378805</c:v>
                </c:pt>
                <c:pt idx="334">
                  <c:v>28049.505307352694</c:v>
                </c:pt>
                <c:pt idx="335">
                  <c:v>28017.687429188856</c:v>
                </c:pt>
                <c:pt idx="336">
                  <c:v>27985.841044604633</c:v>
                </c:pt>
                <c:pt idx="337">
                  <c:v>27953.966213015094</c:v>
                </c:pt>
                <c:pt idx="338">
                  <c:v>27922.062993535455</c:v>
                </c:pt>
                <c:pt idx="339">
                  <c:v>27890.131444983486</c:v>
                </c:pt>
                <c:pt idx="340">
                  <c:v>27858.171625881841</c:v>
                </c:pt>
                <c:pt idx="341">
                  <c:v>27826.183594460468</c:v>
                </c:pt>
                <c:pt idx="342">
                  <c:v>27794.167408658857</c:v>
                </c:pt>
                <c:pt idx="343">
                  <c:v>27762.123126128372</c:v>
                </c:pt>
                <c:pt idx="344">
                  <c:v>27730.050804234535</c:v>
                </c:pt>
                <c:pt idx="345">
                  <c:v>27697.950500059233</c:v>
                </c:pt>
                <c:pt idx="346">
                  <c:v>27665.822270402958</c:v>
                </c:pt>
                <c:pt idx="347">
                  <c:v>27633.666171787005</c:v>
                </c:pt>
                <c:pt idx="348">
                  <c:v>27601.482260455661</c:v>
                </c:pt>
                <c:pt idx="349">
                  <c:v>27569.270592378292</c:v>
                </c:pt>
                <c:pt idx="350">
                  <c:v>27537.031223251561</c:v>
                </c:pt>
                <c:pt idx="351">
                  <c:v>27504.764208501463</c:v>
                </c:pt>
                <c:pt idx="352">
                  <c:v>27472.469603285426</c:v>
                </c:pt>
                <c:pt idx="353">
                  <c:v>27440.147462494398</c:v>
                </c:pt>
                <c:pt idx="354">
                  <c:v>27407.797840754869</c:v>
                </c:pt>
                <c:pt idx="355">
                  <c:v>27375.420792430858</c:v>
                </c:pt>
                <c:pt idx="356">
                  <c:v>27343.016371625967</c:v>
                </c:pt>
                <c:pt idx="357">
                  <c:v>27310.58463218531</c:v>
                </c:pt>
                <c:pt idx="358">
                  <c:v>27278.125627697482</c:v>
                </c:pt>
                <c:pt idx="359">
                  <c:v>27245.639411496533</c:v>
                </c:pt>
                <c:pt idx="360">
                  <c:v>27213.126036663809</c:v>
                </c:pt>
                <c:pt idx="361">
                  <c:v>27180.585556029917</c:v>
                </c:pt>
                <c:pt idx="362">
                  <c:v>27148.018022176548</c:v>
                </c:pt>
                <c:pt idx="363">
                  <c:v>27115.423487438409</c:v>
                </c:pt>
                <c:pt idx="364">
                  <c:v>27082.80200390493</c:v>
                </c:pt>
                <c:pt idx="365">
                  <c:v>27050.153623422226</c:v>
                </c:pt>
                <c:pt idx="366">
                  <c:v>27017.478397594838</c:v>
                </c:pt>
                <c:pt idx="367">
                  <c:v>26984.776377787479</c:v>
                </c:pt>
                <c:pt idx="368">
                  <c:v>26952.047615126859</c:v>
                </c:pt>
                <c:pt idx="369">
                  <c:v>26919.29216050341</c:v>
                </c:pt>
                <c:pt idx="370">
                  <c:v>26886.510064572987</c:v>
                </c:pt>
                <c:pt idx="371">
                  <c:v>26853.701377758636</c:v>
                </c:pt>
                <c:pt idx="372">
                  <c:v>26820.866150252248</c:v>
                </c:pt>
                <c:pt idx="373">
                  <c:v>26788.004432016241</c:v>
                </c:pt>
                <c:pt idx="374">
                  <c:v>26755.116272785261</c:v>
                </c:pt>
                <c:pt idx="375">
                  <c:v>26722.201722067752</c:v>
                </c:pt>
                <c:pt idx="376">
                  <c:v>26689.26082914765</c:v>
                </c:pt>
                <c:pt idx="377">
                  <c:v>26656.293643085981</c:v>
                </c:pt>
                <c:pt idx="378">
                  <c:v>26623.30021272245</c:v>
                </c:pt>
                <c:pt idx="379">
                  <c:v>26590.28058667701</c:v>
                </c:pt>
                <c:pt idx="380">
                  <c:v>26557.234813351472</c:v>
                </c:pt>
                <c:pt idx="381">
                  <c:v>26524.162940930983</c:v>
                </c:pt>
                <c:pt idx="382">
                  <c:v>26491.065017385645</c:v>
                </c:pt>
                <c:pt idx="383">
                  <c:v>26457.941090471984</c:v>
                </c:pt>
                <c:pt idx="384">
                  <c:v>26424.791207734444</c:v>
                </c:pt>
                <c:pt idx="385">
                  <c:v>26391.615416506946</c:v>
                </c:pt>
                <c:pt idx="386">
                  <c:v>26358.413763914294</c:v>
                </c:pt>
                <c:pt idx="387">
                  <c:v>26325.186296873668</c:v>
                </c:pt>
                <c:pt idx="388">
                  <c:v>26291.933062096072</c:v>
                </c:pt>
                <c:pt idx="389">
                  <c:v>26258.654106087783</c:v>
                </c:pt>
                <c:pt idx="390">
                  <c:v>26225.349475151732</c:v>
                </c:pt>
                <c:pt idx="391">
                  <c:v>26192.019215388958</c:v>
                </c:pt>
                <c:pt idx="392">
                  <c:v>26158.66337269999</c:v>
                </c:pt>
                <c:pt idx="393">
                  <c:v>26125.281992786182</c:v>
                </c:pt>
                <c:pt idx="394">
                  <c:v>26091.875121151166</c:v>
                </c:pt>
                <c:pt idx="395">
                  <c:v>26058.44280310216</c:v>
                </c:pt>
                <c:pt idx="396">
                  <c:v>26024.985083751275</c:v>
                </c:pt>
                <c:pt idx="397">
                  <c:v>25991.50200801692</c:v>
                </c:pt>
                <c:pt idx="398">
                  <c:v>25957.993620625082</c:v>
                </c:pt>
                <c:pt idx="399">
                  <c:v>25924.459966110622</c:v>
                </c:pt>
                <c:pt idx="400">
                  <c:v>25890.90108881858</c:v>
                </c:pt>
                <c:pt idx="401">
                  <c:v>25857.317032905481</c:v>
                </c:pt>
                <c:pt idx="402">
                  <c:v>25823.707842340558</c:v>
                </c:pt>
                <c:pt idx="403">
                  <c:v>25790.07356090704</c:v>
                </c:pt>
                <c:pt idx="404">
                  <c:v>25756.414232203402</c:v>
                </c:pt>
                <c:pt idx="405">
                  <c:v>25722.729899644586</c:v>
                </c:pt>
                <c:pt idx="406">
                  <c:v>25689.020606463218</c:v>
                </c:pt>
                <c:pt idx="407">
                  <c:v>25655.28639571086</c:v>
                </c:pt>
                <c:pt idx="408">
                  <c:v>25621.527310259167</c:v>
                </c:pt>
                <c:pt idx="409">
                  <c:v>25587.743392801083</c:v>
                </c:pt>
                <c:pt idx="410">
                  <c:v>25553.934685852066</c:v>
                </c:pt>
                <c:pt idx="411">
                  <c:v>25520.101231751225</c:v>
                </c:pt>
                <c:pt idx="412">
                  <c:v>25486.243072662426</c:v>
                </c:pt>
                <c:pt idx="413">
                  <c:v>25452.360250575548</c:v>
                </c:pt>
                <c:pt idx="414">
                  <c:v>25418.452807307574</c:v>
                </c:pt>
                <c:pt idx="415">
                  <c:v>25384.520784503649</c:v>
                </c:pt>
                <c:pt idx="416">
                  <c:v>25350.564223638321</c:v>
                </c:pt>
                <c:pt idx="417">
                  <c:v>25316.583166016564</c:v>
                </c:pt>
                <c:pt idx="418">
                  <c:v>25282.577652774915</c:v>
                </c:pt>
                <c:pt idx="419">
                  <c:v>25248.54772488253</c:v>
                </c:pt>
                <c:pt idx="420">
                  <c:v>25214.493423142285</c:v>
                </c:pt>
                <c:pt idx="421">
                  <c:v>25180.414788191865</c:v>
                </c:pt>
                <c:pt idx="422">
                  <c:v>25146.311860504775</c:v>
                </c:pt>
                <c:pt idx="423">
                  <c:v>25112.184680391434</c:v>
                </c:pt>
                <c:pt idx="424">
                  <c:v>25078.033288000177</c:v>
                </c:pt>
                <c:pt idx="425">
                  <c:v>25043.85772331832</c:v>
                </c:pt>
                <c:pt idx="426">
                  <c:v>25009.658026173198</c:v>
                </c:pt>
                <c:pt idx="427">
                  <c:v>24975.434236233134</c:v>
                </c:pt>
                <c:pt idx="428">
                  <c:v>24941.186393008447</c:v>
                </c:pt>
                <c:pt idx="429">
                  <c:v>24906.914535852473</c:v>
                </c:pt>
                <c:pt idx="430">
                  <c:v>24872.618703962577</c:v>
                </c:pt>
                <c:pt idx="431">
                  <c:v>24838.298936381088</c:v>
                </c:pt>
                <c:pt idx="432">
                  <c:v>24803.955271996256</c:v>
                </c:pt>
                <c:pt idx="433">
                  <c:v>24769.587749543301</c:v>
                </c:pt>
                <c:pt idx="434">
                  <c:v>24735.19640760525</c:v>
                </c:pt>
                <c:pt idx="435">
                  <c:v>24700.781284614004</c:v>
                </c:pt>
                <c:pt idx="436">
                  <c:v>24666.342418851182</c:v>
                </c:pt>
                <c:pt idx="437">
                  <c:v>24631.879848449098</c:v>
                </c:pt>
                <c:pt idx="438">
                  <c:v>24597.393611391668</c:v>
                </c:pt>
                <c:pt idx="439">
                  <c:v>24562.883745515337</c:v>
                </c:pt>
                <c:pt idx="440">
                  <c:v>24528.350288509984</c:v>
                </c:pt>
                <c:pt idx="441">
                  <c:v>24493.793277919805</c:v>
                </c:pt>
                <c:pt idx="442">
                  <c:v>24459.212751144238</c:v>
                </c:pt>
                <c:pt idx="443">
                  <c:v>24424.608745438796</c:v>
                </c:pt>
                <c:pt idx="444">
                  <c:v>24389.98129791602</c:v>
                </c:pt>
                <c:pt idx="445">
                  <c:v>24355.330445546268</c:v>
                </c:pt>
                <c:pt idx="446">
                  <c:v>24320.656225158622</c:v>
                </c:pt>
                <c:pt idx="447">
                  <c:v>24285.958673441761</c:v>
                </c:pt>
                <c:pt idx="448">
                  <c:v>24251.237826944773</c:v>
                </c:pt>
                <c:pt idx="449">
                  <c:v>24216.493722077958</c:v>
                </c:pt>
                <c:pt idx="450">
                  <c:v>24181.72639511379</c:v>
                </c:pt>
                <c:pt idx="451">
                  <c:v>24146.935882187634</c:v>
                </c:pt>
                <c:pt idx="452">
                  <c:v>24112.122219298602</c:v>
                </c:pt>
                <c:pt idx="453">
                  <c:v>24077.285442310364</c:v>
                </c:pt>
                <c:pt idx="454">
                  <c:v>24042.42558695194</c:v>
                </c:pt>
                <c:pt idx="455">
                  <c:v>24007.542688818576</c:v>
                </c:pt>
                <c:pt idx="456">
                  <c:v>23972.636783372393</c:v>
                </c:pt>
                <c:pt idx="457">
                  <c:v>23937.707905943345</c:v>
                </c:pt>
                <c:pt idx="458">
                  <c:v>23902.756091729876</c:v>
                </c:pt>
                <c:pt idx="459">
                  <c:v>23867.781375799761</c:v>
                </c:pt>
                <c:pt idx="460">
                  <c:v>23832.78379309081</c:v>
                </c:pt>
                <c:pt idx="461">
                  <c:v>23797.76337841171</c:v>
                </c:pt>
                <c:pt idx="462">
                  <c:v>23762.720166442745</c:v>
                </c:pt>
                <c:pt idx="463">
                  <c:v>23727.65419173651</c:v>
                </c:pt>
                <c:pt idx="464">
                  <c:v>23692.565488718756</c:v>
                </c:pt>
                <c:pt idx="465">
                  <c:v>23657.454091688985</c:v>
                </c:pt>
                <c:pt idx="466">
                  <c:v>23622.320034821314</c:v>
                </c:pt>
                <c:pt idx="467">
                  <c:v>23587.163352165135</c:v>
                </c:pt>
                <c:pt idx="468">
                  <c:v>23551.984077645862</c:v>
                </c:pt>
                <c:pt idx="469">
                  <c:v>23516.782245065628</c:v>
                </c:pt>
                <c:pt idx="470">
                  <c:v>23481.557888103991</c:v>
                </c:pt>
                <c:pt idx="471">
                  <c:v>23446.311040318673</c:v>
                </c:pt>
                <c:pt idx="472">
                  <c:v>23411.04173514622</c:v>
                </c:pt>
                <c:pt idx="473">
                  <c:v>23375.750005902726</c:v>
                </c:pt>
                <c:pt idx="474">
                  <c:v>23340.43588578446</c:v>
                </c:pt>
                <c:pt idx="475">
                  <c:v>23305.099407868671</c:v>
                </c:pt>
                <c:pt idx="476">
                  <c:v>23269.740605114108</c:v>
                </c:pt>
                <c:pt idx="477">
                  <c:v>23234.359510361868</c:v>
                </c:pt>
                <c:pt idx="478">
                  <c:v>23198.956156335858</c:v>
                </c:pt>
                <c:pt idx="479">
                  <c:v>23163.530575643661</c:v>
                </c:pt>
                <c:pt idx="480">
                  <c:v>23128.082800777043</c:v>
                </c:pt>
                <c:pt idx="481">
                  <c:v>23092.612864112642</c:v>
                </c:pt>
                <c:pt idx="482">
                  <c:v>23057.12079791271</c:v>
                </c:pt>
                <c:pt idx="483">
                  <c:v>23021.606634325573</c:v>
                </c:pt>
                <c:pt idx="484">
                  <c:v>22986.070405386468</c:v>
                </c:pt>
                <c:pt idx="485">
                  <c:v>22950.512143018015</c:v>
                </c:pt>
                <c:pt idx="486">
                  <c:v>22914.93187903093</c:v>
                </c:pt>
                <c:pt idx="487">
                  <c:v>22879.329645124602</c:v>
                </c:pt>
                <c:pt idx="488">
                  <c:v>22843.705472887727</c:v>
                </c:pt>
                <c:pt idx="489">
                  <c:v>22808.059393798994</c:v>
                </c:pt>
                <c:pt idx="490">
                  <c:v>22772.391439227536</c:v>
                </c:pt>
                <c:pt idx="491">
                  <c:v>22736.701640433661</c:v>
                </c:pt>
                <c:pt idx="492">
                  <c:v>22700.990028569398</c:v>
                </c:pt>
                <c:pt idx="493">
                  <c:v>22665.256634679099</c:v>
                </c:pt>
                <c:pt idx="494">
                  <c:v>22629.501489700055</c:v>
                </c:pt>
                <c:pt idx="495">
                  <c:v>22593.724624463077</c:v>
                </c:pt>
                <c:pt idx="496">
                  <c:v>22557.926069692978</c:v>
                </c:pt>
                <c:pt idx="497">
                  <c:v>22522.105856009326</c:v>
                </c:pt>
                <c:pt idx="498">
                  <c:v>22486.264013926888</c:v>
                </c:pt>
                <c:pt idx="499">
                  <c:v>22450.400573856201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FC1-4D3E-8695-D20C126A75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  <c:max val="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20"/>
      </c:valAx>
      <c:valAx>
        <c:axId val="833097280"/>
        <c:scaling>
          <c:orientation val="minMax"/>
          <c:max val="3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000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F12'!$C$203:$C$218</c:f>
              <c:numCache>
                <c:formatCode>0.000</c:formatCode>
                <c:ptCount val="16"/>
                <c:pt idx="0">
                  <c:v>0.13061893543607891</c:v>
                </c:pt>
                <c:pt idx="1">
                  <c:v>6.8783534902955593E-2</c:v>
                </c:pt>
                <c:pt idx="2">
                  <c:v>4.7009919251957057E-2</c:v>
                </c:pt>
                <c:pt idx="3">
                  <c:v>4.0160731042865279E-2</c:v>
                </c:pt>
                <c:pt idx="4">
                  <c:v>3.646318799149835E-2</c:v>
                </c:pt>
                <c:pt idx="5">
                  <c:v>3.4367725067058506E-2</c:v>
                </c:pt>
                <c:pt idx="6">
                  <c:v>3.2344738951688101E-2</c:v>
                </c:pt>
                <c:pt idx="7">
                  <c:v>3.0418906721496788E-2</c:v>
                </c:pt>
                <c:pt idx="8">
                  <c:v>2.9276205146764822E-2</c:v>
                </c:pt>
                <c:pt idx="9">
                  <c:v>2.8509823675894084E-2</c:v>
                </c:pt>
                <c:pt idx="10">
                  <c:v>2.7952195122505852E-2</c:v>
                </c:pt>
                <c:pt idx="11">
                  <c:v>2.7528313740280516E-2</c:v>
                </c:pt>
                <c:pt idx="12">
                  <c:v>2.7190055342873748E-2</c:v>
                </c:pt>
                <c:pt idx="13">
                  <c:v>2.6914389041416964E-2</c:v>
                </c:pt>
                <c:pt idx="14">
                  <c:v>2.6683503809598153E-2</c:v>
                </c:pt>
                <c:pt idx="15">
                  <c:v>2.6487108708212925E-2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E0A-4324-BC14-7887A8A80969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F12'!$E$203:$E$218</c:f>
              <c:numCache>
                <c:formatCode>0.000</c:formatCode>
                <c:ptCount val="16"/>
                <c:pt idx="0">
                  <c:v>8.9609830954631653E-2</c:v>
                </c:pt>
                <c:pt idx="1">
                  <c:v>4.518223284568048E-2</c:v>
                </c:pt>
                <c:pt idx="2">
                  <c:v>2.968888180311335E-2</c:v>
                </c:pt>
                <c:pt idx="3">
                  <c:v>2.4808698049183783E-2</c:v>
                </c:pt>
                <c:pt idx="4">
                  <c:v>2.2168299769912862E-2</c:v>
                </c:pt>
                <c:pt idx="5">
                  <c:v>2.0670988975377398E-2</c:v>
                </c:pt>
                <c:pt idx="6">
                  <c:v>1.9228094319671648E-2</c:v>
                </c:pt>
                <c:pt idx="7">
                  <c:v>1.7863892307681067E-2</c:v>
                </c:pt>
                <c:pt idx="8">
                  <c:v>1.7065154012574347E-2</c:v>
                </c:pt>
                <c:pt idx="9">
                  <c:v>1.6537820414361328E-2</c:v>
                </c:pt>
                <c:pt idx="10">
                  <c:v>1.6160227152138176E-2</c:v>
                </c:pt>
                <c:pt idx="11">
                  <c:v>1.5877140594686541E-2</c:v>
                </c:pt>
                <c:pt idx="12">
                  <c:v>1.5654795151263275E-2</c:v>
                </c:pt>
                <c:pt idx="13">
                  <c:v>1.5475811868389953E-2</c:v>
                </c:pt>
                <c:pt idx="14">
                  <c:v>1.5327769596405062E-2</c:v>
                </c:pt>
                <c:pt idx="15">
                  <c:v>1.520318372776854E-2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E0A-4324-BC14-7887A8A80969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F12'!$G$203:$G$218</c:f>
              <c:numCache>
                <c:formatCode>0.000</c:formatCode>
                <c:ptCount val="16"/>
                <c:pt idx="0">
                  <c:v>7.5174662942081902E-2</c:v>
                </c:pt>
                <c:pt idx="1">
                  <c:v>3.6889331175563971E-2</c:v>
                </c:pt>
                <c:pt idx="2">
                  <c:v>2.3575469710926368E-2</c:v>
                </c:pt>
                <c:pt idx="3">
                  <c:v>1.9355077117945898E-2</c:v>
                </c:pt>
                <c:pt idx="4">
                  <c:v>1.7052695579246557E-2</c:v>
                </c:pt>
                <c:pt idx="5">
                  <c:v>1.5736226936437048E-2</c:v>
                </c:pt>
                <c:pt idx="6">
                  <c:v>1.445654650050837E-2</c:v>
                </c:pt>
                <c:pt idx="7">
                  <c:v>1.3232966735992982E-2</c:v>
                </c:pt>
                <c:pt idx="8">
                  <c:v>1.2509145013311903E-2</c:v>
                </c:pt>
                <c:pt idx="9">
                  <c:v>1.2028519791168011E-2</c:v>
                </c:pt>
                <c:pt idx="10">
                  <c:v>1.1683548781427982E-2</c:v>
                </c:pt>
                <c:pt idx="11">
                  <c:v>1.1424367416999663E-2</c:v>
                </c:pt>
                <c:pt idx="12">
                  <c:v>1.1221640443414916E-2</c:v>
                </c:pt>
                <c:pt idx="13">
                  <c:v>1.1058787881454696E-2</c:v>
                </c:pt>
                <c:pt idx="14">
                  <c:v>1.0924842169226888E-2</c:v>
                </c:pt>
                <c:pt idx="15">
                  <c:v>1.081271945982178E-2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E0A-4324-BC14-7887A8A80969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F12'!$I$203:$I$218</c:f>
              <c:numCache>
                <c:formatCode>0.000</c:formatCode>
                <c:ptCount val="16"/>
                <c:pt idx="0">
                  <c:v>6.7950018087054948E-2</c:v>
                </c:pt>
                <c:pt idx="1">
                  <c:v>3.2766822705706793E-2</c:v>
                </c:pt>
                <c:pt idx="2">
                  <c:v>2.0551021238296212E-2</c:v>
                </c:pt>
                <c:pt idx="3">
                  <c:v>1.6661411839324358E-2</c:v>
                </c:pt>
                <c:pt idx="4">
                  <c:v>1.4526599059225704E-2</c:v>
                </c:pt>
                <c:pt idx="5">
                  <c:v>1.3298063119946501E-2</c:v>
                </c:pt>
                <c:pt idx="6">
                  <c:v>1.2095028299891114E-2</c:v>
                </c:pt>
                <c:pt idx="7">
                  <c:v>1.0932118519370385E-2</c:v>
                </c:pt>
                <c:pt idx="8">
                  <c:v>1.0235538739749427E-2</c:v>
                </c:pt>
                <c:pt idx="9">
                  <c:v>9.7681716038061986E-3</c:v>
                </c:pt>
                <c:pt idx="10">
                  <c:v>9.429787421341573E-3</c:v>
                </c:pt>
                <c:pt idx="11">
                  <c:v>9.1732855759161704E-3</c:v>
                </c:pt>
                <c:pt idx="12">
                  <c:v>8.9717244263976207E-3</c:v>
                </c:pt>
                <c:pt idx="13">
                  <c:v>8.8088193315166586E-3</c:v>
                </c:pt>
                <c:pt idx="14">
                  <c:v>8.674382597497525E-3</c:v>
                </c:pt>
                <c:pt idx="15">
                  <c:v>8.5614736102927746E-3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4C1-4056-89A9-7C7C3DA8C3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2"/>
          <c:min val="1.0000000000000002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153.11715666054724</c:v>
                </c:pt>
                <c:pt idx="1">
                  <c:v>290.76726033661015</c:v>
                </c:pt>
                <c:pt idx="2">
                  <c:v>425.44212622035906</c:v>
                </c:pt>
                <c:pt idx="3">
                  <c:v>497.99890292467876</c:v>
                </c:pt>
                <c:pt idx="4">
                  <c:v>548.49839253394794</c:v>
                </c:pt>
                <c:pt idx="5">
                  <c:v>581.94134063211584</c:v>
                </c:pt>
                <c:pt idx="6">
                  <c:v>618.33858142658414</c:v>
                </c:pt>
                <c:pt idx="7">
                  <c:v>657.48582561207456</c:v>
                </c:pt>
                <c:pt idx="8">
                  <c:v>683.14864920975276</c:v>
                </c:pt>
                <c:pt idx="9">
                  <c:v>701.51258132510316</c:v>
                </c:pt>
                <c:pt idx="10">
                  <c:v>715.50731212150481</c:v>
                </c:pt>
                <c:pt idx="11">
                  <c:v>726.52470429873119</c:v>
                </c:pt>
                <c:pt idx="12">
                  <c:v>735.56304861445631</c:v>
                </c:pt>
                <c:pt idx="13">
                  <c:v>743.09693484861134</c:v>
                </c:pt>
                <c:pt idx="14">
                  <c:v>749.52675415909687</c:v>
                </c:pt>
                <c:pt idx="15">
                  <c:v>755.08430234208799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5F-40F8-8B97-CC90CDD105F8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223.18979722354069</c:v>
                </c:pt>
                <c:pt idx="1">
                  <c:v>442.65187310042478</c:v>
                </c:pt>
                <c:pt idx="2">
                  <c:v>673.65285538988144</c:v>
                </c:pt>
                <c:pt idx="3">
                  <c:v>806.16886707837568</c:v>
                </c:pt>
                <c:pt idx="4">
                  <c:v>902.18917136551408</c:v>
                </c:pt>
                <c:pt idx="5">
                  <c:v>967.53958041501267</c:v>
                </c:pt>
                <c:pt idx="6">
                  <c:v>1040.1446793163814</c:v>
                </c:pt>
                <c:pt idx="7">
                  <c:v>1119.5768344058174</c:v>
                </c:pt>
                <c:pt idx="8">
                  <c:v>1171.9788749203863</c:v>
                </c:pt>
                <c:pt idx="9">
                  <c:v>1209.3492067813324</c:v>
                </c:pt>
                <c:pt idx="10">
                  <c:v>1237.6063660314194</c:v>
                </c:pt>
                <c:pt idx="11">
                  <c:v>1259.6726646543157</c:v>
                </c:pt>
                <c:pt idx="12">
                  <c:v>1277.5638267221966</c:v>
                </c:pt>
                <c:pt idx="13">
                  <c:v>1292.339307952619</c:v>
                </c:pt>
                <c:pt idx="14">
                  <c:v>1304.8212836322091</c:v>
                </c:pt>
                <c:pt idx="15">
                  <c:v>1315.5139316951158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5F-40F8-8B97-CC90CDD105F8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266.04708577687859</c:v>
                </c:pt>
                <c:pt idx="1">
                  <c:v>542.16217433750307</c:v>
                </c:pt>
                <c:pt idx="2">
                  <c:v>848.33940724119407</c:v>
                </c:pt>
                <c:pt idx="3">
                  <c:v>1033.3206051375603</c:v>
                </c:pt>
                <c:pt idx="4">
                  <c:v>1172.8351044007593</c:v>
                </c:pt>
                <c:pt idx="5">
                  <c:v>1270.9526928396181</c:v>
                </c:pt>
                <c:pt idx="6">
                  <c:v>1383.4562770089449</c:v>
                </c:pt>
                <c:pt idx="7">
                  <c:v>1511.3768816180152</c:v>
                </c:pt>
                <c:pt idx="8">
                  <c:v>1598.8302940541921</c:v>
                </c:pt>
                <c:pt idx="9">
                  <c:v>1662.7149763419004</c:v>
                </c:pt>
                <c:pt idx="10">
                  <c:v>1711.8086614053209</c:v>
                </c:pt>
                <c:pt idx="11">
                  <c:v>1750.6439761592087</c:v>
                </c:pt>
                <c:pt idx="12">
                  <c:v>1782.2706137173022</c:v>
                </c:pt>
                <c:pt idx="13">
                  <c:v>1808.5164680244466</c:v>
                </c:pt>
                <c:pt idx="14">
                  <c:v>1830.6900630872299</c:v>
                </c:pt>
                <c:pt idx="15">
                  <c:v>1849.6734400921605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5F-40F8-8B97-CC90CDD105F8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294.33399082214771</c:v>
                </c:pt>
                <c:pt idx="1">
                  <c:v>610.37349210293507</c:v>
                </c:pt>
                <c:pt idx="2">
                  <c:v>973.18764688591727</c:v>
                </c:pt>
                <c:pt idx="3">
                  <c:v>1200.3784668953376</c:v>
                </c:pt>
                <c:pt idx="4">
                  <c:v>1376.7847462753639</c:v>
                </c:pt>
                <c:pt idx="5">
                  <c:v>1503.978422993112</c:v>
                </c:pt>
                <c:pt idx="6">
                  <c:v>1653.5719887633541</c:v>
                </c:pt>
                <c:pt idx="7">
                  <c:v>1829.4715671589577</c:v>
                </c:pt>
                <c:pt idx="8">
                  <c:v>1953.9762887448769</c:v>
                </c:pt>
                <c:pt idx="9">
                  <c:v>2047.4660777055694</c:v>
                </c:pt>
                <c:pt idx="10">
                  <c:v>2120.9385860317311</c:v>
                </c:pt>
                <c:pt idx="11">
                  <c:v>2180.2439087374128</c:v>
                </c:pt>
                <c:pt idx="12">
                  <c:v>2229.2258488405796</c:v>
                </c:pt>
                <c:pt idx="13">
                  <c:v>2270.4518332488606</c:v>
                </c:pt>
                <c:pt idx="14">
                  <c:v>2305.6395974244674</c:v>
                </c:pt>
                <c:pt idx="15">
                  <c:v>2336.0464460178446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5F-40F8-8B97-CC90CDD105F8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F12'!$J$203:$J$218</c:f>
              <c:numCache>
                <c:formatCode>0</c:formatCode>
                <c:ptCount val="16"/>
                <c:pt idx="0">
                  <c:v>314.26759742001173</c:v>
                </c:pt>
                <c:pt idx="1">
                  <c:v>659.58739118584526</c:v>
                </c:pt>
                <c:pt idx="2">
                  <c:v>1065.6963345691593</c:v>
                </c:pt>
                <c:pt idx="3">
                  <c:v>1326.4981886905252</c:v>
                </c:pt>
                <c:pt idx="4">
                  <c:v>1533.2736031032939</c:v>
                </c:pt>
                <c:pt idx="5">
                  <c:v>1685.0974879184932</c:v>
                </c:pt>
                <c:pt idx="6">
                  <c:v>1867.0644802415554</c:v>
                </c:pt>
                <c:pt idx="7">
                  <c:v>2086.5879205155156</c:v>
                </c:pt>
                <c:pt idx="8">
                  <c:v>2246.2959602324895</c:v>
                </c:pt>
                <c:pt idx="9">
                  <c:v>2368.990112016189</c:v>
                </c:pt>
                <c:pt idx="10">
                  <c:v>2467.3176604795217</c:v>
                </c:pt>
                <c:pt idx="11">
                  <c:v>2548.137344545511</c:v>
                </c:pt>
                <c:pt idx="12">
                  <c:v>2615.845305685692</c:v>
                </c:pt>
                <c:pt idx="13">
                  <c:v>2673.6473066745766</c:v>
                </c:pt>
                <c:pt idx="14">
                  <c:v>2723.5636601278934</c:v>
                </c:pt>
                <c:pt idx="15">
                  <c:v>2767.1772901014569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5F-40F8-8B97-CC90CDD10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2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153.11715666054724</c:v>
                </c:pt>
                <c:pt idx="1">
                  <c:v>290.76726033661015</c:v>
                </c:pt>
                <c:pt idx="2">
                  <c:v>425.44212622035906</c:v>
                </c:pt>
                <c:pt idx="3">
                  <c:v>497.99890292467876</c:v>
                </c:pt>
                <c:pt idx="4">
                  <c:v>548.49839253394794</c:v>
                </c:pt>
                <c:pt idx="5">
                  <c:v>581.94134063211584</c:v>
                </c:pt>
                <c:pt idx="6">
                  <c:v>618.33858142658414</c:v>
                </c:pt>
                <c:pt idx="7">
                  <c:v>657.48582561207456</c:v>
                </c:pt>
                <c:pt idx="8">
                  <c:v>683.14864920975276</c:v>
                </c:pt>
                <c:pt idx="9">
                  <c:v>701.51258132510316</c:v>
                </c:pt>
                <c:pt idx="10">
                  <c:v>715.50731212150481</c:v>
                </c:pt>
                <c:pt idx="11">
                  <c:v>726.52470429873119</c:v>
                </c:pt>
                <c:pt idx="12">
                  <c:v>735.56304861445631</c:v>
                </c:pt>
                <c:pt idx="13">
                  <c:v>743.09693484861134</c:v>
                </c:pt>
                <c:pt idx="14">
                  <c:v>749.52675415909687</c:v>
                </c:pt>
                <c:pt idx="15">
                  <c:v>755.08430234208799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12-4975-9C6F-264FA7D2D403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223.18979722354069</c:v>
                </c:pt>
                <c:pt idx="1">
                  <c:v>442.65187310042478</c:v>
                </c:pt>
                <c:pt idx="2">
                  <c:v>673.65285538988144</c:v>
                </c:pt>
                <c:pt idx="3">
                  <c:v>806.16886707837568</c:v>
                </c:pt>
                <c:pt idx="4">
                  <c:v>902.18917136551408</c:v>
                </c:pt>
                <c:pt idx="5">
                  <c:v>967.53958041501267</c:v>
                </c:pt>
                <c:pt idx="6">
                  <c:v>1040.1446793163814</c:v>
                </c:pt>
                <c:pt idx="7">
                  <c:v>1119.5768344058174</c:v>
                </c:pt>
                <c:pt idx="8">
                  <c:v>1171.9788749203863</c:v>
                </c:pt>
                <c:pt idx="9">
                  <c:v>1209.3492067813324</c:v>
                </c:pt>
                <c:pt idx="10">
                  <c:v>1237.6063660314194</c:v>
                </c:pt>
                <c:pt idx="11">
                  <c:v>1259.6726646543157</c:v>
                </c:pt>
                <c:pt idx="12">
                  <c:v>1277.5638267221966</c:v>
                </c:pt>
                <c:pt idx="13">
                  <c:v>1292.339307952619</c:v>
                </c:pt>
                <c:pt idx="14">
                  <c:v>1304.8212836322091</c:v>
                </c:pt>
                <c:pt idx="15">
                  <c:v>1315.5139316951158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12-4975-9C6F-264FA7D2D403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266.04708577687859</c:v>
                </c:pt>
                <c:pt idx="1">
                  <c:v>542.16217433750307</c:v>
                </c:pt>
                <c:pt idx="2">
                  <c:v>848.33940724119407</c:v>
                </c:pt>
                <c:pt idx="3">
                  <c:v>1033.3206051375603</c:v>
                </c:pt>
                <c:pt idx="4">
                  <c:v>1172.8351044007593</c:v>
                </c:pt>
                <c:pt idx="5">
                  <c:v>1270.9526928396181</c:v>
                </c:pt>
                <c:pt idx="6">
                  <c:v>1383.4562770089449</c:v>
                </c:pt>
                <c:pt idx="7">
                  <c:v>1511.3768816180152</c:v>
                </c:pt>
                <c:pt idx="8">
                  <c:v>1598.8302940541921</c:v>
                </c:pt>
                <c:pt idx="9">
                  <c:v>1662.7149763419004</c:v>
                </c:pt>
                <c:pt idx="10">
                  <c:v>1711.8086614053209</c:v>
                </c:pt>
                <c:pt idx="11">
                  <c:v>1750.6439761592087</c:v>
                </c:pt>
                <c:pt idx="12">
                  <c:v>1782.2706137173022</c:v>
                </c:pt>
                <c:pt idx="13">
                  <c:v>1808.5164680244466</c:v>
                </c:pt>
                <c:pt idx="14">
                  <c:v>1830.6900630872299</c:v>
                </c:pt>
                <c:pt idx="15">
                  <c:v>1849.6734400921605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12-4975-9C6F-264FA7D2D403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294.33399082214771</c:v>
                </c:pt>
                <c:pt idx="1">
                  <c:v>610.37349210293507</c:v>
                </c:pt>
                <c:pt idx="2">
                  <c:v>973.18764688591727</c:v>
                </c:pt>
                <c:pt idx="3">
                  <c:v>1200.3784668953376</c:v>
                </c:pt>
                <c:pt idx="4">
                  <c:v>1376.7847462753639</c:v>
                </c:pt>
                <c:pt idx="5">
                  <c:v>1503.978422993112</c:v>
                </c:pt>
                <c:pt idx="6">
                  <c:v>1653.5719887633541</c:v>
                </c:pt>
                <c:pt idx="7">
                  <c:v>1829.4715671589577</c:v>
                </c:pt>
                <c:pt idx="8">
                  <c:v>1953.9762887448769</c:v>
                </c:pt>
                <c:pt idx="9">
                  <c:v>2047.4660777055694</c:v>
                </c:pt>
                <c:pt idx="10">
                  <c:v>2120.9385860317311</c:v>
                </c:pt>
                <c:pt idx="11">
                  <c:v>2180.2439087374128</c:v>
                </c:pt>
                <c:pt idx="12">
                  <c:v>2229.2258488405796</c:v>
                </c:pt>
                <c:pt idx="13">
                  <c:v>2270.4518332488606</c:v>
                </c:pt>
                <c:pt idx="14">
                  <c:v>2305.6395974244674</c:v>
                </c:pt>
                <c:pt idx="15">
                  <c:v>2336.0464460178446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12-4975-9C6F-264FA7D2D403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F12'!$J$203:$J$218</c:f>
              <c:numCache>
                <c:formatCode>0</c:formatCode>
                <c:ptCount val="16"/>
                <c:pt idx="0">
                  <c:v>314.26759742001173</c:v>
                </c:pt>
                <c:pt idx="1">
                  <c:v>659.58739118584526</c:v>
                </c:pt>
                <c:pt idx="2">
                  <c:v>1065.6963345691593</c:v>
                </c:pt>
                <c:pt idx="3">
                  <c:v>1326.4981886905252</c:v>
                </c:pt>
                <c:pt idx="4">
                  <c:v>1533.2736031032939</c:v>
                </c:pt>
                <c:pt idx="5">
                  <c:v>1685.0974879184932</c:v>
                </c:pt>
                <c:pt idx="6">
                  <c:v>1867.0644802415554</c:v>
                </c:pt>
                <c:pt idx="7">
                  <c:v>2086.5879205155156</c:v>
                </c:pt>
                <c:pt idx="8">
                  <c:v>2246.2959602324895</c:v>
                </c:pt>
                <c:pt idx="9">
                  <c:v>2368.990112016189</c:v>
                </c:pt>
                <c:pt idx="10">
                  <c:v>2467.3176604795217</c:v>
                </c:pt>
                <c:pt idx="11">
                  <c:v>2548.137344545511</c:v>
                </c:pt>
                <c:pt idx="12">
                  <c:v>2615.845305685692</c:v>
                </c:pt>
                <c:pt idx="13">
                  <c:v>2673.6473066745766</c:v>
                </c:pt>
                <c:pt idx="14">
                  <c:v>2723.5636601278934</c:v>
                </c:pt>
                <c:pt idx="15">
                  <c:v>2767.1772901014569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12-4975-9C6F-264FA7D2D4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26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 Passiv</a:t>
            </a:r>
            <a:r>
              <a:rPr lang="de-DE" baseline="0"/>
              <a:t> @</a:t>
            </a:r>
            <a:r>
              <a:rPr lang="de-DE"/>
              <a:t>94,4</a:t>
            </a:r>
            <a:r>
              <a:rPr lang="de-DE" baseline="0"/>
              <a:t> L/h; Ambient 295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Passiv!$A$7:$A$36</c:f>
              <c:numCache>
                <c:formatCode>General</c:formatCode>
                <c:ptCount val="30"/>
                <c:pt idx="0">
                  <c:v>0</c:v>
                </c:pt>
                <c:pt idx="1">
                  <c:v>5</c:v>
                </c:pt>
                <c:pt idx="2">
                  <c:v>7.5</c:v>
                </c:pt>
                <c:pt idx="3">
                  <c:v>10</c:v>
                </c:pt>
                <c:pt idx="4">
                  <c:v>12.5</c:v>
                </c:pt>
                <c:pt idx="5">
                  <c:v>15</c:v>
                </c:pt>
                <c:pt idx="6">
                  <c:v>17.5</c:v>
                </c:pt>
                <c:pt idx="7">
                  <c:v>20</c:v>
                </c:pt>
                <c:pt idx="8">
                  <c:v>22.5</c:v>
                </c:pt>
                <c:pt idx="9">
                  <c:v>25</c:v>
                </c:pt>
                <c:pt idx="10">
                  <c:v>27.5</c:v>
                </c:pt>
                <c:pt idx="11">
                  <c:v>30</c:v>
                </c:pt>
                <c:pt idx="12">
                  <c:v>32.5</c:v>
                </c:pt>
                <c:pt idx="13">
                  <c:v>35</c:v>
                </c:pt>
                <c:pt idx="14">
                  <c:v>37.5</c:v>
                </c:pt>
                <c:pt idx="15">
                  <c:v>40</c:v>
                </c:pt>
                <c:pt idx="16">
                  <c:v>42.5</c:v>
                </c:pt>
                <c:pt idx="17">
                  <c:v>45</c:v>
                </c:pt>
                <c:pt idx="18">
                  <c:v>47.5</c:v>
                </c:pt>
                <c:pt idx="19">
                  <c:v>50</c:v>
                </c:pt>
                <c:pt idx="20">
                  <c:v>52.5</c:v>
                </c:pt>
                <c:pt idx="21">
                  <c:v>55</c:v>
                </c:pt>
                <c:pt idx="22">
                  <c:v>57.5</c:v>
                </c:pt>
                <c:pt idx="23">
                  <c:v>60</c:v>
                </c:pt>
                <c:pt idx="24">
                  <c:v>62.5</c:v>
                </c:pt>
                <c:pt idx="25">
                  <c:v>65</c:v>
                </c:pt>
                <c:pt idx="26">
                  <c:v>67.5</c:v>
                </c:pt>
                <c:pt idx="27">
                  <c:v>70</c:v>
                </c:pt>
                <c:pt idx="28">
                  <c:v>72.5</c:v>
                </c:pt>
                <c:pt idx="29">
                  <c:v>75</c:v>
                </c:pt>
              </c:numCache>
            </c:numRef>
          </c:xVal>
          <c:yVal>
            <c:numRef>
              <c:f>Passiv!$B$7:$B$36</c:f>
              <c:numCache>
                <c:formatCode>0</c:formatCode>
                <c:ptCount val="30"/>
                <c:pt idx="0">
                  <c:v>0</c:v>
                </c:pt>
                <c:pt idx="1">
                  <c:v>86.232857872775483</c:v>
                </c:pt>
                <c:pt idx="2">
                  <c:v>125.80661584580758</c:v>
                </c:pt>
                <c:pt idx="3">
                  <c:v>163.27043721120972</c:v>
                </c:pt>
                <c:pt idx="4">
                  <c:v>198.78868224665402</c:v>
                </c:pt>
                <c:pt idx="5">
                  <c:v>232.50907212091445</c:v>
                </c:pt>
                <c:pt idx="6">
                  <c:v>264.56474250660381</c:v>
                </c:pt>
                <c:pt idx="7">
                  <c:v>295.07600036942921</c:v>
                </c:pt>
                <c:pt idx="8">
                  <c:v>324.15183280897156</c:v>
                </c:pt>
                <c:pt idx="9">
                  <c:v>351.89120783992536</c:v>
                </c:pt>
                <c:pt idx="10">
                  <c:v>378.38419983359114</c:v>
                </c:pt>
                <c:pt idx="11">
                  <c:v>403.7129665879732</c:v>
                </c:pt>
                <c:pt idx="12">
                  <c:v>427.95260035629479</c:v>
                </c:pt>
                <c:pt idx="13">
                  <c:v>451.17187140387051</c:v>
                </c:pt>
                <c:pt idx="14">
                  <c:v>473.43387960092986</c:v>
                </c:pt>
                <c:pt idx="15">
                  <c:v>494.79662705331521</c:v>
                </c:pt>
                <c:pt idx="16">
                  <c:v>515.31352271373862</c:v>
                </c:pt>
                <c:pt idx="17">
                  <c:v>535.0338282168434</c:v>
                </c:pt>
                <c:pt idx="18">
                  <c:v>554.0030527731351</c:v>
                </c:pt>
                <c:pt idx="19">
                  <c:v>572.2633037855062</c:v>
                </c:pt>
                <c:pt idx="20">
                  <c:v>589.85359887413131</c:v>
                </c:pt>
                <c:pt idx="21">
                  <c:v>606.81014417611004</c:v>
                </c:pt>
                <c:pt idx="22">
                  <c:v>623.16658309733623</c:v>
                </c:pt>
                <c:pt idx="23">
                  <c:v>638.95421911297456</c:v>
                </c:pt>
                <c:pt idx="24">
                  <c:v>654.20221572121375</c:v>
                </c:pt>
                <c:pt idx="25">
                  <c:v>668.93777623761389</c:v>
                </c:pt>
                <c:pt idx="26">
                  <c:v>683.18630576208602</c:v>
                </c:pt>
                <c:pt idx="27">
                  <c:v>696.97155734724527</c:v>
                </c:pt>
                <c:pt idx="28">
                  <c:v>710.31576413725099</c:v>
                </c:pt>
                <c:pt idx="29">
                  <c:v>723.2397590234059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CA3-4261-9433-15E2360701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27424"/>
        <c:axId val="755445759"/>
      </c:scatterChart>
      <c:valAx>
        <c:axId val="782427424"/>
        <c:scaling>
          <c:orientation val="minMax"/>
          <c:max val="7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5759"/>
        <c:crosses val="autoZero"/>
        <c:crossBetween val="midCat"/>
        <c:majorUnit val="5"/>
      </c:valAx>
      <c:valAx>
        <c:axId val="755445759"/>
        <c:scaling>
          <c:orientation val="minMax"/>
          <c:max val="7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27424"/>
        <c:crosses val="autoZero"/>
        <c:crossBetween val="midCat"/>
        <c:majorUnit val="2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Passiv @94,4 L/h; dT 20 K; Einlass 315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Ausrichtung horizontal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Passiv!$H$7</c:f>
              <c:numCache>
                <c:formatCode>0</c:formatCode>
                <c:ptCount val="1"/>
                <c:pt idx="0">
                  <c:v>293.88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3F-4BF7-A9FA-C6C103E3FE2B}"/>
            </c:ext>
          </c:extLst>
        </c:ser>
        <c:ser>
          <c:idx val="1"/>
          <c:order val="1"/>
          <c:tx>
            <c:v>Ausrichtung vertikal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Passiv!$H$6</c:f>
              <c:numCache>
                <c:formatCode>0</c:formatCode>
                <c:ptCount val="1"/>
                <c:pt idx="0">
                  <c:v>170.64000000000001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3F-4BF7-A9FA-C6C103E3FE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82502224"/>
        <c:axId val="1025357407"/>
      </c:barChart>
      <c:catAx>
        <c:axId val="7825022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57407"/>
        <c:crosses val="autoZero"/>
        <c:auto val="1"/>
        <c:lblAlgn val="ctr"/>
        <c:lblOffset val="100"/>
        <c:noMultiLvlLbl val="0"/>
      </c:catAx>
      <c:valAx>
        <c:axId val="1025357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502224"/>
        <c:crosses val="autoZero"/>
        <c:crossBetween val="between"/>
        <c:majorUnit val="10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371475</xdr:colOff>
      <xdr:row>6</xdr:row>
      <xdr:rowOff>169863</xdr:rowOff>
    </xdr:from>
    <xdr:to>
      <xdr:col>13</xdr:col>
      <xdr:colOff>501783</xdr:colOff>
      <xdr:row>25</xdr:row>
      <xdr:rowOff>14287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36B48504-93FB-4818-AB52-F23701805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5475" y="1655763"/>
          <a:ext cx="4702308" cy="33686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20</xdr:row>
      <xdr:rowOff>133350</xdr:rowOff>
    </xdr:from>
    <xdr:to>
      <xdr:col>1</xdr:col>
      <xdr:colOff>514350</xdr:colOff>
      <xdr:row>32</xdr:row>
      <xdr:rowOff>46789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6855829-5D56-45D7-9FDE-D11EBE0CD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3816350"/>
          <a:ext cx="2482850" cy="212323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92074</xdr:colOff>
      <xdr:row>1</xdr:row>
      <xdr:rowOff>28574</xdr:rowOff>
    </xdr:from>
    <xdr:to>
      <xdr:col>12</xdr:col>
      <xdr:colOff>6350</xdr:colOff>
      <xdr:row>28</xdr:row>
      <xdr:rowOff>177800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7D559A4-74D0-4610-AFB1-42AA20A1F8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317500</xdr:colOff>
      <xdr:row>30</xdr:row>
      <xdr:rowOff>0</xdr:rowOff>
    </xdr:from>
    <xdr:to>
      <xdr:col>14</xdr:col>
      <xdr:colOff>444500</xdr:colOff>
      <xdr:row>66</xdr:row>
      <xdr:rowOff>171450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EE58745-111D-44FA-B002-B07EB47C07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</xdr:row>
      <xdr:rowOff>3174</xdr:rowOff>
    </xdr:from>
    <xdr:to>
      <xdr:col>20</xdr:col>
      <xdr:colOff>222250</xdr:colOff>
      <xdr:row>51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463550</xdr:colOff>
      <xdr:row>52</xdr:row>
      <xdr:rowOff>68263</xdr:rowOff>
    </xdr:from>
    <xdr:to>
      <xdr:col>16</xdr:col>
      <xdr:colOff>374650</xdr:colOff>
      <xdr:row>86</xdr:row>
      <xdr:rowOff>109538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376237</xdr:colOff>
      <xdr:row>87</xdr:row>
      <xdr:rowOff>176213</xdr:rowOff>
    </xdr:from>
    <xdr:to>
      <xdr:col>16</xdr:col>
      <xdr:colOff>287337</xdr:colOff>
      <xdr:row>122</xdr:row>
      <xdr:rowOff>36513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288924</xdr:colOff>
      <xdr:row>0</xdr:row>
      <xdr:rowOff>104774</xdr:rowOff>
    </xdr:from>
    <xdr:to>
      <xdr:col>11</xdr:col>
      <xdr:colOff>38100</xdr:colOff>
      <xdr:row>35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DCF2EF9A-9CFB-4DEA-9D61-0244B9FAF4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434974</xdr:colOff>
      <xdr:row>1</xdr:row>
      <xdr:rowOff>136524</xdr:rowOff>
    </xdr:from>
    <xdr:to>
      <xdr:col>19</xdr:col>
      <xdr:colOff>253999</xdr:colOff>
      <xdr:row>27</xdr:row>
      <xdr:rowOff>6349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5801C5E8-288D-48C6-BF0F-4187A65288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8"/>
  <sheetViews>
    <sheetView zoomScaleNormal="100" workbookViewId="0">
      <selection activeCell="C30" sqref="C30"/>
    </sheetView>
  </sheetViews>
  <sheetFormatPr baseColWidth="10" defaultRowHeight="14.25" x14ac:dyDescent="0.45"/>
  <sheetData>
    <row r="2" spans="1:1" ht="28.5" x14ac:dyDescent="0.85">
      <c r="A2" s="13" t="s">
        <v>34</v>
      </c>
    </row>
    <row r="4" spans="1:1" ht="15.75" x14ac:dyDescent="0.5">
      <c r="A4" s="14" t="s">
        <v>35</v>
      </c>
    </row>
    <row r="5" spans="1:1" ht="15.75" x14ac:dyDescent="0.5">
      <c r="A5" s="14" t="s">
        <v>36</v>
      </c>
    </row>
    <row r="8" spans="1:1" ht="18" x14ac:dyDescent="0.55000000000000004">
      <c r="A8" s="15" t="s">
        <v>45</v>
      </c>
    </row>
    <row r="10" spans="1:1" x14ac:dyDescent="0.45">
      <c r="A10" s="16" t="s">
        <v>50</v>
      </c>
    </row>
    <row r="11" spans="1:1" x14ac:dyDescent="0.45">
      <c r="A11" s="16" t="s">
        <v>51</v>
      </c>
    </row>
    <row r="12" spans="1:1" x14ac:dyDescent="0.45">
      <c r="A12" s="16"/>
    </row>
    <row r="13" spans="1:1" x14ac:dyDescent="0.45">
      <c r="A13" s="16"/>
    </row>
    <row r="14" spans="1:1" x14ac:dyDescent="0.45">
      <c r="A14" s="16"/>
    </row>
    <row r="16" spans="1:1" ht="15.75" x14ac:dyDescent="0.5">
      <c r="A16" s="17" t="s">
        <v>52</v>
      </c>
    </row>
    <row r="18" spans="1:1" x14ac:dyDescent="0.45">
      <c r="A18" s="16" t="s">
        <v>53</v>
      </c>
    </row>
    <row r="19" spans="1:1" x14ac:dyDescent="0.45">
      <c r="A19" s="16" t="s">
        <v>54</v>
      </c>
    </row>
    <row r="20" spans="1:1" x14ac:dyDescent="0.45">
      <c r="A20" s="16" t="s">
        <v>55</v>
      </c>
    </row>
    <row r="21" spans="1:1" x14ac:dyDescent="0.45">
      <c r="A21" s="16"/>
    </row>
    <row r="22" spans="1:1" x14ac:dyDescent="0.45">
      <c r="A22" s="16"/>
    </row>
    <row r="25" spans="1:1" ht="15.75" x14ac:dyDescent="0.5">
      <c r="A25" s="17"/>
    </row>
    <row r="26" spans="1:1" ht="15.75" x14ac:dyDescent="0.5">
      <c r="A26" s="17"/>
    </row>
    <row r="27" spans="1:1" x14ac:dyDescent="0.45">
      <c r="A27" s="16"/>
    </row>
    <row r="28" spans="1:1" x14ac:dyDescent="0.45">
      <c r="A28" s="16"/>
    </row>
  </sheetData>
  <hyperlinks>
    <hyperlink ref="A10" location="Abmessung!A1" display="Abmessungen"/>
    <hyperlink ref="A11" location="'1,5 mm Noctua F12'!A1" display="Datensatz Lamellenabstand 1,5 mm FAN Noctua F12"/>
    <hyperlink ref="A18" location="Strömungswiderstand!A1" display="Strömungswiderstand und erreichbarer Volumenstrom mit Pumpe DDC und D5"/>
    <hyperlink ref="A19" location="'Leistung Passiv'!A1" display="Leistung bei passiven Betrieb in Abhängigkeit dT und Ausrichtung"/>
    <hyperlink ref="A20" location="'Diagramm 1,5mm F12'!A1" display="Thermaler Widerstand und Leistung, Lamellenabstand 1,5 mm, mit FAN F12"/>
  </hyperlink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B19" sqref="B19"/>
    </sheetView>
  </sheetViews>
  <sheetFormatPr baseColWidth="10" defaultRowHeight="14.25" x14ac:dyDescent="0.45"/>
  <cols>
    <col min="1" max="1" width="29.06640625" customWidth="1"/>
  </cols>
  <sheetData>
    <row r="1" spans="1:13" x14ac:dyDescent="0.45">
      <c r="A1" t="s">
        <v>15</v>
      </c>
      <c r="B1" t="s">
        <v>57</v>
      </c>
      <c r="C1" t="s">
        <v>16</v>
      </c>
    </row>
    <row r="2" spans="1:13" x14ac:dyDescent="0.45">
      <c r="A2" t="s">
        <v>17</v>
      </c>
      <c r="B2">
        <v>17.5</v>
      </c>
      <c r="C2" t="s">
        <v>16</v>
      </c>
    </row>
    <row r="3" spans="1:13" x14ac:dyDescent="0.45">
      <c r="A3" t="s">
        <v>18</v>
      </c>
      <c r="B3">
        <v>1</v>
      </c>
    </row>
    <row r="4" spans="1:13" x14ac:dyDescent="0.45">
      <c r="A4" t="s">
        <v>19</v>
      </c>
      <c r="B4">
        <v>1.5</v>
      </c>
      <c r="C4" t="s">
        <v>16</v>
      </c>
    </row>
    <row r="5" spans="1:13" x14ac:dyDescent="0.45">
      <c r="A5" t="s">
        <v>20</v>
      </c>
      <c r="B5">
        <v>328</v>
      </c>
    </row>
    <row r="6" spans="1:13" x14ac:dyDescent="0.45">
      <c r="A6" t="s">
        <v>21</v>
      </c>
      <c r="B6">
        <v>15</v>
      </c>
    </row>
    <row r="7" spans="1:13" x14ac:dyDescent="0.45">
      <c r="A7" t="s">
        <v>22</v>
      </c>
      <c r="B7">
        <v>14</v>
      </c>
    </row>
    <row r="8" spans="1:13" x14ac:dyDescent="0.45">
      <c r="A8" t="s">
        <v>23</v>
      </c>
      <c r="B8">
        <v>7.4</v>
      </c>
      <c r="C8" t="s">
        <v>16</v>
      </c>
    </row>
    <row r="11" spans="1:13" x14ac:dyDescent="0.45">
      <c r="A11" t="s">
        <v>24</v>
      </c>
      <c r="B11" s="8">
        <f>95.46*2+41.1+17.4*2</f>
        <v>266.82</v>
      </c>
      <c r="C11" t="s">
        <v>25</v>
      </c>
      <c r="D11" s="8"/>
      <c r="F11" s="8"/>
      <c r="H11" s="8"/>
    </row>
    <row r="12" spans="1:13" x14ac:dyDescent="0.45">
      <c r="A12" t="s">
        <v>26</v>
      </c>
      <c r="B12" s="8">
        <f>B11*B5</f>
        <v>87516.959999999992</v>
      </c>
      <c r="C12" t="s">
        <v>25</v>
      </c>
      <c r="D12" s="8"/>
      <c r="F12" s="8"/>
      <c r="H12" s="8"/>
      <c r="M12" s="8"/>
    </row>
    <row r="13" spans="1:13" x14ac:dyDescent="0.45">
      <c r="A13" t="s">
        <v>27</v>
      </c>
      <c r="B13" s="8">
        <f>(((2600*2+369*4)-(141*14))*(B5/140))*1</f>
        <v>11016.114285714286</v>
      </c>
      <c r="C13" t="s">
        <v>25</v>
      </c>
      <c r="D13" s="8"/>
      <c r="F13" s="8"/>
      <c r="H13" s="8"/>
      <c r="M13" s="8"/>
    </row>
    <row r="14" spans="1:13" x14ac:dyDescent="0.45">
      <c r="A14" t="s">
        <v>28</v>
      </c>
      <c r="B14" s="8">
        <f>B12*B6</f>
        <v>1312754.3999999999</v>
      </c>
      <c r="C14" t="s">
        <v>25</v>
      </c>
      <c r="D14" s="8"/>
      <c r="F14" s="8"/>
      <c r="H14" s="8"/>
      <c r="M14" s="8"/>
    </row>
    <row r="15" spans="1:13" x14ac:dyDescent="0.45">
      <c r="A15" t="s">
        <v>29</v>
      </c>
      <c r="B15" s="8">
        <f>B7*B13</f>
        <v>154225.60000000001</v>
      </c>
      <c r="C15" t="s">
        <v>25</v>
      </c>
      <c r="D15" s="8"/>
      <c r="F15" s="8"/>
      <c r="H15" s="8"/>
      <c r="M15" s="8"/>
    </row>
    <row r="16" spans="1:13" x14ac:dyDescent="0.45">
      <c r="D16" s="8"/>
      <c r="M16" s="8"/>
    </row>
    <row r="17" spans="1:13" x14ac:dyDescent="0.45">
      <c r="A17" t="s">
        <v>30</v>
      </c>
      <c r="B17" s="7">
        <f>(B14+B15)/1000^2*2</f>
        <v>2.9339599999999999</v>
      </c>
      <c r="C17" t="s">
        <v>31</v>
      </c>
      <c r="D17" s="7"/>
      <c r="F17" s="7"/>
      <c r="H17" s="7"/>
    </row>
    <row r="18" spans="1:13" x14ac:dyDescent="0.45">
      <c r="A18" t="s">
        <v>32</v>
      </c>
      <c r="B18" s="7">
        <f>0.256*2</f>
        <v>0.51200000000000001</v>
      </c>
      <c r="C18" t="s">
        <v>33</v>
      </c>
      <c r="D18" s="8"/>
      <c r="M18" s="7"/>
    </row>
    <row r="19" spans="1:13" x14ac:dyDescent="0.45">
      <c r="M19" s="7"/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2:Z504"/>
  <sheetViews>
    <sheetView topLeftCell="A37" workbookViewId="0">
      <selection activeCell="U4" sqref="U4:U504"/>
    </sheetView>
  </sheetViews>
  <sheetFormatPr baseColWidth="10" defaultRowHeight="14.25" x14ac:dyDescent="0.45"/>
  <sheetData>
    <row r="2" spans="15:26" x14ac:dyDescent="0.45">
      <c r="Q2" t="s">
        <v>46</v>
      </c>
      <c r="S2" t="s">
        <v>47</v>
      </c>
      <c r="U2" t="s">
        <v>57</v>
      </c>
    </row>
    <row r="3" spans="15:26" x14ac:dyDescent="0.45">
      <c r="O3" s="3" t="s">
        <v>1</v>
      </c>
      <c r="P3" s="3" t="s">
        <v>0</v>
      </c>
      <c r="Q3" s="3" t="s">
        <v>48</v>
      </c>
      <c r="R3" s="3" t="s">
        <v>49</v>
      </c>
      <c r="S3" s="3" t="s">
        <v>48</v>
      </c>
      <c r="T3" s="3" t="s">
        <v>49</v>
      </c>
      <c r="U3" s="3" t="s">
        <v>49</v>
      </c>
    </row>
    <row r="4" spans="15:26" x14ac:dyDescent="0.45">
      <c r="O4">
        <v>0</v>
      </c>
      <c r="P4" s="7">
        <f>O4/3600000*998.2</f>
        <v>0</v>
      </c>
      <c r="Q4" s="7">
        <v>4.7</v>
      </c>
      <c r="R4" s="8">
        <f>Q4*998.2*9.807</f>
        <v>46009.932780000003</v>
      </c>
      <c r="S4" s="2">
        <v>3.7</v>
      </c>
      <c r="T4" s="8">
        <f>S4*998.2*9.807</f>
        <v>36220.585380000004</v>
      </c>
      <c r="U4" s="8">
        <f>(2.10038804358055E-12 + 26191.1128205127*P4 + 802989.743589745*P4^2)*2</f>
        <v>4.2007760871610999E-12</v>
      </c>
      <c r="X4" s="6"/>
      <c r="Y4" s="6"/>
      <c r="Z4" s="6"/>
    </row>
    <row r="5" spans="15:26" x14ac:dyDescent="0.45">
      <c r="O5">
        <v>1</v>
      </c>
      <c r="P5" s="7">
        <f t="shared" ref="P5:P68" si="0">O5/3600000*998.2</f>
        <v>2.7727777777777777E-4</v>
      </c>
      <c r="Q5" s="7">
        <v>4.6999942277600004</v>
      </c>
      <c r="R5" s="8">
        <f t="shared" ref="R5:R68" si="1">Q5*998.2*9.807</f>
        <v>46009.876273537368</v>
      </c>
      <c r="S5" s="2">
        <v>3.6995628250000001</v>
      </c>
      <c r="T5" s="8">
        <f t="shared" ref="T5:T68" si="2">S5*998.2*9.807</f>
        <v>36216.305722050405</v>
      </c>
      <c r="U5" s="8">
        <f t="shared" ref="U5:U68" si="3">(2.10038804358055E-12 + 26191.1128205127*P5 + 802989.743589745*P5^2)*2</f>
        <v>14.647899587190679</v>
      </c>
    </row>
    <row r="6" spans="15:26" x14ac:dyDescent="0.45">
      <c r="O6">
        <v>2</v>
      </c>
      <c r="P6" s="7">
        <f t="shared" si="0"/>
        <v>5.5455555555555553E-4</v>
      </c>
      <c r="Q6" s="7">
        <v>4.6999736609521952</v>
      </c>
      <c r="R6" s="8">
        <f t="shared" si="1"/>
        <v>46009.674937910859</v>
      </c>
      <c r="S6" s="2">
        <v>3.6989235488821919</v>
      </c>
      <c r="T6" s="8">
        <f t="shared" si="2"/>
        <v>36210.047626048661</v>
      </c>
      <c r="U6" s="8">
        <f t="shared" si="3"/>
        <v>29.542744107154807</v>
      </c>
    </row>
    <row r="7" spans="15:26" x14ac:dyDescent="0.45">
      <c r="O7">
        <v>3</v>
      </c>
      <c r="P7" s="7">
        <f t="shared" si="0"/>
        <v>8.318333333333334E-4</v>
      </c>
      <c r="Q7" s="7">
        <v>4.69993599116426</v>
      </c>
      <c r="R7" s="8">
        <f t="shared" si="1"/>
        <v>46009.306175270271</v>
      </c>
      <c r="S7" s="2">
        <v>3.6981764698434016</v>
      </c>
      <c r="T7" s="8">
        <f t="shared" si="2"/>
        <v>36202.734209802686</v>
      </c>
      <c r="U7" s="8">
        <f t="shared" si="3"/>
        <v>44.684533559896593</v>
      </c>
    </row>
    <row r="8" spans="15:26" x14ac:dyDescent="0.45">
      <c r="O8">
        <v>4</v>
      </c>
      <c r="P8" s="7">
        <f t="shared" si="0"/>
        <v>1.1091111111111111E-3</v>
      </c>
      <c r="Q8" s="7">
        <v>4.6998798134798134</v>
      </c>
      <c r="R8" s="8">
        <f t="shared" si="1"/>
        <v>46008.756232401101</v>
      </c>
      <c r="S8" s="2">
        <v>3.6973494664401434</v>
      </c>
      <c r="T8" s="8">
        <f t="shared" si="2"/>
        <v>36194.638386187209</v>
      </c>
      <c r="U8" s="8">
        <f t="shared" si="3"/>
        <v>60.073267945416021</v>
      </c>
    </row>
    <row r="9" spans="15:26" x14ac:dyDescent="0.45">
      <c r="O9">
        <v>5</v>
      </c>
      <c r="P9" s="7">
        <f t="shared" si="0"/>
        <v>1.386388888888889E-3</v>
      </c>
      <c r="Q9" s="7">
        <v>4.6998040755259831</v>
      </c>
      <c r="R9" s="8">
        <f t="shared" si="1"/>
        <v>46008.014807259693</v>
      </c>
      <c r="S9" s="2">
        <v>3.6964574472617042</v>
      </c>
      <c r="T9" s="8">
        <f t="shared" si="2"/>
        <v>36185.906100562002</v>
      </c>
      <c r="U9" s="8">
        <f t="shared" si="3"/>
        <v>75.708947263713128</v>
      </c>
    </row>
    <row r="10" spans="15:26" x14ac:dyDescent="0.45">
      <c r="O10">
        <v>6</v>
      </c>
      <c r="P10" s="7">
        <f t="shared" si="0"/>
        <v>1.6636666666666668E-3</v>
      </c>
      <c r="Q10" s="7">
        <v>4.6997079241707702</v>
      </c>
      <c r="R10" s="8">
        <f t="shared" si="1"/>
        <v>46007.073548240536</v>
      </c>
      <c r="S10" s="2">
        <v>3.6955099420702755</v>
      </c>
      <c r="T10" s="8">
        <f t="shared" si="2"/>
        <v>36176.630643079807</v>
      </c>
      <c r="U10" s="8">
        <f t="shared" si="3"/>
        <v>91.591571514787859</v>
      </c>
    </row>
    <row r="11" spans="15:26" x14ac:dyDescent="0.45">
      <c r="O11">
        <v>7</v>
      </c>
      <c r="P11" s="7">
        <f t="shared" si="0"/>
        <v>1.9409444444444444E-3</v>
      </c>
      <c r="Q11" s="7">
        <v>4.6995906365277849</v>
      </c>
      <c r="R11" s="8">
        <f t="shared" si="1"/>
        <v>46005.925378757624</v>
      </c>
      <c r="S11" s="2">
        <v>3.6945136593369443</v>
      </c>
      <c r="T11" s="8">
        <f t="shared" si="2"/>
        <v>36166.877685294603</v>
      </c>
      <c r="U11" s="8">
        <f t="shared" si="3"/>
        <v>107.72114069864023</v>
      </c>
    </row>
    <row r="12" spans="15:26" x14ac:dyDescent="0.45">
      <c r="O12">
        <v>8</v>
      </c>
      <c r="P12" s="7">
        <f t="shared" si="0"/>
        <v>2.2182222222222221E-3</v>
      </c>
      <c r="Q12" s="7">
        <v>4.6994515823145395</v>
      </c>
      <c r="R12" s="8">
        <f t="shared" si="1"/>
        <v>46004.564128756727</v>
      </c>
      <c r="S12" s="2">
        <v>3.6934736208307983</v>
      </c>
      <c r="T12" s="8">
        <f t="shared" si="2"/>
        <v>36156.696387048563</v>
      </c>
      <c r="U12" s="8">
        <f t="shared" si="3"/>
        <v>124.09765481527027</v>
      </c>
    </row>
    <row r="13" spans="15:26" x14ac:dyDescent="0.45">
      <c r="O13">
        <v>9</v>
      </c>
      <c r="P13" s="7">
        <f t="shared" si="0"/>
        <v>2.4955000000000003E-3</v>
      </c>
      <c r="Q13" s="7">
        <v>4.6992902008487478</v>
      </c>
      <c r="R13" s="8">
        <f t="shared" si="1"/>
        <v>46002.984309524167</v>
      </c>
      <c r="S13" s="2">
        <v>3.6923937502555626</v>
      </c>
      <c r="T13" s="8">
        <f t="shared" si="2"/>
        <v>36146.125158840543</v>
      </c>
      <c r="U13" s="8">
        <f t="shared" si="3"/>
        <v>140.72111386467799</v>
      </c>
    </row>
    <row r="14" spans="15:26" x14ac:dyDescent="0.45">
      <c r="O14">
        <v>10</v>
      </c>
      <c r="P14" s="7">
        <f t="shared" si="0"/>
        <v>2.7727777777777781E-3</v>
      </c>
      <c r="Q14" s="7">
        <v>4.6991059858759652</v>
      </c>
      <c r="R14" s="8">
        <f t="shared" si="1"/>
        <v>46001.180965159321</v>
      </c>
      <c r="S14" s="2">
        <v>3.6912772119745352</v>
      </c>
      <c r="T14" s="8">
        <f t="shared" si="2"/>
        <v>36135.194977722167</v>
      </c>
      <c r="U14" s="8">
        <f t="shared" si="3"/>
        <v>157.59151784686333</v>
      </c>
    </row>
    <row r="15" spans="15:26" x14ac:dyDescent="0.45">
      <c r="O15">
        <v>11</v>
      </c>
      <c r="P15" s="7">
        <f t="shared" si="0"/>
        <v>3.0500555555555559E-3</v>
      </c>
      <c r="Q15" s="7">
        <v>4.6988984749942624</v>
      </c>
      <c r="R15" s="8">
        <f t="shared" si="1"/>
        <v>45999.149569049056</v>
      </c>
      <c r="S15" s="2">
        <v>3.6901266209719457</v>
      </c>
      <c r="T15" s="8">
        <f t="shared" si="2"/>
        <v>36123.931442682508</v>
      </c>
      <c r="U15" s="8">
        <f t="shared" si="3"/>
        <v>174.70886676182633</v>
      </c>
    </row>
    <row r="16" spans="15:26" x14ac:dyDescent="0.45">
      <c r="O16">
        <v>12</v>
      </c>
      <c r="P16" s="7">
        <f t="shared" si="0"/>
        <v>3.3273333333333336E-3</v>
      </c>
      <c r="Q16" s="7">
        <v>4.6986672419669295</v>
      </c>
      <c r="R16" s="8">
        <f t="shared" si="1"/>
        <v>45996.885948614137</v>
      </c>
      <c r="S16" s="2">
        <v>3.6889441805284493</v>
      </c>
      <c r="T16" s="8">
        <f t="shared" si="2"/>
        <v>36112.35612240131</v>
      </c>
      <c r="U16" s="8">
        <f t="shared" si="3"/>
        <v>192.07316060956697</v>
      </c>
    </row>
    <row r="17" spans="15:21" x14ac:dyDescent="0.45">
      <c r="O17">
        <v>13</v>
      </c>
      <c r="P17" s="7">
        <f t="shared" si="0"/>
        <v>3.6046111111111114E-3</v>
      </c>
      <c r="Q17" s="7">
        <v>4.6984118909465131</v>
      </c>
      <c r="R17" s="8">
        <f t="shared" si="1"/>
        <v>45994.386228766336</v>
      </c>
      <c r="S17" s="2">
        <v>3.687731776572345</v>
      </c>
      <c r="T17" s="8">
        <f t="shared" si="2"/>
        <v>36100.487478885872</v>
      </c>
      <c r="U17" s="8">
        <f t="shared" si="3"/>
        <v>209.68439939008528</v>
      </c>
    </row>
    <row r="18" spans="15:21" x14ac:dyDescent="0.45">
      <c r="O18">
        <v>14</v>
      </c>
      <c r="P18" s="7">
        <f t="shared" si="0"/>
        <v>3.8818888888888887E-3</v>
      </c>
      <c r="Q18" s="7">
        <v>4.6981320520171783</v>
      </c>
      <c r="R18" s="8">
        <f t="shared" si="1"/>
        <v>45991.646788271035</v>
      </c>
      <c r="S18" s="2">
        <v>3.6864910446859436</v>
      </c>
      <c r="T18" s="8">
        <f t="shared" si="2"/>
        <v>36088.341523419629</v>
      </c>
      <c r="U18" s="8">
        <f t="shared" si="3"/>
        <v>227.54258310338119</v>
      </c>
    </row>
    <row r="19" spans="15:21" x14ac:dyDescent="0.45">
      <c r="O19">
        <v>15</v>
      </c>
      <c r="P19" s="7">
        <f t="shared" si="0"/>
        <v>4.1591666666666669E-3</v>
      </c>
      <c r="Q19" s="7">
        <v>4.6978273776775001</v>
      </c>
      <c r="R19" s="8">
        <f t="shared" si="1"/>
        <v>45988.664225316053</v>
      </c>
      <c r="S19" s="2">
        <v>3.685223419112202</v>
      </c>
      <c r="T19" s="8">
        <f t="shared" si="2"/>
        <v>36075.932296305153</v>
      </c>
      <c r="U19" s="8">
        <f t="shared" si="3"/>
        <v>245.64771174945483</v>
      </c>
    </row>
    <row r="20" spans="15:21" x14ac:dyDescent="0.45">
      <c r="O20">
        <v>16</v>
      </c>
      <c r="P20" s="7">
        <f t="shared" si="0"/>
        <v>4.4364444444444442E-3</v>
      </c>
      <c r="Q20" s="7">
        <v>4.6974975400131429</v>
      </c>
      <c r="R20" s="8">
        <f t="shared" si="1"/>
        <v>45985.435329834057</v>
      </c>
      <c r="S20" s="2">
        <v>3.6839301694929336</v>
      </c>
      <c r="T20" s="8">
        <f t="shared" si="2"/>
        <v>36063.272226507208</v>
      </c>
      <c r="U20" s="8">
        <f t="shared" si="3"/>
        <v>263.99978532830602</v>
      </c>
    </row>
    <row r="21" spans="15:21" x14ac:dyDescent="0.45">
      <c r="O21">
        <v>17</v>
      </c>
      <c r="P21" s="7">
        <f t="shared" si="0"/>
        <v>4.7137222222222224E-3</v>
      </c>
      <c r="Q21" s="7">
        <v>4.69714222838771</v>
      </c>
      <c r="R21" s="8">
        <f t="shared" si="1"/>
        <v>45981.957060897439</v>
      </c>
      <c r="S21" s="2">
        <v>3.6826124289955455</v>
      </c>
      <c r="T21" s="8">
        <f t="shared" si="2"/>
        <v>36050.37240699523</v>
      </c>
      <c r="U21" s="8">
        <f t="shared" si="3"/>
        <v>282.59880383993499</v>
      </c>
    </row>
    <row r="22" spans="15:21" x14ac:dyDescent="0.45">
      <c r="O22">
        <v>18</v>
      </c>
      <c r="P22" s="7">
        <f t="shared" si="0"/>
        <v>4.9910000000000006E-3</v>
      </c>
      <c r="Q22" s="7">
        <v>4.6967611475307907</v>
      </c>
      <c r="R22" s="8">
        <f t="shared" si="1"/>
        <v>45978.226528001571</v>
      </c>
      <c r="S22" s="2">
        <v>3.6812712162412597</v>
      </c>
      <c r="T22" s="8">
        <f t="shared" si="2"/>
        <v>36037.242809406212</v>
      </c>
      <c r="U22" s="8">
        <f t="shared" si="3"/>
        <v>301.44476728434159</v>
      </c>
    </row>
    <row r="23" spans="15:21" x14ac:dyDescent="0.45">
      <c r="O23">
        <v>19</v>
      </c>
      <c r="P23" s="7">
        <f t="shared" si="0"/>
        <v>5.268277777777778E-3</v>
      </c>
      <c r="Q23" s="7">
        <v>4.6963540159358121</v>
      </c>
      <c r="R23" s="8">
        <f t="shared" si="1"/>
        <v>45974.24097538081</v>
      </c>
      <c r="S23" s="2">
        <v>3.6799074526734827</v>
      </c>
      <c r="T23" s="8">
        <f t="shared" si="2"/>
        <v>36023.892454069784</v>
      </c>
      <c r="U23" s="8">
        <f t="shared" si="3"/>
        <v>320.53767566152572</v>
      </c>
    </row>
    <row r="24" spans="15:21" x14ac:dyDescent="0.45">
      <c r="O24">
        <v>20</v>
      </c>
      <c r="P24" s="7">
        <f t="shared" si="0"/>
        <v>5.5455555555555562E-3</v>
      </c>
      <c r="Q24" s="7">
        <v>4.6959205645033073</v>
      </c>
      <c r="R24" s="8">
        <f t="shared" si="1"/>
        <v>45969.997768726993</v>
      </c>
      <c r="S24" s="2">
        <v>3.6785219765073132</v>
      </c>
      <c r="T24" s="8">
        <f t="shared" si="2"/>
        <v>36010.329546564732</v>
      </c>
      <c r="U24" s="8">
        <f t="shared" si="3"/>
        <v>339.87752897148761</v>
      </c>
    </row>
    <row r="25" spans="15:21" x14ac:dyDescent="0.45">
      <c r="O25">
        <v>21</v>
      </c>
      <c r="P25" s="7">
        <f t="shared" si="0"/>
        <v>5.8228333333333335E-3</v>
      </c>
      <c r="Q25" s="7">
        <v>4.6954605353812191</v>
      </c>
      <c r="R25" s="8">
        <f t="shared" si="1"/>
        <v>45965.494383836747</v>
      </c>
      <c r="S25" s="2">
        <v>3.6771155540722704</v>
      </c>
      <c r="T25" s="8">
        <f t="shared" si="2"/>
        <v>35996.561588756944</v>
      </c>
      <c r="U25" s="8">
        <f t="shared" si="3"/>
        <v>359.46432721422713</v>
      </c>
    </row>
    <row r="26" spans="15:21" x14ac:dyDescent="0.45">
      <c r="O26">
        <v>22</v>
      </c>
      <c r="P26" s="7">
        <f t="shared" si="0"/>
        <v>6.1001111111111117E-3</v>
      </c>
      <c r="Q26" s="7">
        <v>4.6949736809653295</v>
      </c>
      <c r="R26" s="8">
        <f t="shared" si="1"/>
        <v>45960.728396826387</v>
      </c>
      <c r="S26" s="2">
        <v>3.6756888891375481</v>
      </c>
      <c r="T26" s="8">
        <f t="shared" si="2"/>
        <v>35982.595470087545</v>
      </c>
      <c r="U26" s="8">
        <f t="shared" si="3"/>
        <v>379.29807038974434</v>
      </c>
    </row>
    <row r="27" spans="15:21" x14ac:dyDescent="0.45">
      <c r="O27">
        <v>23</v>
      </c>
      <c r="P27" s="7">
        <f t="shared" si="0"/>
        <v>6.377388888888889E-3</v>
      </c>
      <c r="Q27" s="7">
        <v>4.694459763031225</v>
      </c>
      <c r="R27" s="8">
        <f t="shared" si="1"/>
        <v>45955.697475634348</v>
      </c>
      <c r="S27" s="2">
        <v>3.6742426306548865</v>
      </c>
      <c r="T27" s="8">
        <f t="shared" si="2"/>
        <v>35968.437543370579</v>
      </c>
      <c r="U27" s="8">
        <f t="shared" si="3"/>
        <v>399.37875849803908</v>
      </c>
    </row>
    <row r="28" spans="15:21" x14ac:dyDescent="0.45">
      <c r="O28">
        <v>24</v>
      </c>
      <c r="P28" s="7">
        <f t="shared" si="0"/>
        <v>6.6546666666666672E-3</v>
      </c>
      <c r="Q28" s="7">
        <v>4.693918551975365</v>
      </c>
      <c r="R28" s="8">
        <f t="shared" si="1"/>
        <v>45950.399372591812</v>
      </c>
      <c r="S28" s="2">
        <v>3.6727773792453</v>
      </c>
      <c r="T28" s="8">
        <f t="shared" si="2"/>
        <v>35954.093688293797</v>
      </c>
      <c r="U28" s="8">
        <f t="shared" si="3"/>
        <v>419.70639153911156</v>
      </c>
    </row>
    <row r="29" spans="15:21" x14ac:dyDescent="0.45">
      <c r="O29">
        <v>25</v>
      </c>
      <c r="P29" s="7">
        <f t="shared" si="0"/>
        <v>6.9319444444444454E-3</v>
      </c>
      <c r="Q29" s="7">
        <v>4.6933498261474407</v>
      </c>
      <c r="R29" s="8">
        <f t="shared" si="1"/>
        <v>45944.831917886906</v>
      </c>
      <c r="S29" s="2">
        <v>3.6712936926777449</v>
      </c>
      <c r="T29" s="8">
        <f t="shared" si="2"/>
        <v>35939.569365051284</v>
      </c>
      <c r="U29" s="8">
        <f t="shared" si="3"/>
        <v>440.28096951296169</v>
      </c>
    </row>
    <row r="30" spans="15:21" x14ac:dyDescent="0.45">
      <c r="O30">
        <v>26</v>
      </c>
      <c r="P30" s="7">
        <f t="shared" si="0"/>
        <v>7.2092222222222228E-3</v>
      </c>
      <c r="Q30" s="7">
        <v>4.6927533712597604</v>
      </c>
      <c r="R30" s="8">
        <f t="shared" si="1"/>
        <v>45938.993013782972</v>
      </c>
      <c r="S30" s="2">
        <v>3.6697920905307506</v>
      </c>
      <c r="T30" s="8">
        <f t="shared" si="2"/>
        <v>35924.869659977769</v>
      </c>
      <c r="U30" s="8">
        <f t="shared" si="3"/>
        <v>461.10249241958945</v>
      </c>
    </row>
    <row r="31" spans="15:21" x14ac:dyDescent="0.45">
      <c r="O31">
        <v>27</v>
      </c>
      <c r="P31" s="7">
        <f t="shared" si="0"/>
        <v>7.4865000000000001E-3</v>
      </c>
      <c r="Q31" s="7">
        <v>4.692128979862054</v>
      </c>
      <c r="R31" s="8">
        <f t="shared" si="1"/>
        <v>45932.880629477251</v>
      </c>
      <c r="S31" s="2">
        <v>3.6682730581858483</v>
      </c>
      <c r="T31" s="8">
        <f t="shared" si="2"/>
        <v>35909.999324641685</v>
      </c>
      <c r="U31" s="8">
        <f t="shared" si="3"/>
        <v>482.17096025899485</v>
      </c>
    </row>
    <row r="32" spans="15:21" x14ac:dyDescent="0.45">
      <c r="O32">
        <v>28</v>
      </c>
      <c r="P32" s="7">
        <f t="shared" si="0"/>
        <v>7.7637777777777774E-3</v>
      </c>
      <c r="Q32" s="7">
        <v>4.6914764508722673</v>
      </c>
      <c r="R32" s="8">
        <f t="shared" si="1"/>
        <v>45926.492796507664</v>
      </c>
      <c r="S32" s="2">
        <v>3.6667370502699468</v>
      </c>
      <c r="T32" s="8">
        <f t="shared" si="2"/>
        <v>35894.962809543773</v>
      </c>
      <c r="U32" s="8">
        <f t="shared" si="3"/>
        <v>503.48637303117789</v>
      </c>
    </row>
    <row r="33" spans="15:21" x14ac:dyDescent="0.45">
      <c r="O33">
        <v>29</v>
      </c>
      <c r="P33" s="7">
        <f t="shared" si="0"/>
        <v>8.0410555555555565E-3</v>
      </c>
      <c r="Q33" s="7">
        <v>4.6907955891555284</v>
      </c>
      <c r="R33" s="8">
        <f t="shared" si="1"/>
        <v>45919.827604631144</v>
      </c>
      <c r="S33" s="2">
        <v>3.6651844936398037</v>
      </c>
      <c r="T33" s="8">
        <f t="shared" si="2"/>
        <v>35879.764293333137</v>
      </c>
      <c r="U33" s="8">
        <f t="shared" si="3"/>
        <v>525.04873073613874</v>
      </c>
    </row>
    <row r="34" spans="15:21" x14ac:dyDescent="0.45">
      <c r="O34">
        <v>30</v>
      </c>
      <c r="P34" s="7">
        <f t="shared" si="0"/>
        <v>8.3183333333333338E-3</v>
      </c>
      <c r="Q34" s="7">
        <v>4.6900862051448255</v>
      </c>
      <c r="R34" s="8">
        <f t="shared" si="1"/>
        <v>45912.883198110372</v>
      </c>
      <c r="S34" s="2">
        <v>3.6636157899832957</v>
      </c>
      <c r="T34" s="8">
        <f t="shared" si="2"/>
        <v>35864.407708271923</v>
      </c>
      <c r="U34" s="8">
        <f t="shared" si="3"/>
        <v>546.85803337387711</v>
      </c>
    </row>
    <row r="35" spans="15:21" x14ac:dyDescent="0.45">
      <c r="O35">
        <v>31</v>
      </c>
      <c r="P35" s="7">
        <f t="shared" si="0"/>
        <v>8.5956111111111129E-3</v>
      </c>
      <c r="Q35" s="7">
        <v>4.6893481144979736</v>
      </c>
      <c r="R35" s="8">
        <f t="shared" si="1"/>
        <v>45905.657772355647</v>
      </c>
      <c r="S35" s="2">
        <v>3.6620313180979038</v>
      </c>
      <c r="T35" s="8">
        <f t="shared" si="2"/>
        <v>35848.896762540295</v>
      </c>
      <c r="U35" s="8">
        <f t="shared" si="3"/>
        <v>568.91428094439323</v>
      </c>
    </row>
    <row r="36" spans="15:21" x14ac:dyDescent="0.45">
      <c r="O36">
        <v>32</v>
      </c>
      <c r="P36" s="7">
        <f t="shared" si="0"/>
        <v>8.8728888888888885E-3</v>
      </c>
      <c r="Q36" s="7">
        <v>4.6885811377863211</v>
      </c>
      <c r="R36" s="8">
        <f t="shared" si="1"/>
        <v>45898.149570877569</v>
      </c>
      <c r="S36" s="2">
        <v>3.6604314358956507</v>
      </c>
      <c r="T36" s="8">
        <f t="shared" si="2"/>
        <v>35833.234959863359</v>
      </c>
      <c r="U36" s="8">
        <f t="shared" si="3"/>
        <v>591.21747344768664</v>
      </c>
    </row>
    <row r="37" spans="15:21" x14ac:dyDescent="0.45">
      <c r="O37">
        <v>33</v>
      </c>
      <c r="P37" s="7">
        <f t="shared" si="0"/>
        <v>9.1501666666666676E-3</v>
      </c>
      <c r="Q37" s="7">
        <v>4.6877851002113449</v>
      </c>
      <c r="R37" s="8">
        <f t="shared" si="1"/>
        <v>45890.356882512671</v>
      </c>
      <c r="S37" s="2">
        <v>3.658816482174907</v>
      </c>
      <c r="T37" s="8">
        <f t="shared" si="2"/>
        <v>35817.425616856075</v>
      </c>
      <c r="U37" s="8">
        <f t="shared" si="3"/>
        <v>613.76761088375815</v>
      </c>
    </row>
    <row r="38" spans="15:21" x14ac:dyDescent="0.45">
      <c r="O38">
        <v>34</v>
      </c>
      <c r="P38" s="7">
        <f t="shared" si="0"/>
        <v>9.4274444444444449E-3</v>
      </c>
      <c r="Q38" s="7">
        <v>4.6869598313458409</v>
      </c>
      <c r="R38" s="8">
        <f t="shared" si="1"/>
        <v>45882.278038889846</v>
      </c>
      <c r="S38" s="2">
        <v>3.6571867781924552</v>
      </c>
      <c r="T38" s="8">
        <f t="shared" si="2"/>
        <v>35801.471878412689</v>
      </c>
      <c r="U38" s="8">
        <f t="shared" si="3"/>
        <v>636.56469325260707</v>
      </c>
    </row>
    <row r="39" spans="15:21" x14ac:dyDescent="0.45">
      <c r="O39">
        <v>35</v>
      </c>
      <c r="P39" s="7">
        <f t="shared" si="0"/>
        <v>9.704722222222224E-3</v>
      </c>
      <c r="Q39" s="7">
        <v>4.6861051648969063</v>
      </c>
      <c r="R39" s="8">
        <f t="shared" si="1"/>
        <v>45873.911412110108</v>
      </c>
      <c r="S39" s="2">
        <v>3.6555426290635742</v>
      </c>
      <c r="T39" s="8">
        <f t="shared" si="2"/>
        <v>35785.376731412667</v>
      </c>
      <c r="U39" s="8">
        <f t="shared" si="3"/>
        <v>659.60872055423386</v>
      </c>
    </row>
    <row r="40" spans="15:21" x14ac:dyDescent="0.45">
      <c r="O40">
        <v>36</v>
      </c>
      <c r="P40" s="7">
        <f t="shared" si="0"/>
        <v>9.9820000000000013E-3</v>
      </c>
      <c r="Q40" s="7">
        <v>4.6852209384882988</v>
      </c>
      <c r="R40" s="8">
        <f t="shared" si="1"/>
        <v>45865.255412615996</v>
      </c>
      <c r="S40" s="2">
        <v>3.6538843250133635</v>
      </c>
      <c r="T40" s="8">
        <f t="shared" si="2"/>
        <v>35769.143016970331</v>
      </c>
      <c r="U40" s="8">
        <f t="shared" si="3"/>
        <v>682.89969278863805</v>
      </c>
    </row>
    <row r="41" spans="15:21" x14ac:dyDescent="0.45">
      <c r="O41">
        <v>37</v>
      </c>
      <c r="P41" s="7">
        <f t="shared" si="0"/>
        <v>1.0259277777777777E-2</v>
      </c>
      <c r="Q41" s="7">
        <v>4.6843069934600834</v>
      </c>
      <c r="R41" s="8">
        <f t="shared" si="1"/>
        <v>45856.308487230286</v>
      </c>
      <c r="S41" s="2">
        <v>3.6522121424988203</v>
      </c>
      <c r="T41" s="8">
        <f t="shared" si="2"/>
        <v>35752.77344141926</v>
      </c>
      <c r="U41" s="8">
        <f t="shared" si="3"/>
        <v>706.43760995581988</v>
      </c>
    </row>
    <row r="42" spans="15:21" x14ac:dyDescent="0.45">
      <c r="O42">
        <v>38</v>
      </c>
      <c r="P42" s="7">
        <f t="shared" si="0"/>
        <v>1.0536555555555556E-2</v>
      </c>
      <c r="Q42" s="7">
        <v>4.6833631746837598</v>
      </c>
      <c r="R42" s="8">
        <f t="shared" si="1"/>
        <v>45847.069117346211</v>
      </c>
      <c r="S42" s="2">
        <v>3.6505263452181795</v>
      </c>
      <c r="T42" s="8">
        <f t="shared" si="2"/>
        <v>35736.270586193095</v>
      </c>
      <c r="U42" s="8">
        <f t="shared" si="3"/>
        <v>730.22247205577946</v>
      </c>
    </row>
    <row r="43" spans="15:21" x14ac:dyDescent="0.45">
      <c r="O43">
        <v>39</v>
      </c>
      <c r="P43" s="7">
        <f t="shared" si="0"/>
        <v>1.0813833333333333E-2</v>
      </c>
      <c r="Q43" s="7">
        <v>4.6823893303912785</v>
      </c>
      <c r="R43" s="8">
        <f t="shared" si="1"/>
        <v>45837.5358172536</v>
      </c>
      <c r="S43" s="2">
        <v>3.6488271850215175</v>
      </c>
      <c r="T43" s="8">
        <f t="shared" si="2"/>
        <v>35719.636916739713</v>
      </c>
      <c r="U43" s="8">
        <f t="shared" si="3"/>
        <v>754.25427908851668</v>
      </c>
    </row>
    <row r="44" spans="15:21" x14ac:dyDescent="0.45">
      <c r="O44">
        <v>40</v>
      </c>
      <c r="P44" s="7">
        <f t="shared" si="0"/>
        <v>1.1091111111111112E-2</v>
      </c>
      <c r="Q44" s="7">
        <v>4.6813853120165891</v>
      </c>
      <c r="R44" s="8">
        <f t="shared" si="1"/>
        <v>45827.707132587791</v>
      </c>
      <c r="S44" s="2">
        <v>3.6471149027345757</v>
      </c>
      <c r="T44" s="8">
        <f t="shared" si="2"/>
        <v>35702.874790585971</v>
      </c>
      <c r="U44" s="8">
        <f t="shared" si="3"/>
        <v>778.53303105403165</v>
      </c>
    </row>
    <row r="45" spans="15:21" x14ac:dyDescent="0.45">
      <c r="O45">
        <v>41</v>
      </c>
      <c r="P45" s="7">
        <f t="shared" si="0"/>
        <v>1.1368388888888888E-2</v>
      </c>
      <c r="Q45" s="7">
        <v>4.680350974048487</v>
      </c>
      <c r="R45" s="8">
        <f t="shared" si="1"/>
        <v>45817.581638889031</v>
      </c>
      <c r="S45" s="2">
        <v>3.6453897289060513</v>
      </c>
      <c r="T45" s="8">
        <f t="shared" si="2"/>
        <v>35685.986464653157</v>
      </c>
      <c r="U45" s="8">
        <f t="shared" si="3"/>
        <v>803.05872795232403</v>
      </c>
    </row>
    <row r="46" spans="15:21" x14ac:dyDescent="0.45">
      <c r="O46">
        <v>42</v>
      </c>
      <c r="P46" s="7">
        <f t="shared" si="0"/>
        <v>1.1645666666666667E-2</v>
      </c>
      <c r="Q46" s="7">
        <v>4.6792861738937033</v>
      </c>
      <c r="R46" s="8">
        <f t="shared" si="1"/>
        <v>45807.157940262274</v>
      </c>
      <c r="S46" s="2">
        <v>3.6436518844871633</v>
      </c>
      <c r="T46" s="8">
        <f t="shared" si="2"/>
        <v>35668.974101909516</v>
      </c>
      <c r="U46" s="8">
        <f t="shared" si="3"/>
        <v>827.83136978339439</v>
      </c>
    </row>
    <row r="47" spans="15:21" x14ac:dyDescent="0.45">
      <c r="O47">
        <v>43</v>
      </c>
      <c r="P47" s="7">
        <f t="shared" si="0"/>
        <v>1.1922944444444444E-2</v>
      </c>
      <c r="Q47" s="7">
        <v>4.678190771749291</v>
      </c>
      <c r="R47" s="8">
        <f t="shared" si="1"/>
        <v>45796.43466812792</v>
      </c>
      <c r="S47" s="2">
        <v>3.6419015814511022</v>
      </c>
      <c r="T47" s="8">
        <f t="shared" si="2"/>
        <v>35651.839777434237</v>
      </c>
      <c r="U47" s="8">
        <f t="shared" si="3"/>
        <v>852.85095654724216</v>
      </c>
    </row>
    <row r="48" spans="15:21" x14ac:dyDescent="0.45">
      <c r="O48">
        <v>44</v>
      </c>
      <c r="P48" s="7">
        <f t="shared" si="0"/>
        <v>1.2200222222222223E-2</v>
      </c>
      <c r="Q48" s="7">
        <v>4.6770646304834749</v>
      </c>
      <c r="R48" s="8">
        <f t="shared" si="1"/>
        <v>45785.410480055369</v>
      </c>
      <c r="S48" s="2">
        <v>3.6401390233589668</v>
      </c>
      <c r="T48" s="8">
        <f t="shared" si="2"/>
        <v>35634.585483957642</v>
      </c>
      <c r="U48" s="8">
        <f t="shared" si="3"/>
        <v>878.1174882438678</v>
      </c>
    </row>
    <row r="49" spans="15:21" x14ac:dyDescent="0.45">
      <c r="O49">
        <v>45</v>
      </c>
      <c r="P49" s="7">
        <f t="shared" si="0"/>
        <v>1.2477500000000001E-2</v>
      </c>
      <c r="Q49" s="7">
        <v>4.6759076155242161</v>
      </c>
      <c r="R49" s="8">
        <f t="shared" si="1"/>
        <v>45774.084058672182</v>
      </c>
      <c r="S49" s="2">
        <v>3.6383644058779248</v>
      </c>
      <c r="T49" s="8">
        <f t="shared" si="2"/>
        <v>35617.213136933613</v>
      </c>
      <c r="U49" s="8">
        <f t="shared" si="3"/>
        <v>903.63096487327095</v>
      </c>
    </row>
    <row r="50" spans="15:21" x14ac:dyDescent="0.45">
      <c r="O50">
        <v>46</v>
      </c>
      <c r="P50" s="7">
        <f t="shared" si="0"/>
        <v>1.2754777777777778E-2</v>
      </c>
      <c r="Q50" s="7">
        <v>4.6747195947548352</v>
      </c>
      <c r="R50" s="8">
        <f t="shared" si="1"/>
        <v>45762.454110642306</v>
      </c>
      <c r="S50" s="2">
        <v>3.6365779172566035</v>
      </c>
      <c r="T50" s="8">
        <f t="shared" si="2"/>
        <v>35599.724579193353</v>
      </c>
      <c r="U50" s="8">
        <f t="shared" si="3"/>
        <v>929.39138643545164</v>
      </c>
    </row>
    <row r="51" spans="15:21" x14ac:dyDescent="0.45">
      <c r="O51">
        <v>47</v>
      </c>
      <c r="P51" s="7">
        <f t="shared" si="0"/>
        <v>1.3032055555555555E-2</v>
      </c>
      <c r="Q51" s="7">
        <v>4.673500438416097</v>
      </c>
      <c r="R51" s="8">
        <f t="shared" si="1"/>
        <v>45750.519365707485</v>
      </c>
      <c r="S51" s="2">
        <v>3.6347797387621048</v>
      </c>
      <c r="T51" s="8">
        <f t="shared" si="2"/>
        <v>35582.121585223489</v>
      </c>
      <c r="U51" s="8">
        <f t="shared" si="3"/>
        <v>955.39875293041007</v>
      </c>
    </row>
    <row r="52" spans="15:21" x14ac:dyDescent="0.45">
      <c r="O52">
        <v>48</v>
      </c>
      <c r="P52" s="7">
        <f t="shared" si="0"/>
        <v>1.3309333333333334E-2</v>
      </c>
      <c r="Q52" s="7">
        <v>4.6722500190142249</v>
      </c>
      <c r="R52" s="8">
        <f t="shared" si="1"/>
        <v>45738.278575786862</v>
      </c>
      <c r="S52" s="2">
        <v>3.6329700450824878</v>
      </c>
      <c r="T52" s="8">
        <f t="shared" si="2"/>
        <v>35564.405865106142</v>
      </c>
      <c r="U52" s="8">
        <f t="shared" si="3"/>
        <v>981.65306435814625</v>
      </c>
    </row>
    <row r="53" spans="15:21" x14ac:dyDescent="0.45">
      <c r="O53">
        <v>49</v>
      </c>
      <c r="P53" s="7">
        <f t="shared" si="0"/>
        <v>1.3586611111111112E-2</v>
      </c>
      <c r="Q53" s="7">
        <v>4.670968211234376</v>
      </c>
      <c r="R53" s="8">
        <f t="shared" si="1"/>
        <v>45725.730514129893</v>
      </c>
      <c r="S53" s="2">
        <v>3.6311490046981194</v>
      </c>
      <c r="T53" s="8">
        <f t="shared" si="2"/>
        <v>35546.579068154126</v>
      </c>
      <c r="U53" s="8">
        <f t="shared" si="3"/>
        <v>1008.1543207186601</v>
      </c>
    </row>
    <row r="54" spans="15:21" x14ac:dyDescent="0.45">
      <c r="O54">
        <v>50</v>
      </c>
      <c r="P54" s="7">
        <f t="shared" si="0"/>
        <v>1.3863888888888891E-2</v>
      </c>
      <c r="Q54" s="7">
        <v>4.6696548918591345</v>
      </c>
      <c r="R54" s="8">
        <f t="shared" si="1"/>
        <v>45712.873974518501</v>
      </c>
      <c r="S54" s="2">
        <v>3.6293167802248862</v>
      </c>
      <c r="T54" s="8">
        <f t="shared" si="2"/>
        <v>35528.642786270866</v>
      </c>
      <c r="U54" s="8">
        <f t="shared" si="3"/>
        <v>1034.9025220119515</v>
      </c>
    </row>
    <row r="55" spans="15:21" x14ac:dyDescent="0.45">
      <c r="O55">
        <v>51</v>
      </c>
      <c r="P55" s="7">
        <f t="shared" si="0"/>
        <v>1.4141166666666666E-2</v>
      </c>
      <c r="Q55" s="7">
        <v>4.6683099396916514</v>
      </c>
      <c r="R55" s="8">
        <f t="shared" si="1"/>
        <v>45699.707770514622</v>
      </c>
      <c r="S55" s="2">
        <v>3.627473528731922</v>
      </c>
      <c r="T55" s="8">
        <f t="shared" si="2"/>
        <v>35510.598557060664</v>
      </c>
      <c r="U55" s="8">
        <f t="shared" si="3"/>
        <v>1061.8976682380203</v>
      </c>
    </row>
    <row r="56" spans="15:21" x14ac:dyDescent="0.45">
      <c r="O56">
        <v>52</v>
      </c>
      <c r="P56" s="7">
        <f t="shared" si="0"/>
        <v>1.4418444444444446E-2</v>
      </c>
      <c r="Q56" s="7">
        <v>4.6669332354830608</v>
      </c>
      <c r="R56" s="8">
        <f t="shared" si="1"/>
        <v>45686.230734749697</v>
      </c>
      <c r="S56" s="2">
        <v>3.6256194020362091</v>
      </c>
      <c r="T56" s="8">
        <f t="shared" si="2"/>
        <v>35492.447866712726</v>
      </c>
      <c r="U56" s="8">
        <f t="shared" si="3"/>
        <v>1089.1397593968672</v>
      </c>
    </row>
    <row r="57" spans="15:21" x14ac:dyDescent="0.45">
      <c r="O57">
        <v>53</v>
      </c>
      <c r="P57" s="7">
        <f t="shared" si="0"/>
        <v>1.4695722222222223E-2</v>
      </c>
      <c r="Q57" s="7">
        <v>4.6655246618638726</v>
      </c>
      <c r="R57" s="8">
        <f t="shared" si="1"/>
        <v>45672.441718252987</v>
      </c>
      <c r="S57" s="2">
        <v>3.6237545469761496</v>
      </c>
      <c r="T57" s="8">
        <f t="shared" si="2"/>
        <v>35474.192152679156</v>
      </c>
      <c r="U57" s="8">
        <f t="shared" si="3"/>
        <v>1116.6287954884915</v>
      </c>
    </row>
    <row r="58" spans="15:21" x14ac:dyDescent="0.45">
      <c r="O58">
        <v>54</v>
      </c>
      <c r="P58" s="7">
        <f t="shared" si="0"/>
        <v>1.4973E-2</v>
      </c>
      <c r="Q58" s="7">
        <v>4.6640841032790448</v>
      </c>
      <c r="R58" s="8">
        <f t="shared" si="1"/>
        <v>45658.339589816052</v>
      </c>
      <c r="S58" s="2">
        <v>3.6218791056659758</v>
      </c>
      <c r="T58" s="8">
        <f t="shared" si="2"/>
        <v>35455.832806165548</v>
      </c>
      <c r="U58" s="8">
        <f t="shared" si="3"/>
        <v>1144.3647765128935</v>
      </c>
    </row>
    <row r="59" spans="15:21" x14ac:dyDescent="0.45">
      <c r="O59">
        <v>55</v>
      </c>
      <c r="P59" s="7">
        <f t="shared" si="0"/>
        <v>1.5250277777777778E-2</v>
      </c>
      <c r="Q59" s="7">
        <v>4.6626114459264691</v>
      </c>
      <c r="R59" s="8">
        <f t="shared" si="1"/>
        <v>45643.923235390532</v>
      </c>
      <c r="S59" s="2">
        <v>3.6199932157326788</v>
      </c>
      <c r="T59" s="8">
        <f t="shared" si="2"/>
        <v>35437.371174450338</v>
      </c>
      <c r="U59" s="8">
        <f t="shared" si="3"/>
        <v>1172.3477024700733</v>
      </c>
    </row>
    <row r="60" spans="15:21" x14ac:dyDescent="0.45">
      <c r="O60">
        <v>56</v>
      </c>
      <c r="P60" s="7">
        <f t="shared" si="0"/>
        <v>1.5527555555555555E-2</v>
      </c>
      <c r="Q60" s="7">
        <v>4.6611065776986402</v>
      </c>
      <c r="R60" s="8">
        <f t="shared" si="1"/>
        <v>45629.191557517086</v>
      </c>
      <c r="S60" s="2">
        <v>3.6180970105369443</v>
      </c>
      <c r="T60" s="8">
        <f t="shared" si="2"/>
        <v>35418.808563047613</v>
      </c>
      <c r="U60" s="8">
        <f t="shared" si="3"/>
        <v>1200.5775733600303</v>
      </c>
    </row>
    <row r="61" spans="15:21" x14ac:dyDescent="0.45">
      <c r="O61">
        <v>57</v>
      </c>
      <c r="P61" s="7">
        <f t="shared" si="0"/>
        <v>1.5804833333333334E-2</v>
      </c>
      <c r="Q61" s="7">
        <v>4.6595693881272799</v>
      </c>
      <c r="R61" s="8">
        <f t="shared" si="1"/>
        <v>45614.143474783385</v>
      </c>
      <c r="S61" s="2">
        <v>3.6161906193794513</v>
      </c>
      <c r="T61" s="8">
        <f t="shared" si="2"/>
        <v>35400.146237726629</v>
      </c>
      <c r="U61" s="8">
        <f t="shared" si="3"/>
        <v>1229.0543891827656</v>
      </c>
    </row>
    <row r="62" spans="15:21" x14ac:dyDescent="0.45">
      <c r="O62">
        <v>58</v>
      </c>
      <c r="P62" s="7">
        <f t="shared" si="0"/>
        <v>1.6082111111111113E-2</v>
      </c>
      <c r="Q62" s="7">
        <v>4.6579997683307237</v>
      </c>
      <c r="R62" s="8">
        <f t="shared" si="1"/>
        <v>45598.777921308982</v>
      </c>
      <c r="S62" s="2">
        <v>3.6142741676937398</v>
      </c>
      <c r="T62" s="8">
        <f t="shared" si="2"/>
        <v>35381.38542639988</v>
      </c>
      <c r="U62" s="8">
        <f t="shared" si="3"/>
        <v>1257.7781499382781</v>
      </c>
    </row>
    <row r="63" spans="15:21" x14ac:dyDescent="0.45">
      <c r="O63">
        <v>59</v>
      </c>
      <c r="P63" s="7">
        <f t="shared" si="0"/>
        <v>1.6359388888888889E-2</v>
      </c>
      <c r="Q63" s="7">
        <v>4.656397610963884</v>
      </c>
      <c r="R63" s="8">
        <f t="shared" si="1"/>
        <v>45583.093846255513</v>
      </c>
      <c r="S63" s="2">
        <v>3.6123477772267365</v>
      </c>
      <c r="T63" s="8">
        <f t="shared" si="2"/>
        <v>35362.527320890338</v>
      </c>
      <c r="U63" s="8">
        <f t="shared" si="3"/>
        <v>1286.7488556265685</v>
      </c>
    </row>
    <row r="64" spans="15:21" x14ac:dyDescent="0.45">
      <c r="O64">
        <v>60</v>
      </c>
      <c r="P64" s="7">
        <f t="shared" si="0"/>
        <v>1.6636666666666668E-2</v>
      </c>
      <c r="Q64" s="7">
        <v>4.6547628101706167</v>
      </c>
      <c r="R64" s="8">
        <f t="shared" si="1"/>
        <v>45567.090213360425</v>
      </c>
      <c r="S64" s="2">
        <v>3.610411566207933</v>
      </c>
      <c r="T64" s="8">
        <f t="shared" si="2"/>
        <v>35343.573078587557</v>
      </c>
      <c r="U64" s="8">
        <f t="shared" si="3"/>
        <v>1315.9665062476365</v>
      </c>
    </row>
    <row r="65" spans="15:21" x14ac:dyDescent="0.45">
      <c r="O65">
        <v>61</v>
      </c>
      <c r="P65" s="7">
        <f t="shared" si="0"/>
        <v>1.6913944444444447E-2</v>
      </c>
      <c r="Q65" s="7">
        <v>4.6530952615383487</v>
      </c>
      <c r="R65" s="8">
        <f t="shared" si="1"/>
        <v>45550.76600049276</v>
      </c>
      <c r="S65" s="2">
        <v>3.6084656495080956</v>
      </c>
      <c r="T65" s="8">
        <f t="shared" si="2"/>
        <v>35324.523824001393</v>
      </c>
      <c r="U65" s="8">
        <f t="shared" si="3"/>
        <v>1345.4311018014821</v>
      </c>
    </row>
    <row r="66" spans="15:21" x14ac:dyDescent="0.45">
      <c r="O66">
        <v>62</v>
      </c>
      <c r="P66" s="7">
        <f t="shared" si="0"/>
        <v>1.7191222222222226E-2</v>
      </c>
      <c r="Q66" s="7">
        <v>4.6513948620548113</v>
      </c>
      <c r="R66" s="8">
        <f t="shared" si="1"/>
        <v>45534.120199229634</v>
      </c>
      <c r="S66" s="2">
        <v>3.606510138788328</v>
      </c>
      <c r="T66" s="8">
        <f t="shared" si="2"/>
        <v>35305.380650221166</v>
      </c>
      <c r="U66" s="8">
        <f t="shared" si="3"/>
        <v>1375.1426422881054</v>
      </c>
    </row>
    <row r="67" spans="15:21" x14ac:dyDescent="0.45">
      <c r="O67">
        <v>63</v>
      </c>
      <c r="P67" s="7">
        <f t="shared" si="0"/>
        <v>1.7468499999999998E-2</v>
      </c>
      <c r="Q67" s="7">
        <v>4.6496615100667578</v>
      </c>
      <c r="R67" s="8">
        <f t="shared" si="1"/>
        <v>45517.151814452096</v>
      </c>
      <c r="S67" s="2">
        <v>3.6045451426402133</v>
      </c>
      <c r="T67" s="8">
        <f t="shared" si="2"/>
        <v>35286.144620287603</v>
      </c>
      <c r="U67" s="8">
        <f t="shared" si="3"/>
        <v>1405.1011277075058</v>
      </c>
    </row>
    <row r="68" spans="15:21" x14ac:dyDescent="0.45">
      <c r="O68">
        <v>64</v>
      </c>
      <c r="P68" s="7">
        <f t="shared" si="0"/>
        <v>1.7745777777777777E-2</v>
      </c>
      <c r="Q68" s="7">
        <v>4.6478951052405346</v>
      </c>
      <c r="R68" s="8">
        <f t="shared" si="1"/>
        <v>45499.859863959158</v>
      </c>
      <c r="S68" s="2">
        <v>3.6025707667177005</v>
      </c>
      <c r="T68" s="8">
        <f t="shared" si="2"/>
        <v>35266.816768483935</v>
      </c>
      <c r="U68" s="8">
        <f t="shared" si="3"/>
        <v>1435.3065580596844</v>
      </c>
    </row>
    <row r="69" spans="15:21" x14ac:dyDescent="0.45">
      <c r="O69">
        <v>65</v>
      </c>
      <c r="P69" s="7">
        <f t="shared" ref="P69:P132" si="4">O69/3600000*998.2</f>
        <v>1.8023055555555556E-2</v>
      </c>
      <c r="Q69" s="7">
        <v>4.6460955485244089</v>
      </c>
      <c r="R69" s="8">
        <f t="shared" ref="R69:R132" si="5">Q69*998.2*9.807</f>
        <v>45482.243378099003</v>
      </c>
      <c r="S69" s="2">
        <v>3.600587113861351</v>
      </c>
      <c r="T69" s="8">
        <f t="shared" ref="T69:T132" si="6">S69*998.2*9.807</f>
        <v>35247.398101552128</v>
      </c>
      <c r="U69" s="8">
        <f t="shared" ref="U69:U132" si="7">(2.10038804358055E-12 + 26191.1128205127*P69 + 802989.743589745*P69^2)*2</f>
        <v>1465.7589333446408</v>
      </c>
    </row>
    <row r="70" spans="15:21" x14ac:dyDescent="0.45">
      <c r="O70">
        <v>66</v>
      </c>
      <c r="P70" s="7">
        <f t="shared" si="4"/>
        <v>1.8300333333333335E-2</v>
      </c>
      <c r="Q70" s="7">
        <v>4.6442627421125335</v>
      </c>
      <c r="R70" s="8">
        <f t="shared" si="5"/>
        <v>45464.301399416203</v>
      </c>
      <c r="S70" s="2">
        <v>3.5985942842154923</v>
      </c>
      <c r="T70" s="8">
        <f t="shared" si="6"/>
        <v>35227.889599839793</v>
      </c>
      <c r="U70" s="8">
        <f t="shared" si="7"/>
        <v>1496.4582535623745</v>
      </c>
    </row>
    <row r="71" spans="15:21" x14ac:dyDescent="0.45">
      <c r="O71">
        <v>67</v>
      </c>
      <c r="P71" s="7">
        <f t="shared" si="4"/>
        <v>1.8577611111111111E-2</v>
      </c>
      <c r="Q71" s="7">
        <v>4.6423965894104606</v>
      </c>
      <c r="R71" s="8">
        <f t="shared" si="5"/>
        <v>45446.032982314166</v>
      </c>
      <c r="S71" s="2">
        <v>3.5965923753387883</v>
      </c>
      <c r="T71" s="8">
        <f t="shared" si="6"/>
        <v>35208.292218382594</v>
      </c>
      <c r="U71" s="8">
        <f t="shared" si="7"/>
        <v>1527.4045187128859</v>
      </c>
    </row>
    <row r="72" spans="15:21" x14ac:dyDescent="0.45">
      <c r="O72">
        <v>68</v>
      </c>
      <c r="P72" s="7">
        <f t="shared" si="4"/>
        <v>1.885488888888889E-2</v>
      </c>
      <c r="Q72" s="7">
        <v>4.6404969950021213</v>
      </c>
      <c r="R72" s="8">
        <f t="shared" si="5"/>
        <v>45427.437192731828</v>
      </c>
      <c r="S72" s="2">
        <v>3.5945814823086888</v>
      </c>
      <c r="T72" s="8">
        <f t="shared" si="6"/>
        <v>35188.606887926711</v>
      </c>
      <c r="U72" s="8">
        <f t="shared" si="7"/>
        <v>1558.5977287961753</v>
      </c>
    </row>
    <row r="73" spans="15:21" x14ac:dyDescent="0.45">
      <c r="O73">
        <v>69</v>
      </c>
      <c r="P73" s="7">
        <f t="shared" si="4"/>
        <v>1.9132166666666669E-2</v>
      </c>
      <c r="Q73" s="7">
        <v>4.6385638646181757</v>
      </c>
      <c r="R73" s="8">
        <f t="shared" si="5"/>
        <v>45408.513107833889</v>
      </c>
      <c r="S73" s="2">
        <v>3.5925616978201811</v>
      </c>
      <c r="T73" s="8">
        <f t="shared" si="6"/>
        <v>35168.834515895578</v>
      </c>
      <c r="U73" s="8">
        <f t="shared" si="7"/>
        <v>1590.0378838122422</v>
      </c>
    </row>
    <row r="74" spans="15:21" x14ac:dyDescent="0.45">
      <c r="O74">
        <v>70</v>
      </c>
      <c r="P74" s="7">
        <f t="shared" si="4"/>
        <v>1.9409444444444448E-2</v>
      </c>
      <c r="Q74" s="7">
        <v>4.636597105105662</v>
      </c>
      <c r="R74" s="8">
        <f t="shared" si="5"/>
        <v>45389.259815713645</v>
      </c>
      <c r="S74" s="2">
        <v>3.5905331122792337</v>
      </c>
      <c r="T74" s="8">
        <f t="shared" si="6"/>
        <v>35148.975987304628</v>
      </c>
      <c r="U74" s="8">
        <f t="shared" si="7"/>
        <v>1621.7249837610868</v>
      </c>
    </row>
    <row r="75" spans="15:21" x14ac:dyDescent="0.45">
      <c r="O75">
        <v>71</v>
      </c>
      <c r="P75" s="7">
        <f t="shared" si="4"/>
        <v>1.9686722222222224E-2</v>
      </c>
      <c r="Q75" s="7">
        <v>4.6345966243988839</v>
      </c>
      <c r="R75" s="8">
        <f t="shared" si="5"/>
        <v>45369.676415107999</v>
      </c>
      <c r="S75" s="2">
        <v>3.5884958138912912</v>
      </c>
      <c r="T75" s="8">
        <f t="shared" si="6"/>
        <v>35129.032165627599</v>
      </c>
      <c r="U75" s="8">
        <f t="shared" si="7"/>
        <v>1653.6590286427086</v>
      </c>
    </row>
    <row r="76" spans="15:21" x14ac:dyDescent="0.45">
      <c r="O76">
        <v>72</v>
      </c>
      <c r="P76" s="7">
        <f t="shared" si="4"/>
        <v>1.9964000000000003E-2</v>
      </c>
      <c r="Q76" s="7">
        <v>4.632562331491453</v>
      </c>
      <c r="R76" s="8">
        <f t="shared" si="5"/>
        <v>45349.762015123801</v>
      </c>
      <c r="S76" s="2">
        <v>3.5864498887451441</v>
      </c>
      <c r="T76" s="8">
        <f t="shared" si="6"/>
        <v>35109.00389361757</v>
      </c>
      <c r="U76" s="8">
        <f t="shared" si="7"/>
        <v>1685.8400184571083</v>
      </c>
    </row>
    <row r="77" spans="15:21" x14ac:dyDescent="0.45">
      <c r="O77">
        <v>73</v>
      </c>
      <c r="P77" s="7">
        <f t="shared" si="4"/>
        <v>2.0241277777777778E-2</v>
      </c>
      <c r="Q77" s="7">
        <v>4.6304941364094283</v>
      </c>
      <c r="R77" s="8">
        <f t="shared" si="5"/>
        <v>45329.515734974892</v>
      </c>
      <c r="S77" s="2">
        <v>3.5843954208924811</v>
      </c>
      <c r="T77" s="8">
        <f t="shared" si="6"/>
        <v>35088.891994085716</v>
      </c>
      <c r="U77" s="8">
        <f t="shared" si="7"/>
        <v>1718.2679532042855</v>
      </c>
    </row>
    <row r="78" spans="15:21" x14ac:dyDescent="0.45">
      <c r="O78">
        <v>74</v>
      </c>
      <c r="P78" s="7">
        <f t="shared" si="4"/>
        <v>2.0518555555555554E-2</v>
      </c>
      <c r="Q78" s="7">
        <v>4.6283919501855095</v>
      </c>
      <c r="R78" s="8">
        <f t="shared" si="5"/>
        <v>45308.936703729451</v>
      </c>
      <c r="S78" s="2">
        <v>3.5823324924233986</v>
      </c>
      <c r="T78" s="8">
        <f t="shared" si="6"/>
        <v>35068.697270640521</v>
      </c>
      <c r="U78" s="8">
        <f t="shared" si="7"/>
        <v>1750.9428328842405</v>
      </c>
    </row>
    <row r="79" spans="15:21" x14ac:dyDescent="0.45">
      <c r="O79">
        <v>75</v>
      </c>
      <c r="P79" s="7">
        <f t="shared" si="4"/>
        <v>2.0795833333333333E-2</v>
      </c>
      <c r="Q79" s="7">
        <v>4.6262556848342102</v>
      </c>
      <c r="R79" s="8">
        <f t="shared" si="5"/>
        <v>45288.024060066993</v>
      </c>
      <c r="S79" s="2">
        <v>3.5802611835381275</v>
      </c>
      <c r="T79" s="8">
        <f t="shared" si="6"/>
        <v>35048.420508389892</v>
      </c>
      <c r="U79" s="8">
        <f t="shared" si="7"/>
        <v>1783.8646574969735</v>
      </c>
    </row>
    <row r="80" spans="15:21" x14ac:dyDescent="0.45">
      <c r="O80">
        <v>76</v>
      </c>
      <c r="P80" s="7">
        <f t="shared" si="4"/>
        <v>2.1073111111111112E-2</v>
      </c>
      <c r="Q80" s="7">
        <v>4.6240852533279666</v>
      </c>
      <c r="R80" s="8">
        <f t="shared" si="5"/>
        <v>45266.776952044471</v>
      </c>
      <c r="S80" s="2">
        <v>3.5781815726152137</v>
      </c>
      <c r="T80" s="8">
        <f t="shared" si="6"/>
        <v>35028.062474608661</v>
      </c>
      <c r="U80" s="8">
        <f t="shared" si="7"/>
        <v>1817.0334270424837</v>
      </c>
    </row>
    <row r="81" spans="15:21" x14ac:dyDescent="0.45">
      <c r="O81">
        <v>77</v>
      </c>
      <c r="P81" s="7">
        <f t="shared" si="4"/>
        <v>2.1350388888888891E-2</v>
      </c>
      <c r="Q81" s="7">
        <v>4.6218805695741461</v>
      </c>
      <c r="R81" s="8">
        <f t="shared" si="5"/>
        <v>45245.194536871189</v>
      </c>
      <c r="S81" s="2">
        <v>3.5760937362763721</v>
      </c>
      <c r="T81" s="8">
        <f t="shared" si="6"/>
        <v>35007.623919373393</v>
      </c>
      <c r="U81" s="8">
        <f t="shared" si="7"/>
        <v>1850.4491415207717</v>
      </c>
    </row>
    <row r="82" spans="15:21" x14ac:dyDescent="0.45">
      <c r="O82">
        <v>78</v>
      </c>
      <c r="P82" s="7">
        <f t="shared" si="4"/>
        <v>2.1627666666666667E-2</v>
      </c>
      <c r="Q82" s="7">
        <v>4.6196415483928934</v>
      </c>
      <c r="R82" s="8">
        <f t="shared" si="5"/>
        <v>45223.275980691949</v>
      </c>
      <c r="S82" s="2">
        <v>3.5739977494482167</v>
      </c>
      <c r="T82" s="8">
        <f t="shared" si="6"/>
        <v>34987.105576166752</v>
      </c>
      <c r="U82" s="8">
        <f t="shared" si="7"/>
        <v>1884.111800931837</v>
      </c>
    </row>
    <row r="83" spans="15:21" x14ac:dyDescent="0.45">
      <c r="O83">
        <v>79</v>
      </c>
      <c r="P83" s="7">
        <f t="shared" si="4"/>
        <v>2.1904944444444446E-2</v>
      </c>
      <c r="Q83" s="7">
        <v>4.6173681054957871</v>
      </c>
      <c r="R83" s="8">
        <f t="shared" si="5"/>
        <v>45201.020458378116</v>
      </c>
      <c r="S83" s="2">
        <v>3.5718936854210579</v>
      </c>
      <c r="T83" s="8">
        <f t="shared" si="6"/>
        <v>34966.50816245305</v>
      </c>
      <c r="U83" s="8">
        <f t="shared" si="7"/>
        <v>1918.0214052756805</v>
      </c>
    </row>
    <row r="84" spans="15:21" x14ac:dyDescent="0.45">
      <c r="O84">
        <v>80</v>
      </c>
      <c r="P84" s="7">
        <f t="shared" si="4"/>
        <v>2.2182222222222225E-2</v>
      </c>
      <c r="Q84" s="7">
        <v>4.6150601574652521</v>
      </c>
      <c r="R84" s="8">
        <f t="shared" si="5"/>
        <v>45178.427153326062</v>
      </c>
      <c r="S84" s="2">
        <v>3.5697816159049403</v>
      </c>
      <c r="T84" s="8">
        <f t="shared" si="6"/>
        <v>34945.832380226828</v>
      </c>
      <c r="U84" s="8">
        <f t="shared" si="7"/>
        <v>1952.1779545523016</v>
      </c>
    </row>
    <row r="85" spans="15:21" x14ac:dyDescent="0.45">
      <c r="O85">
        <v>81</v>
      </c>
      <c r="P85" s="7">
        <f t="shared" si="4"/>
        <v>2.2459500000000004E-2</v>
      </c>
      <c r="Q85" s="7">
        <v>4.6127176217347117</v>
      </c>
      <c r="R85" s="8">
        <f t="shared" si="5"/>
        <v>45155.495257262883</v>
      </c>
      <c r="S85" s="2">
        <v>3.5676616110830817</v>
      </c>
      <c r="T85" s="8">
        <f t="shared" si="6"/>
        <v>34925.078916535982</v>
      </c>
      <c r="U85" s="8">
        <f t="shared" si="7"/>
        <v>1986.5814487617004</v>
      </c>
    </row>
    <row r="86" spans="15:21" x14ac:dyDescent="0.45">
      <c r="O86">
        <v>82</v>
      </c>
      <c r="P86" s="7">
        <f t="shared" si="4"/>
        <v>2.2736777777777776E-2</v>
      </c>
      <c r="Q86" s="7">
        <v>4.6103404165694286</v>
      </c>
      <c r="R86" s="8">
        <f t="shared" si="5"/>
        <v>45132.223970058854</v>
      </c>
      <c r="S86" s="2">
        <v>3.5655337396628672</v>
      </c>
      <c r="T86" s="8">
        <f t="shared" si="6"/>
        <v>34904.24844398097</v>
      </c>
      <c r="U86" s="8">
        <f t="shared" si="7"/>
        <v>2021.231887903876</v>
      </c>
    </row>
    <row r="87" spans="15:21" x14ac:dyDescent="0.45">
      <c r="O87">
        <v>83</v>
      </c>
      <c r="P87" s="7">
        <f t="shared" si="4"/>
        <v>2.3014055555555555E-2</v>
      </c>
      <c r="Q87" s="7">
        <v>4.6079284610480045</v>
      </c>
      <c r="R87" s="8">
        <f t="shared" si="5"/>
        <v>45108.612499546289</v>
      </c>
      <c r="S87" s="2">
        <v>3.5633980689245406</v>
      </c>
      <c r="T87" s="8">
        <f t="shared" si="6"/>
        <v>34883.341621191474</v>
      </c>
      <c r="U87" s="8">
        <f t="shared" si="7"/>
        <v>2056.1292719788298</v>
      </c>
    </row>
    <row r="88" spans="15:21" x14ac:dyDescent="0.45">
      <c r="O88">
        <v>84</v>
      </c>
      <c r="P88" s="7">
        <f t="shared" si="4"/>
        <v>2.3291333333333334E-2</v>
      </c>
      <c r="Q88" s="7">
        <v>4.6054816750445147</v>
      </c>
      <c r="R88" s="8">
        <f t="shared" si="5"/>
        <v>45084.660061344664</v>
      </c>
      <c r="S88" s="2">
        <v>3.5612546647677141</v>
      </c>
      <c r="T88" s="8">
        <f t="shared" si="6"/>
        <v>34862.359093281695</v>
      </c>
      <c r="U88" s="8">
        <f t="shared" si="7"/>
        <v>2091.2736009865621</v>
      </c>
    </row>
    <row r="89" spans="15:21" x14ac:dyDescent="0.45">
      <c r="O89">
        <v>85</v>
      </c>
      <c r="P89" s="7">
        <f t="shared" si="4"/>
        <v>2.3568611111111113E-2</v>
      </c>
      <c r="Q89" s="7">
        <v>4.6029999792112442</v>
      </c>
      <c r="R89" s="8">
        <f t="shared" si="5"/>
        <v>45060.365878691657</v>
      </c>
      <c r="S89" s="2">
        <v>3.5591035917558336</v>
      </c>
      <c r="T89" s="8">
        <f t="shared" si="6"/>
        <v>34841.301492285631</v>
      </c>
      <c r="U89" s="8">
        <f t="shared" si="7"/>
        <v>2126.6648749270712</v>
      </c>
    </row>
    <row r="90" spans="15:21" x14ac:dyDescent="0.45">
      <c r="O90">
        <v>86</v>
      </c>
      <c r="P90" s="7">
        <f t="shared" si="4"/>
        <v>2.3845888888888889E-2</v>
      </c>
      <c r="Q90" s="7">
        <v>4.6004832949619949</v>
      </c>
      <c r="R90" s="8">
        <f t="shared" si="5"/>
        <v>45035.72918227964</v>
      </c>
      <c r="S90" s="2">
        <v>3.556944913158699</v>
      </c>
      <c r="T90" s="8">
        <f t="shared" si="6"/>
        <v>34820.169437573335</v>
      </c>
      <c r="U90" s="8">
        <f t="shared" si="7"/>
        <v>2162.3030938003576</v>
      </c>
    </row>
    <row r="91" spans="15:21" x14ac:dyDescent="0.45">
      <c r="O91">
        <v>87</v>
      </c>
      <c r="P91" s="7">
        <f t="shared" si="4"/>
        <v>2.4123166666666668E-2</v>
      </c>
      <c r="Q91" s="7">
        <v>4.5979315444559505</v>
      </c>
      <c r="R91" s="8">
        <f t="shared" si="5"/>
        <v>45010.749210097849</v>
      </c>
      <c r="S91" s="2">
        <v>3.5547786909931545</v>
      </c>
      <c r="T91" s="8">
        <f t="shared" si="6"/>
        <v>34798.963536249248</v>
      </c>
      <c r="U91" s="8">
        <f t="shared" si="7"/>
        <v>2198.1882576064227</v>
      </c>
    </row>
    <row r="92" spans="15:21" x14ac:dyDescent="0.45">
      <c r="O92">
        <v>88</v>
      </c>
      <c r="P92" s="7">
        <f t="shared" si="4"/>
        <v>2.4400444444444447E-2</v>
      </c>
      <c r="Q92" s="7">
        <v>4.5953446505820539</v>
      </c>
      <c r="R92" s="8">
        <f t="shared" si="5"/>
        <v>44985.425207279339</v>
      </c>
      <c r="S92" s="2">
        <v>3.5526049860620428</v>
      </c>
      <c r="T92" s="8">
        <f t="shared" si="6"/>
        <v>34777.684383533495</v>
      </c>
      <c r="U92" s="8">
        <f t="shared" si="7"/>
        <v>2234.320366345265</v>
      </c>
    </row>
    <row r="93" spans="15:21" x14ac:dyDescent="0.45">
      <c r="O93">
        <v>89</v>
      </c>
      <c r="P93" s="7">
        <f t="shared" si="4"/>
        <v>2.4677722222222226E-2</v>
      </c>
      <c r="Q93" s="7">
        <v>4.5927225369438993</v>
      </c>
      <c r="R93" s="8">
        <f t="shared" si="5"/>
        <v>44959.756425953172</v>
      </c>
      <c r="S93" s="2">
        <v>3.5504238579915217</v>
      </c>
      <c r="T93" s="8">
        <f t="shared" si="6"/>
        <v>34756.332563127275</v>
      </c>
      <c r="U93" s="8">
        <f t="shared" si="7"/>
        <v>2270.6994200168851</v>
      </c>
    </row>
    <row r="94" spans="15:21" x14ac:dyDescent="0.45">
      <c r="O94">
        <v>90</v>
      </c>
      <c r="P94" s="7">
        <f t="shared" si="4"/>
        <v>2.4955000000000001E-2</v>
      </c>
      <c r="Q94" s="7">
        <v>4.5900651278450963</v>
      </c>
      <c r="R94" s="8">
        <f t="shared" si="5"/>
        <v>44933.742125101067</v>
      </c>
      <c r="S94" s="2">
        <v>3.5482353652668244</v>
      </c>
      <c r="T94" s="8">
        <f t="shared" si="6"/>
        <v>34734.908647562843</v>
      </c>
      <c r="U94" s="8">
        <f t="shared" si="7"/>
        <v>2307.3254186212821</v>
      </c>
    </row>
    <row r="95" spans="15:21" x14ac:dyDescent="0.45">
      <c r="O95">
        <v>91</v>
      </c>
      <c r="P95" s="7">
        <f t="shared" si="4"/>
        <v>2.5232277777777781E-2</v>
      </c>
      <c r="Q95" s="7">
        <v>4.5873723482750979</v>
      </c>
      <c r="R95" s="8">
        <f t="shared" si="5"/>
        <v>44907.381570418729</v>
      </c>
      <c r="S95" s="2">
        <v>3.546039565266546</v>
      </c>
      <c r="T95" s="8">
        <f t="shared" si="6"/>
        <v>34713.413198539194</v>
      </c>
      <c r="U95" s="8">
        <f t="shared" si="7"/>
        <v>2344.1983621584573</v>
      </c>
    </row>
    <row r="96" spans="15:21" x14ac:dyDescent="0.45">
      <c r="O96">
        <v>92</v>
      </c>
      <c r="P96" s="7">
        <f t="shared" si="4"/>
        <v>2.5509555555555556E-2</v>
      </c>
      <c r="Q96" s="7">
        <v>4.5846441238954663</v>
      </c>
      <c r="R96" s="8">
        <f t="shared" si="5"/>
        <v>44880.674034181364</v>
      </c>
      <c r="S96" s="2">
        <v>3.5438365142955366</v>
      </c>
      <c r="T96" s="8">
        <f t="shared" si="6"/>
        <v>34691.846767244082</v>
      </c>
      <c r="U96" s="8">
        <f t="shared" si="7"/>
        <v>2381.3182506284097</v>
      </c>
    </row>
    <row r="97" spans="15:23" x14ac:dyDescent="0.45">
      <c r="O97">
        <v>93</v>
      </c>
      <c r="P97" s="7">
        <f t="shared" si="4"/>
        <v>2.5786833333333332E-2</v>
      </c>
      <c r="Q97" s="7">
        <v>4.581880381026564</v>
      </c>
      <c r="R97" s="8">
        <f t="shared" si="5"/>
        <v>44853.618795113405</v>
      </c>
      <c r="S97" s="2">
        <v>3.5416262676164671</v>
      </c>
      <c r="T97" s="8">
        <f t="shared" si="6"/>
        <v>34670.20989466297</v>
      </c>
      <c r="U97" s="8">
        <f t="shared" si="7"/>
        <v>2418.6850840311399</v>
      </c>
    </row>
    <row r="98" spans="15:23" x14ac:dyDescent="0.45">
      <c r="O98">
        <v>94</v>
      </c>
      <c r="P98" s="7">
        <f t="shared" si="4"/>
        <v>2.6064111111111111E-2</v>
      </c>
      <c r="Q98" s="7">
        <v>4.5790810466346503</v>
      </c>
      <c r="R98" s="8">
        <f t="shared" si="5"/>
        <v>44826.215138262196</v>
      </c>
      <c r="S98" s="2">
        <v>3.5394088794801384</v>
      </c>
      <c r="T98" s="8">
        <f t="shared" si="6"/>
        <v>34648.503111875805</v>
      </c>
      <c r="U98" s="8">
        <f t="shared" si="7"/>
        <v>2456.2988623666479</v>
      </c>
      <c r="W98" s="8"/>
    </row>
    <row r="99" spans="15:23" x14ac:dyDescent="0.45">
      <c r="O99">
        <v>95</v>
      </c>
      <c r="P99" s="7">
        <f t="shared" si="4"/>
        <v>2.634138888888889E-2</v>
      </c>
      <c r="Q99" s="7">
        <v>4.5762460483193586</v>
      </c>
      <c r="R99" s="8">
        <f t="shared" si="5"/>
        <v>44798.462354875395</v>
      </c>
      <c r="S99" s="2">
        <v>3.5371844031545905</v>
      </c>
      <c r="T99" s="8">
        <f t="shared" si="6"/>
        <v>34626.726940341949</v>
      </c>
      <c r="U99" s="8">
        <f t="shared" si="7"/>
        <v>2494.159585634934</v>
      </c>
    </row>
    <row r="100" spans="15:23" x14ac:dyDescent="0.45">
      <c r="O100">
        <v>96</v>
      </c>
      <c r="P100" s="7">
        <f t="shared" si="4"/>
        <v>2.6618666666666669E-2</v>
      </c>
      <c r="Q100" s="7">
        <v>4.5733753143015559</v>
      </c>
      <c r="R100" s="8">
        <f t="shared" si="5"/>
        <v>44770.359742282126</v>
      </c>
      <c r="S100" s="2">
        <v>3.5349528909530861</v>
      </c>
      <c r="T100" s="8">
        <f t="shared" si="6"/>
        <v>34604.881892174082</v>
      </c>
      <c r="U100" s="8">
        <f t="shared" si="7"/>
        <v>2532.2672538359975</v>
      </c>
    </row>
    <row r="101" spans="15:23" x14ac:dyDescent="0.45">
      <c r="O101">
        <v>97</v>
      </c>
      <c r="P101" s="7">
        <f t="shared" si="4"/>
        <v>2.6895944444444445E-2</v>
      </c>
      <c r="Q101" s="7">
        <v>4.5704687734115561</v>
      </c>
      <c r="R101" s="8">
        <f t="shared" si="5"/>
        <v>44741.906603777614</v>
      </c>
      <c r="S101" s="2">
        <v>3.5327143942610024</v>
      </c>
      <c r="T101" s="8">
        <f t="shared" si="6"/>
        <v>34582.968470401524</v>
      </c>
      <c r="U101" s="8">
        <f t="shared" si="7"/>
        <v>2570.6218669698383</v>
      </c>
    </row>
    <row r="102" spans="15:23" x14ac:dyDescent="0.45">
      <c r="O102">
        <v>98</v>
      </c>
      <c r="P102" s="7">
        <f t="shared" si="4"/>
        <v>2.7173222222222224E-2</v>
      </c>
      <c r="Q102" s="7">
        <v>4.5675263550776766</v>
      </c>
      <c r="R102" s="8">
        <f t="shared" si="5"/>
        <v>44713.102248511132</v>
      </c>
      <c r="S102" s="2">
        <v>3.5304689635617046</v>
      </c>
      <c r="T102" s="8">
        <f t="shared" si="6"/>
        <v>34560.987169223474</v>
      </c>
      <c r="U102" s="8">
        <f t="shared" si="7"/>
        <v>2609.2234250364572</v>
      </c>
    </row>
    <row r="103" spans="15:23" x14ac:dyDescent="0.45">
      <c r="O103">
        <v>99</v>
      </c>
      <c r="P103" s="7">
        <f t="shared" si="4"/>
        <v>2.7450500000000003E-2</v>
      </c>
      <c r="Q103" s="7">
        <v>4.5645479893151206</v>
      </c>
      <c r="R103" s="8">
        <f t="shared" si="5"/>
        <v>44683.945991377208</v>
      </c>
      <c r="S103" s="2">
        <v>3.5282166484614357</v>
      </c>
      <c r="T103" s="8">
        <f t="shared" si="6"/>
        <v>34538.938474252674</v>
      </c>
      <c r="U103" s="8">
        <f t="shared" si="7"/>
        <v>2648.0719280358539</v>
      </c>
    </row>
    <row r="104" spans="15:23" x14ac:dyDescent="0.45">
      <c r="O104">
        <v>100</v>
      </c>
      <c r="P104" s="7">
        <f t="shared" si="4"/>
        <v>2.7727777777777782E-2</v>
      </c>
      <c r="Q104" s="7">
        <v>4.561533606715189</v>
      </c>
      <c r="R104" s="8">
        <f t="shared" si="5"/>
        <v>44654.437152909959</v>
      </c>
      <c r="S104" s="2">
        <v>3.525957497713275</v>
      </c>
      <c r="T104" s="8">
        <f t="shared" si="6"/>
        <v>34516.822862749956</v>
      </c>
      <c r="U104" s="8">
        <f t="shared" si="7"/>
        <v>2687.167375968028</v>
      </c>
    </row>
    <row r="105" spans="15:23" x14ac:dyDescent="0.45">
      <c r="O105">
        <v>101</v>
      </c>
      <c r="P105" s="7">
        <f t="shared" si="4"/>
        <v>2.8005055555555557E-2</v>
      </c>
      <c r="Q105" s="7">
        <v>4.5584831384347853</v>
      </c>
      <c r="R105" s="8">
        <f t="shared" si="5"/>
        <v>44624.575059180403</v>
      </c>
      <c r="S105" s="2">
        <v>3.5236915592402118</v>
      </c>
      <c r="T105" s="8">
        <f t="shared" si="6"/>
        <v>34494.640803850118</v>
      </c>
      <c r="U105" s="8">
        <f t="shared" si="7"/>
        <v>2726.5097688329793</v>
      </c>
    </row>
    <row r="106" spans="15:23" x14ac:dyDescent="0.45">
      <c r="O106">
        <v>102</v>
      </c>
      <c r="P106" s="7">
        <f t="shared" si="4"/>
        <v>2.8282333333333333E-2</v>
      </c>
      <c r="Q106" s="7">
        <v>4.5553965161862164</v>
      </c>
      <c r="R106" s="8">
        <f t="shared" si="5"/>
        <v>44594.359041696604</v>
      </c>
      <c r="S106" s="2">
        <v>3.5214188801573703</v>
      </c>
      <c r="T106" s="8">
        <f t="shared" si="6"/>
        <v>34472.392758779468</v>
      </c>
      <c r="U106" s="8">
        <f t="shared" si="7"/>
        <v>2766.0991066307079</v>
      </c>
    </row>
    <row r="107" spans="15:23" x14ac:dyDescent="0.45">
      <c r="O107">
        <v>103</v>
      </c>
      <c r="P107" s="7">
        <f t="shared" si="4"/>
        <v>2.8559611111111112E-2</v>
      </c>
      <c r="Q107" s="7">
        <v>4.552273672227285</v>
      </c>
      <c r="R107" s="8">
        <f t="shared" si="5"/>
        <v>44563.788437306626</v>
      </c>
      <c r="S107" s="2">
        <v>3.5191395067934241</v>
      </c>
      <c r="T107" s="8">
        <f t="shared" si="6"/>
        <v>34450.079181065492</v>
      </c>
      <c r="U107" s="8">
        <f t="shared" si="7"/>
        <v>2805.9353893612151</v>
      </c>
    </row>
    <row r="108" spans="15:23" x14ac:dyDescent="0.45">
      <c r="O108">
        <v>104</v>
      </c>
      <c r="P108" s="7">
        <f t="shared" si="4"/>
        <v>2.8836888888888891E-2</v>
      </c>
      <c r="Q108" s="7">
        <v>4.5491145393516419</v>
      </c>
      <c r="R108" s="8">
        <f t="shared" si="5"/>
        <v>44532.862588104195</v>
      </c>
      <c r="S108" s="2">
        <v>3.5168534847112491</v>
      </c>
      <c r="T108" s="8">
        <f t="shared" si="6"/>
        <v>34427.700516739009</v>
      </c>
      <c r="U108" s="8">
        <f t="shared" si="7"/>
        <v>2846.0186170245001</v>
      </c>
    </row>
    <row r="109" spans="15:23" x14ac:dyDescent="0.45">
      <c r="O109">
        <v>105</v>
      </c>
      <c r="P109" s="7">
        <f t="shared" si="4"/>
        <v>2.9114166666666667E-2</v>
      </c>
      <c r="Q109" s="7">
        <v>4.545919050879407</v>
      </c>
      <c r="R109" s="8">
        <f t="shared" si="5"/>
        <v>44501.580841336792</v>
      </c>
      <c r="S109" s="2">
        <v>3.5145608587278292</v>
      </c>
      <c r="T109" s="8">
        <f t="shared" si="6"/>
        <v>34405.257204529044</v>
      </c>
      <c r="U109" s="8">
        <f t="shared" si="7"/>
        <v>2886.3487896205625</v>
      </c>
    </row>
    <row r="110" spans="15:23" x14ac:dyDescent="0.45">
      <c r="O110">
        <v>106</v>
      </c>
      <c r="P110" s="7">
        <f t="shared" si="4"/>
        <v>2.9391444444444446E-2</v>
      </c>
      <c r="Q110" s="7">
        <v>4.5426871406480451</v>
      </c>
      <c r="R110" s="8">
        <f t="shared" si="5"/>
        <v>44469.94254931638</v>
      </c>
      <c r="S110" s="2">
        <v>3.5122616729334681</v>
      </c>
      <c r="T110" s="8">
        <f t="shared" si="6"/>
        <v>34382.749676050902</v>
      </c>
      <c r="U110" s="8">
        <f t="shared" si="7"/>
        <v>2926.9259071494021</v>
      </c>
    </row>
    <row r="111" spans="15:23" x14ac:dyDescent="0.45">
      <c r="O111">
        <v>107</v>
      </c>
      <c r="P111" s="7">
        <f t="shared" si="4"/>
        <v>2.9668722222222225E-2</v>
      </c>
      <c r="Q111" s="7">
        <v>4.5394187430034751</v>
      </c>
      <c r="R111" s="8">
        <f t="shared" si="5"/>
        <v>44437.947069332338</v>
      </c>
      <c r="S111" s="2">
        <v>3.5099559707103265</v>
      </c>
      <c r="T111" s="8">
        <f t="shared" si="6"/>
        <v>34360.178355987613</v>
      </c>
      <c r="U111" s="8">
        <f t="shared" si="7"/>
        <v>2967.7499696110199</v>
      </c>
    </row>
    <row r="112" spans="15:23" x14ac:dyDescent="0.45">
      <c r="O112">
        <v>108</v>
      </c>
      <c r="P112" s="7">
        <f t="shared" si="4"/>
        <v>2.9946E-2</v>
      </c>
      <c r="Q112" s="7">
        <v>4.5361137927914266</v>
      </c>
      <c r="R112" s="8">
        <f t="shared" si="5"/>
        <v>44405.593763566896</v>
      </c>
      <c r="S112" s="2">
        <v>3.5076437947503152</v>
      </c>
      <c r="T112" s="8">
        <f t="shared" si="6"/>
        <v>34337.543662265132</v>
      </c>
      <c r="U112" s="8">
        <f t="shared" si="7"/>
        <v>3008.8209770054145</v>
      </c>
    </row>
    <row r="113" spans="15:21" x14ac:dyDescent="0.45">
      <c r="O113">
        <v>109</v>
      </c>
      <c r="P113" s="7">
        <f t="shared" si="4"/>
        <v>3.0223277777777779E-2</v>
      </c>
      <c r="Q113" s="7">
        <v>4.5327722253490128</v>
      </c>
      <c r="R113" s="8">
        <f t="shared" si="5"/>
        <v>44372.881999012578</v>
      </c>
      <c r="S113" s="2">
        <v>3.5053251870723798</v>
      </c>
      <c r="T113" s="8">
        <f t="shared" si="6"/>
        <v>34314.846006221516</v>
      </c>
      <c r="U113" s="8">
        <f t="shared" si="7"/>
        <v>3050.1389293325878</v>
      </c>
    </row>
    <row r="114" spans="15:21" x14ac:dyDescent="0.45">
      <c r="O114">
        <v>110</v>
      </c>
      <c r="P114" s="7">
        <f t="shared" si="4"/>
        <v>3.0500555555555555E-2</v>
      </c>
      <c r="Q114" s="7">
        <v>4.5293939764965261</v>
      </c>
      <c r="R114" s="8">
        <f t="shared" si="5"/>
        <v>44339.811147391927</v>
      </c>
      <c r="S114" s="2">
        <v>3.5030001890391906</v>
      </c>
      <c r="T114" s="8">
        <f t="shared" si="6"/>
        <v>34292.085792770311</v>
      </c>
      <c r="U114" s="8">
        <f t="shared" si="7"/>
        <v>3091.7038265925385</v>
      </c>
    </row>
    <row r="115" spans="15:21" x14ac:dyDescent="0.45">
      <c r="O115">
        <v>111</v>
      </c>
      <c r="P115" s="7">
        <f t="shared" si="4"/>
        <v>3.0777833333333338E-2</v>
      </c>
      <c r="Q115" s="7">
        <v>4.5259789825294456</v>
      </c>
      <c r="R115" s="8">
        <f t="shared" si="5"/>
        <v>44306.380585079278</v>
      </c>
      <c r="S115" s="2">
        <v>3.5006688413732783</v>
      </c>
      <c r="T115" s="8">
        <f t="shared" si="6"/>
        <v>34269.26342055852</v>
      </c>
      <c r="U115" s="8">
        <f t="shared" si="7"/>
        <v>3133.5156687852668</v>
      </c>
    </row>
    <row r="116" spans="15:21" x14ac:dyDescent="0.45">
      <c r="O116">
        <v>112</v>
      </c>
      <c r="P116" s="7">
        <f t="shared" si="4"/>
        <v>3.105511111111111E-2</v>
      </c>
      <c r="Q116" s="7">
        <v>4.5225271802106448</v>
      </c>
      <c r="R116" s="8">
        <f t="shared" si="5"/>
        <v>44272.589693024405</v>
      </c>
      <c r="S116" s="2">
        <v>3.4983311841726223</v>
      </c>
      <c r="T116" s="8">
        <f t="shared" si="6"/>
        <v>34246.379282119189</v>
      </c>
      <c r="U116" s="8">
        <f t="shared" si="7"/>
        <v>3175.5744559107716</v>
      </c>
    </row>
    <row r="117" spans="15:21" x14ac:dyDescent="0.45">
      <c r="O117">
        <v>113</v>
      </c>
      <c r="P117" s="7">
        <f t="shared" si="4"/>
        <v>3.1332388888888896E-2</v>
      </c>
      <c r="Q117" s="7">
        <v>4.5190385067627945</v>
      </c>
      <c r="R117" s="8">
        <f t="shared" si="5"/>
        <v>44238.437856678247</v>
      </c>
      <c r="S117" s="2">
        <v>3.4959872569257318</v>
      </c>
      <c r="T117" s="8">
        <f t="shared" si="6"/>
        <v>34223.43376401905</v>
      </c>
      <c r="U117" s="8">
        <f t="shared" si="7"/>
        <v>3217.8801879690564</v>
      </c>
    </row>
    <row r="118" spans="15:21" x14ac:dyDescent="0.45">
      <c r="O118">
        <v>114</v>
      </c>
      <c r="P118" s="7">
        <f t="shared" si="4"/>
        <v>3.1609666666666668E-2</v>
      </c>
      <c r="Q118" s="7">
        <v>4.5155128998609673</v>
      </c>
      <c r="R118" s="8">
        <f t="shared" si="5"/>
        <v>44203.924465920427</v>
      </c>
      <c r="S118" s="2">
        <v>3.4936370985262268</v>
      </c>
      <c r="T118" s="8">
        <f t="shared" si="6"/>
        <v>34200.427247001266</v>
      </c>
      <c r="U118" s="8">
        <f t="shared" si="7"/>
        <v>3260.4328649601166</v>
      </c>
    </row>
    <row r="119" spans="15:21" x14ac:dyDescent="0.45">
      <c r="O119">
        <v>115</v>
      </c>
      <c r="P119" s="7">
        <f t="shared" si="4"/>
        <v>3.1886944444444447E-2</v>
      </c>
      <c r="Q119" s="7">
        <v>4.5119502976254067</v>
      </c>
      <c r="R119" s="8">
        <f t="shared" si="5"/>
        <v>44169.048914988503</v>
      </c>
      <c r="S119" s="2">
        <v>3.491280747286948</v>
      </c>
      <c r="T119" s="8">
        <f t="shared" si="6"/>
        <v>34177.360106123546</v>
      </c>
      <c r="U119" s="8">
        <f t="shared" si="7"/>
        <v>3303.232486883956</v>
      </c>
    </row>
    <row r="120" spans="15:21" x14ac:dyDescent="0.45">
      <c r="O120">
        <v>116</v>
      </c>
      <c r="P120" s="7">
        <f t="shared" si="4"/>
        <v>3.2164222222222226E-2</v>
      </c>
      <c r="Q120" s="7">
        <v>4.5083506386144885</v>
      </c>
      <c r="R120" s="8">
        <f t="shared" si="5"/>
        <v>44133.810602409081</v>
      </c>
      <c r="S120" s="2">
        <v>3.4889182409536081</v>
      </c>
      <c r="T120" s="8">
        <f t="shared" si="6"/>
        <v>34154.232710891782</v>
      </c>
      <c r="U120" s="8">
        <f t="shared" si="7"/>
        <v>3346.2790537405722</v>
      </c>
    </row>
    <row r="121" spans="15:21" x14ac:dyDescent="0.45">
      <c r="O121">
        <v>117</v>
      </c>
      <c r="P121" s="7">
        <f t="shared" si="4"/>
        <v>3.2441499999999998E-2</v>
      </c>
      <c r="Q121" s="7">
        <v>4.5047138618178488</v>
      </c>
      <c r="R121" s="8">
        <f t="shared" si="5"/>
        <v>44098.208930930523</v>
      </c>
      <c r="S121" s="2">
        <v>3.4865496167180146</v>
      </c>
      <c r="T121" s="8">
        <f t="shared" si="6"/>
        <v>34131.0454253895</v>
      </c>
      <c r="U121" s="8">
        <f t="shared" si="7"/>
        <v>3389.5725655299657</v>
      </c>
    </row>
    <row r="122" spans="15:21" x14ac:dyDescent="0.45">
      <c r="O122">
        <v>118</v>
      </c>
      <c r="P122" s="7">
        <f t="shared" si="4"/>
        <v>3.2718777777777777E-2</v>
      </c>
      <c r="Q122" s="7">
        <v>4.5010399066496776</v>
      </c>
      <c r="R122" s="8">
        <f t="shared" si="5"/>
        <v>44062.243307457269</v>
      </c>
      <c r="S122" s="2">
        <v>3.4841749112308649</v>
      </c>
      <c r="T122" s="8">
        <f t="shared" si="6"/>
        <v>34107.7986084031</v>
      </c>
      <c r="U122" s="8">
        <f t="shared" si="7"/>
        <v>3433.1130222521379</v>
      </c>
    </row>
    <row r="123" spans="15:21" x14ac:dyDescent="0.45">
      <c r="O123">
        <v>119</v>
      </c>
      <c r="P123" s="7">
        <f t="shared" si="4"/>
        <v>3.2996055555555556E-2</v>
      </c>
      <c r="Q123" s="7">
        <v>4.4973287129421724</v>
      </c>
      <c r="R123" s="8">
        <f t="shared" si="5"/>
        <v>44025.91314298581</v>
      </c>
      <c r="S123" s="2">
        <v>3.4817941606141476</v>
      </c>
      <c r="T123" s="8">
        <f t="shared" si="6"/>
        <v>34084.492613543291</v>
      </c>
      <c r="U123" s="8">
        <f t="shared" si="7"/>
        <v>3476.9004239070869</v>
      </c>
    </row>
    <row r="124" spans="15:21" x14ac:dyDescent="0.45">
      <c r="O124">
        <v>120</v>
      </c>
      <c r="P124" s="7">
        <f t="shared" si="4"/>
        <v>3.3273333333333335E-2</v>
      </c>
      <c r="Q124" s="7">
        <v>4.4935802209391476</v>
      </c>
      <c r="R124" s="8">
        <f t="shared" si="5"/>
        <v>43989.217852542075</v>
      </c>
      <c r="S124" s="2">
        <v>3.4794074004731508</v>
      </c>
      <c r="T124" s="8">
        <f t="shared" si="6"/>
        <v>34061.127789362596</v>
      </c>
      <c r="U124" s="8">
        <f t="shared" si="7"/>
        <v>3520.9347704948141</v>
      </c>
    </row>
    <row r="125" spans="15:21" x14ac:dyDescent="0.45">
      <c r="O125">
        <v>121</v>
      </c>
      <c r="P125" s="7">
        <f t="shared" si="4"/>
        <v>3.3550611111111114E-2</v>
      </c>
      <c r="Q125" s="7">
        <v>4.4897943712897979</v>
      </c>
      <c r="R125" s="8">
        <f t="shared" si="5"/>
        <v>43952.156855120418</v>
      </c>
      <c r="S125" s="2">
        <v>3.4770146659081065</v>
      </c>
      <c r="T125" s="8">
        <f t="shared" si="6"/>
        <v>34037.704479469394</v>
      </c>
      <c r="U125" s="8">
        <f t="shared" si="7"/>
        <v>3565.216062015319</v>
      </c>
    </row>
    <row r="126" spans="15:21" x14ac:dyDescent="0.45">
      <c r="O126">
        <v>122</v>
      </c>
      <c r="P126" s="7">
        <f t="shared" si="4"/>
        <v>3.3827888888888893E-2</v>
      </c>
      <c r="Q126" s="7">
        <v>4.4859711050425979</v>
      </c>
      <c r="R126" s="8">
        <f t="shared" si="5"/>
        <v>43914.729573623888</v>
      </c>
      <c r="S126" s="2">
        <v>3.474615991525472</v>
      </c>
      <c r="T126" s="8">
        <f t="shared" si="6"/>
        <v>34014.223022638304</v>
      </c>
      <c r="U126" s="8">
        <f t="shared" si="7"/>
        <v>3609.7442984686013</v>
      </c>
    </row>
    <row r="127" spans="15:21" x14ac:dyDescent="0.45">
      <c r="O127">
        <v>123</v>
      </c>
      <c r="P127" s="7">
        <f t="shared" si="4"/>
        <v>3.4105166666666666E-2</v>
      </c>
      <c r="Q127" s="7">
        <v>4.4821103636393573</v>
      </c>
      <c r="R127" s="8">
        <f t="shared" si="5"/>
        <v>43876.935434806001</v>
      </c>
      <c r="S127" s="2">
        <v>3.4722114114488734</v>
      </c>
      <c r="T127" s="8">
        <f t="shared" si="6"/>
        <v>33990.683752917357</v>
      </c>
      <c r="U127" s="8">
        <f t="shared" si="7"/>
        <v>3654.5194798546609</v>
      </c>
    </row>
    <row r="128" spans="15:21" x14ac:dyDescent="0.45">
      <c r="O128">
        <v>124</v>
      </c>
      <c r="P128" s="7">
        <f t="shared" si="4"/>
        <v>3.4382444444444452E-2</v>
      </c>
      <c r="Q128" s="7">
        <v>4.4782120889093964</v>
      </c>
      <c r="R128" s="8">
        <f t="shared" si="5"/>
        <v>43838.773869213779</v>
      </c>
      <c r="S128" s="2">
        <v>3.4698009593297168</v>
      </c>
      <c r="T128" s="8">
        <f t="shared" si="6"/>
        <v>33967.086999731873</v>
      </c>
      <c r="U128" s="8">
        <f t="shared" si="7"/>
        <v>3699.5416061734995</v>
      </c>
    </row>
    <row r="129" spans="15:21" x14ac:dyDescent="0.45">
      <c r="O129">
        <v>125</v>
      </c>
      <c r="P129" s="7">
        <f t="shared" si="4"/>
        <v>3.4659722222222224E-2</v>
      </c>
      <c r="Q129" s="7">
        <v>4.4742762230638666</v>
      </c>
      <c r="R129" s="8">
        <f t="shared" si="5"/>
        <v>43800.24431113209</v>
      </c>
      <c r="S129" s="2">
        <v>3.4673846683574849</v>
      </c>
      <c r="T129" s="8">
        <f t="shared" si="6"/>
        <v>33943.433087985213</v>
      </c>
      <c r="U129" s="8">
        <f t="shared" si="7"/>
        <v>3744.8106774251137</v>
      </c>
    </row>
    <row r="130" spans="15:21" x14ac:dyDescent="0.45">
      <c r="O130">
        <v>126</v>
      </c>
      <c r="P130" s="7">
        <f t="shared" si="4"/>
        <v>3.4936999999999996E-2</v>
      </c>
      <c r="Q130" s="7">
        <v>4.4703027086901947</v>
      </c>
      <c r="R130" s="8">
        <f t="shared" si="5"/>
        <v>43761.346198529318</v>
      </c>
      <c r="S130" s="2">
        <v>3.4649625712697256</v>
      </c>
      <c r="T130" s="8">
        <f t="shared" si="6"/>
        <v>33919.722338156607</v>
      </c>
      <c r="U130" s="8">
        <f t="shared" si="7"/>
        <v>3790.326693609506</v>
      </c>
    </row>
    <row r="131" spans="15:21" x14ac:dyDescent="0.45">
      <c r="O131">
        <v>127</v>
      </c>
      <c r="P131" s="7">
        <f t="shared" si="4"/>
        <v>3.5214277777777782E-2</v>
      </c>
      <c r="Q131" s="7">
        <v>4.4662914887466503</v>
      </c>
      <c r="R131" s="8">
        <f t="shared" si="5"/>
        <v>43722.078973004151</v>
      </c>
      <c r="S131" s="2">
        <v>3.4625347003617475</v>
      </c>
      <c r="T131" s="8">
        <f t="shared" si="6"/>
        <v>33895.955066396054</v>
      </c>
      <c r="U131" s="8">
        <f t="shared" si="7"/>
        <v>3836.089654726678</v>
      </c>
    </row>
    <row r="132" spans="15:21" x14ac:dyDescent="0.45">
      <c r="O132">
        <v>128</v>
      </c>
      <c r="P132" s="7">
        <f t="shared" si="4"/>
        <v>3.5491555555555554E-2</v>
      </c>
      <c r="Q132" s="7">
        <v>4.4622425065570352</v>
      </c>
      <c r="R132" s="8">
        <f t="shared" si="5"/>
        <v>43682.442079733599</v>
      </c>
      <c r="S132" s="2">
        <v>3.4601010874960365</v>
      </c>
      <c r="T132" s="8">
        <f t="shared" si="6"/>
        <v>33872.131584616502</v>
      </c>
      <c r="U132" s="8">
        <f t="shared" si="7"/>
        <v>3882.0995607766254</v>
      </c>
    </row>
    <row r="133" spans="15:21" x14ac:dyDescent="0.45">
      <c r="O133">
        <v>129</v>
      </c>
      <c r="P133" s="7">
        <f t="shared" ref="P133:P196" si="8">O133/3600000*998.2</f>
        <v>3.5768833333333333E-2</v>
      </c>
      <c r="Q133" s="7">
        <v>4.458155705805491</v>
      </c>
      <c r="R133" s="8">
        <f t="shared" ref="R133:R196" si="9">Q133*998.2*9.807</f>
        <v>43642.434967422159</v>
      </c>
      <c r="S133" s="2">
        <v>3.4576617641113936</v>
      </c>
      <c r="T133" s="8">
        <f t="shared" ref="T133:T196" si="10">S133*998.2*9.807</f>
        <v>33848.252200583287</v>
      </c>
      <c r="U133" s="8">
        <f t="shared" ref="U133:U196" si="11">(2.10038804358055E-12 + 26191.1128205127*P133 + 802989.743589745*P133^2)*2</f>
        <v>3928.3564117593514</v>
      </c>
    </row>
    <row r="134" spans="15:21" x14ac:dyDescent="0.45">
      <c r="O134">
        <v>130</v>
      </c>
      <c r="P134" s="7">
        <f t="shared" si="8"/>
        <v>3.6046111111111112E-2</v>
      </c>
      <c r="Q134" s="7">
        <v>4.4540310305314215</v>
      </c>
      <c r="R134" s="8">
        <f t="shared" si="9"/>
        <v>43602.057088252091</v>
      </c>
      <c r="S134" s="2">
        <v>3.4552167612318154</v>
      </c>
      <c r="T134" s="8">
        <f t="shared" si="10"/>
        <v>33824.317218001095</v>
      </c>
      <c r="U134" s="8">
        <f t="shared" si="11"/>
        <v>3974.8602076748557</v>
      </c>
    </row>
    <row r="135" spans="15:21" x14ac:dyDescent="0.45">
      <c r="O135">
        <v>131</v>
      </c>
      <c r="P135" s="7">
        <f t="shared" si="8"/>
        <v>3.6323388888888891E-2</v>
      </c>
      <c r="Q135" s="7">
        <v>4.4498684251245191</v>
      </c>
      <c r="R135" s="8">
        <f t="shared" si="9"/>
        <v>43561.307897834813</v>
      </c>
      <c r="S135" s="2">
        <v>3.4527661094751187</v>
      </c>
      <c r="T135" s="8">
        <f t="shared" si="10"/>
        <v>33800.326936598372</v>
      </c>
      <c r="U135" s="8">
        <f t="shared" si="11"/>
        <v>4021.6109485231364</v>
      </c>
    </row>
    <row r="136" spans="15:21" x14ac:dyDescent="0.45">
      <c r="O136">
        <v>132</v>
      </c>
      <c r="P136" s="7">
        <f t="shared" si="8"/>
        <v>3.660066666666667E-2</v>
      </c>
      <c r="Q136" s="7">
        <v>4.4456678343199059</v>
      </c>
      <c r="R136" s="8">
        <f t="shared" si="9"/>
        <v>43520.186855163207</v>
      </c>
      <c r="S136" s="2">
        <v>3.4503098390613212</v>
      </c>
      <c r="T136" s="8">
        <f t="shared" si="10"/>
        <v>33776.281652209364</v>
      </c>
      <c r="U136" s="8">
        <f t="shared" si="11"/>
        <v>4068.6086343041952</v>
      </c>
    </row>
    <row r="137" spans="15:21" x14ac:dyDescent="0.45">
      <c r="O137">
        <v>133</v>
      </c>
      <c r="P137" s="7">
        <f t="shared" si="8"/>
        <v>3.6877944444444449E-2</v>
      </c>
      <c r="Q137" s="7">
        <v>4.4414292031933744</v>
      </c>
      <c r="R137" s="8">
        <f t="shared" si="9"/>
        <v>43478.693422565135</v>
      </c>
      <c r="S137" s="2">
        <v>3.4478479798207911</v>
      </c>
      <c r="T137" s="8">
        <f t="shared" si="10"/>
        <v>33752.181656853914</v>
      </c>
      <c r="U137" s="8">
        <f t="shared" si="11"/>
        <v>4115.8532650180323</v>
      </c>
    </row>
    <row r="138" spans="15:21" x14ac:dyDescent="0.45">
      <c r="O138">
        <v>134</v>
      </c>
      <c r="P138" s="7">
        <f t="shared" si="8"/>
        <v>3.7155222222222221E-2</v>
      </c>
      <c r="Q138" s="7">
        <v>4.4371524771567303</v>
      </c>
      <c r="R138" s="8">
        <f t="shared" si="9"/>
        <v>43436.827065657795</v>
      </c>
      <c r="S138" s="2">
        <v>3.4453805612021622</v>
      </c>
      <c r="T138" s="8">
        <f t="shared" si="10"/>
        <v>33728.027238814931</v>
      </c>
      <c r="U138" s="8">
        <f t="shared" si="11"/>
        <v>4163.3448406646457</v>
      </c>
    </row>
    <row r="139" spans="15:21" x14ac:dyDescent="0.45">
      <c r="O139">
        <v>135</v>
      </c>
      <c r="P139" s="7">
        <f t="shared" si="8"/>
        <v>3.74325E-2</v>
      </c>
      <c r="Q139" s="7">
        <v>4.4328376019532323</v>
      </c>
      <c r="R139" s="8">
        <f t="shared" si="9"/>
        <v>43394.587253303114</v>
      </c>
      <c r="S139" s="2">
        <v>3.4429076122800382</v>
      </c>
      <c r="T139" s="8">
        <f t="shared" si="10"/>
        <v>33703.818682713798</v>
      </c>
      <c r="U139" s="8">
        <f t="shared" si="11"/>
        <v>4211.0833612440374</v>
      </c>
    </row>
    <row r="140" spans="15:21" x14ac:dyDescent="0.45">
      <c r="O140">
        <v>136</v>
      </c>
      <c r="P140" s="7">
        <f t="shared" si="8"/>
        <v>3.770977777777778E-2</v>
      </c>
      <c r="Q140" s="7">
        <v>4.4284845236531316</v>
      </c>
      <c r="R140" s="8">
        <f t="shared" si="9"/>
        <v>43351.973457564025</v>
      </c>
      <c r="S140" s="2">
        <v>3.4404291617624798</v>
      </c>
      <c r="T140" s="8">
        <f t="shared" si="10"/>
        <v>33679.556269583714</v>
      </c>
      <c r="U140" s="8">
        <f t="shared" si="11"/>
        <v>4259.0688267562073</v>
      </c>
    </row>
    <row r="141" spans="15:21" x14ac:dyDescent="0.45">
      <c r="O141">
        <v>137</v>
      </c>
      <c r="P141" s="7">
        <f t="shared" si="8"/>
        <v>3.7987055555555552E-2</v>
      </c>
      <c r="Q141" s="7">
        <v>4.4240931886492971</v>
      </c>
      <c r="R141" s="8">
        <f t="shared" si="9"/>
        <v>43308.985153661706</v>
      </c>
      <c r="S141" s="2">
        <v>3.4379452379982904</v>
      </c>
      <c r="T141" s="8">
        <f t="shared" si="10"/>
        <v>33655.240276940945</v>
      </c>
      <c r="U141" s="8">
        <f t="shared" si="11"/>
        <v>4307.3012372011535</v>
      </c>
    </row>
    <row r="142" spans="15:21" x14ac:dyDescent="0.45">
      <c r="O142">
        <v>138</v>
      </c>
      <c r="P142" s="7">
        <f t="shared" si="8"/>
        <v>3.8264333333333338E-2</v>
      </c>
      <c r="Q142" s="7">
        <v>4.4196635436529359</v>
      </c>
      <c r="R142" s="8">
        <f t="shared" si="9"/>
        <v>43265.621819933658</v>
      </c>
      <c r="S142" s="2">
        <v>3.4354558689841053</v>
      </c>
      <c r="T142" s="8">
        <f t="shared" si="10"/>
        <v>33630.870978854291</v>
      </c>
      <c r="U142" s="8">
        <f t="shared" si="11"/>
        <v>4355.7805925788798</v>
      </c>
    </row>
    <row r="143" spans="15:21" x14ac:dyDescent="0.45">
      <c r="O143">
        <v>139</v>
      </c>
      <c r="P143" s="7">
        <f t="shared" si="8"/>
        <v>3.854161111111111E-2</v>
      </c>
      <c r="Q143" s="7">
        <v>4.415195535689401</v>
      </c>
      <c r="R143" s="8">
        <f t="shared" si="9"/>
        <v>43221.882937792652</v>
      </c>
      <c r="S143" s="2">
        <v>3.4329610823712882</v>
      </c>
      <c r="T143" s="8">
        <f t="shared" si="10"/>
        <v>33606.448646012555</v>
      </c>
      <c r="U143" s="8">
        <f t="shared" si="11"/>
        <v>4404.5068928893807</v>
      </c>
    </row>
    <row r="144" spans="15:21" x14ac:dyDescent="0.45">
      <c r="O144">
        <v>140</v>
      </c>
      <c r="P144" s="7">
        <f t="shared" si="8"/>
        <v>3.8818888888888896E-2</v>
      </c>
      <c r="Q144" s="7">
        <v>4.4106891120940785</v>
      </c>
      <c r="R144" s="8">
        <f t="shared" si="9"/>
        <v>43177.76799168648</v>
      </c>
      <c r="S144" s="2">
        <v>3.4304609054726467</v>
      </c>
      <c r="T144" s="8">
        <f t="shared" si="10"/>
        <v>33581.973545790301</v>
      </c>
      <c r="U144" s="8">
        <f t="shared" si="11"/>
        <v>4453.4801381326624</v>
      </c>
    </row>
    <row r="145" spans="15:21" x14ac:dyDescent="0.45">
      <c r="O145">
        <v>141</v>
      </c>
      <c r="P145" s="7">
        <f t="shared" si="8"/>
        <v>3.9096166666666668E-2</v>
      </c>
      <c r="Q145" s="7">
        <v>4.4061442205083674</v>
      </c>
      <c r="R145" s="8">
        <f t="shared" si="9"/>
        <v>43133.276469058612</v>
      </c>
      <c r="S145" s="2">
        <v>3.4279553652689669</v>
      </c>
      <c r="T145" s="8">
        <f t="shared" si="10"/>
        <v>33557.445942311817</v>
      </c>
      <c r="U145" s="8">
        <f t="shared" si="11"/>
        <v>4502.7003283087197</v>
      </c>
    </row>
    <row r="146" spans="15:21" x14ac:dyDescent="0.45">
      <c r="O146">
        <v>142</v>
      </c>
      <c r="P146" s="7">
        <f t="shared" si="8"/>
        <v>3.9373444444444447E-2</v>
      </c>
      <c r="Q146" s="7">
        <v>4.4015608088757316</v>
      </c>
      <c r="R146" s="8">
        <f t="shared" si="9"/>
        <v>43088.407860309548</v>
      </c>
      <c r="S146" s="2">
        <v>3.4254444884153825</v>
      </c>
      <c r="T146" s="8">
        <f t="shared" si="10"/>
        <v>33532.866096513455</v>
      </c>
      <c r="U146" s="8">
        <f t="shared" si="11"/>
        <v>4552.1674634175542</v>
      </c>
    </row>
    <row r="147" spans="15:21" x14ac:dyDescent="0.45">
      <c r="O147">
        <v>143</v>
      </c>
      <c r="P147" s="7">
        <f t="shared" si="8"/>
        <v>3.9650722222222226E-2</v>
      </c>
      <c r="Q147" s="7">
        <v>4.3969388254378341</v>
      </c>
      <c r="R147" s="8">
        <f t="shared" si="9"/>
        <v>43043.161658758916</v>
      </c>
      <c r="S147" s="2">
        <v>3.422928301247568</v>
      </c>
      <c r="T147" s="8">
        <f t="shared" si="10"/>
        <v>33508.234266204301</v>
      </c>
      <c r="U147" s="8">
        <f t="shared" si="11"/>
        <v>4601.8815434591679</v>
      </c>
    </row>
    <row r="148" spans="15:21" x14ac:dyDescent="0.45">
      <c r="O148">
        <v>144</v>
      </c>
      <c r="P148" s="7">
        <f t="shared" si="8"/>
        <v>3.9928000000000005E-2</v>
      </c>
      <c r="Q148" s="7">
        <v>4.3922782187307456</v>
      </c>
      <c r="R148" s="8">
        <f t="shared" si="9"/>
        <v>42997.537360608461</v>
      </c>
      <c r="S148" s="2">
        <v>3.420406829787781</v>
      </c>
      <c r="T148" s="8">
        <f t="shared" si="10"/>
        <v>33483.550706125257</v>
      </c>
      <c r="U148" s="8">
        <f t="shared" si="11"/>
        <v>4651.8425684335589</v>
      </c>
    </row>
    <row r="149" spans="15:21" x14ac:dyDescent="0.45">
      <c r="O149">
        <v>145</v>
      </c>
      <c r="P149" s="7">
        <f t="shared" si="8"/>
        <v>4.0205277777777777E-2</v>
      </c>
      <c r="Q149" s="7">
        <v>4.3875789375812309</v>
      </c>
      <c r="R149" s="8">
        <f t="shared" si="9"/>
        <v>42951.534464905591</v>
      </c>
      <c r="S149" s="2">
        <v>3.4178800997507435</v>
      </c>
      <c r="T149" s="8">
        <f t="shared" si="10"/>
        <v>33458.815668006682</v>
      </c>
      <c r="U149" s="8">
        <f t="shared" si="11"/>
        <v>4702.0505383407253</v>
      </c>
    </row>
    <row r="150" spans="15:21" x14ac:dyDescent="0.45">
      <c r="O150">
        <v>146</v>
      </c>
      <c r="P150" s="7">
        <f t="shared" si="8"/>
        <v>4.0482555555555556E-2</v>
      </c>
      <c r="Q150" s="7">
        <v>4.382840931103102</v>
      </c>
      <c r="R150" s="8">
        <f t="shared" si="9"/>
        <v>42905.15247350774</v>
      </c>
      <c r="S150" s="2">
        <v>3.4153481365493752</v>
      </c>
      <c r="T150" s="8">
        <f t="shared" si="10"/>
        <v>33434.029400624473</v>
      </c>
      <c r="U150" s="8">
        <f t="shared" si="11"/>
        <v>4752.5054531806727</v>
      </c>
    </row>
    <row r="151" spans="15:21" x14ac:dyDescent="0.45">
      <c r="O151">
        <v>147</v>
      </c>
      <c r="P151" s="7">
        <f t="shared" si="8"/>
        <v>4.0759833333333335E-2</v>
      </c>
      <c r="Q151" s="7">
        <v>4.3780641486936469</v>
      </c>
      <c r="R151" s="8">
        <f t="shared" si="9"/>
        <v>42858.390891047369</v>
      </c>
      <c r="S151" s="2">
        <v>3.4128109653003804</v>
      </c>
      <c r="T151" s="8">
        <f t="shared" si="10"/>
        <v>33409.192149854767</v>
      </c>
      <c r="U151" s="8">
        <f t="shared" si="11"/>
        <v>4803.2073129533965</v>
      </c>
    </row>
    <row r="152" spans="15:21" x14ac:dyDescent="0.45">
      <c r="O152">
        <v>148</v>
      </c>
      <c r="P152" s="7">
        <f t="shared" si="8"/>
        <v>4.1037111111111108E-2</v>
      </c>
      <c r="Q152" s="7">
        <v>4.373248540030124</v>
      </c>
      <c r="R152" s="8">
        <f t="shared" si="9"/>
        <v>42811.249224897692</v>
      </c>
      <c r="S152" s="2">
        <v>3.4102686108296929</v>
      </c>
      <c r="T152" s="8">
        <f t="shared" si="10"/>
        <v>33384.304158727267</v>
      </c>
      <c r="U152" s="8">
        <f t="shared" si="11"/>
        <v>4854.1561176588966</v>
      </c>
    </row>
    <row r="153" spans="15:21" x14ac:dyDescent="0.45">
      <c r="O153">
        <v>149</v>
      </c>
      <c r="P153" s="7">
        <f t="shared" si="8"/>
        <v>4.1314388888888894E-2</v>
      </c>
      <c r="Q153" s="7">
        <v>4.3683940550663261</v>
      </c>
      <c r="R153" s="8">
        <f t="shared" si="9"/>
        <v>42763.726985138994</v>
      </c>
      <c r="S153" s="2">
        <v>3.4077210976777899</v>
      </c>
      <c r="T153" s="8">
        <f t="shared" si="10"/>
        <v>33359.365667477221</v>
      </c>
      <c r="U153" s="8">
        <f t="shared" si="11"/>
        <v>4905.3518672971768</v>
      </c>
    </row>
    <row r="154" spans="15:21" x14ac:dyDescent="0.45">
      <c r="O154">
        <v>150</v>
      </c>
      <c r="P154" s="7">
        <f t="shared" si="8"/>
        <v>4.1591666666666666E-2</v>
      </c>
      <c r="Q154" s="7">
        <v>4.3635006440292043</v>
      </c>
      <c r="R154" s="8">
        <f t="shared" si="9"/>
        <v>42715.823684525618</v>
      </c>
      <c r="S154" s="2">
        <v>3.4051684501048665</v>
      </c>
      <c r="T154" s="8">
        <f t="shared" si="10"/>
        <v>33334.376913596105</v>
      </c>
      <c r="U154" s="8">
        <f t="shared" si="11"/>
        <v>4956.7945618682334</v>
      </c>
    </row>
    <row r="155" spans="15:21" x14ac:dyDescent="0.45">
      <c r="O155">
        <v>151</v>
      </c>
      <c r="P155" s="7">
        <f t="shared" si="8"/>
        <v>4.1868944444444452E-2</v>
      </c>
      <c r="Q155" s="7">
        <v>4.3585682574155618</v>
      </c>
      <c r="R155" s="8">
        <f t="shared" si="9"/>
        <v>42667.538838453562</v>
      </c>
      <c r="S155" s="2">
        <v>3.4026106920958874</v>
      </c>
      <c r="T155" s="8">
        <f t="shared" si="10"/>
        <v>33309.338131881079</v>
      </c>
      <c r="U155" s="8">
        <f t="shared" si="11"/>
        <v>5008.4842013720681</v>
      </c>
    </row>
    <row r="156" spans="15:21" x14ac:dyDescent="0.45">
      <c r="O156">
        <v>152</v>
      </c>
      <c r="P156" s="7">
        <f t="shared" si="8"/>
        <v>4.2146222222222224E-2</v>
      </c>
      <c r="Q156" s="7">
        <v>4.3535968459888021</v>
      </c>
      <c r="R156" s="8">
        <f t="shared" si="9"/>
        <v>42618.87196492868</v>
      </c>
      <c r="S156" s="2">
        <v>3.4000478473655136</v>
      </c>
      <c r="T156" s="8">
        <f t="shared" si="10"/>
        <v>33284.249554483191</v>
      </c>
      <c r="U156" s="8">
        <f t="shared" si="11"/>
        <v>5060.4207858086793</v>
      </c>
    </row>
    <row r="157" spans="15:21" x14ac:dyDescent="0.45">
      <c r="O157">
        <v>153</v>
      </c>
      <c r="P157" s="7">
        <f t="shared" si="8"/>
        <v>4.2423500000000003E-2</v>
      </c>
      <c r="Q157" s="7">
        <v>4.3485863607757489</v>
      </c>
      <c r="R157" s="8">
        <f t="shared" si="9"/>
        <v>42569.822584535541</v>
      </c>
      <c r="S157" s="2">
        <v>3.3974799393629085</v>
      </c>
      <c r="T157" s="8">
        <f t="shared" si="10"/>
        <v>33259.111410954451</v>
      </c>
      <c r="U157" s="8">
        <f t="shared" si="11"/>
        <v>5112.6043151780686</v>
      </c>
    </row>
    <row r="158" spans="15:21" x14ac:dyDescent="0.45">
      <c r="O158">
        <v>154</v>
      </c>
      <c r="P158" s="7">
        <f t="shared" si="8"/>
        <v>4.2700777777777782E-2</v>
      </c>
      <c r="Q158" s="7">
        <v>4.3435367530635105</v>
      </c>
      <c r="R158" s="8">
        <f t="shared" si="9"/>
        <v>42520.39022040672</v>
      </c>
      <c r="S158" s="2">
        <v>3.3949069912764265</v>
      </c>
      <c r="T158" s="8">
        <f t="shared" si="10"/>
        <v>33233.923928293712</v>
      </c>
      <c r="U158" s="8">
        <f t="shared" si="11"/>
        <v>5165.0347894802362</v>
      </c>
    </row>
    <row r="159" spans="15:21" x14ac:dyDescent="0.45">
      <c r="O159">
        <v>155</v>
      </c>
      <c r="P159" s="7">
        <f t="shared" si="8"/>
        <v>4.2978055555555554E-2</v>
      </c>
      <c r="Q159" s="7">
        <v>4.3384479743964119</v>
      </c>
      <c r="R159" s="8">
        <f t="shared" si="9"/>
        <v>42470.574398192788</v>
      </c>
      <c r="S159" s="2">
        <v>3.3923290260381935</v>
      </c>
      <c r="T159" s="8">
        <f t="shared" si="10"/>
        <v>33208.687330991525</v>
      </c>
      <c r="U159" s="8">
        <f t="shared" si="11"/>
        <v>5217.7122087151802</v>
      </c>
    </row>
    <row r="160" spans="15:21" x14ac:dyDescent="0.45">
      <c r="O160">
        <v>156</v>
      </c>
      <c r="P160" s="7">
        <f t="shared" si="8"/>
        <v>4.3255333333333333E-2</v>
      </c>
      <c r="Q160" s="7">
        <v>4.3333199765729784</v>
      </c>
      <c r="R160" s="8">
        <f t="shared" si="9"/>
        <v>42420.374646032753</v>
      </c>
      <c r="S160" s="2">
        <v>3.3897460663285703</v>
      </c>
      <c r="T160" s="8">
        <f t="shared" si="10"/>
        <v>33183.401841073821</v>
      </c>
      <c r="U160" s="8">
        <f t="shared" si="11"/>
        <v>5270.6365728829023</v>
      </c>
    </row>
    <row r="161" spans="15:21" x14ac:dyDescent="0.45">
      <c r="O161">
        <v>157</v>
      </c>
      <c r="P161" s="7">
        <f t="shared" si="8"/>
        <v>4.3532611111111112E-2</v>
      </c>
      <c r="Q161" s="7">
        <v>4.3281527116429768</v>
      </c>
      <c r="R161" s="8">
        <f t="shared" si="9"/>
        <v>42369.790494525128</v>
      </c>
      <c r="S161" s="2">
        <v>3.3871581345805191</v>
      </c>
      <c r="T161" s="8">
        <f t="shared" si="10"/>
        <v>33158.067678144653</v>
      </c>
      <c r="U161" s="8">
        <f t="shared" si="11"/>
        <v>5323.8078819834027</v>
      </c>
    </row>
    <row r="162" spans="15:21" x14ac:dyDescent="0.45">
      <c r="O162">
        <v>158</v>
      </c>
      <c r="P162" s="7">
        <f t="shared" si="8"/>
        <v>4.3809888888888891E-2</v>
      </c>
      <c r="Q162" s="7">
        <v>4.3229461319045051</v>
      </c>
      <c r="R162" s="8">
        <f t="shared" si="9"/>
        <v>42318.821476699421</v>
      </c>
      <c r="S162" s="2">
        <v>3.3845652529838581</v>
      </c>
      <c r="T162" s="8">
        <f t="shared" si="10"/>
        <v>33132.685059427873</v>
      </c>
      <c r="U162" s="8">
        <f t="shared" si="11"/>
        <v>5377.2261360166813</v>
      </c>
    </row>
    <row r="163" spans="15:21" x14ac:dyDescent="0.45">
      <c r="O163">
        <v>159</v>
      </c>
      <c r="P163" s="7">
        <f t="shared" si="8"/>
        <v>4.408716666666667E-2</v>
      </c>
      <c r="Q163" s="7">
        <v>4.3177001899011387</v>
      </c>
      <c r="R163" s="8">
        <f t="shared" si="9"/>
        <v>42267.467127988224</v>
      </c>
      <c r="S163" s="2">
        <v>3.3819674434894234</v>
      </c>
      <c r="T163" s="8">
        <f t="shared" si="10"/>
        <v>33107.254199807838</v>
      </c>
      <c r="U163" s="8">
        <f t="shared" si="11"/>
        <v>5430.8913349827362</v>
      </c>
    </row>
    <row r="164" spans="15:21" x14ac:dyDescent="0.45">
      <c r="O164">
        <v>160</v>
      </c>
      <c r="P164" s="7">
        <f t="shared" si="8"/>
        <v>4.4364444444444449E-2</v>
      </c>
      <c r="Q164" s="7">
        <v>4.3124148384191274</v>
      </c>
      <c r="R164" s="8">
        <f t="shared" si="9"/>
        <v>42215.726986199712</v>
      </c>
      <c r="S164" s="2">
        <v>3.3793647278131296</v>
      </c>
      <c r="T164" s="8">
        <f t="shared" si="10"/>
        <v>33081.775311869169</v>
      </c>
      <c r="U164" s="8">
        <f t="shared" si="11"/>
        <v>5484.8034788815694</v>
      </c>
    </row>
    <row r="165" spans="15:21" x14ac:dyDescent="0.45">
      <c r="O165">
        <v>161</v>
      </c>
      <c r="P165" s="7">
        <f t="shared" si="8"/>
        <v>4.4641722222222222E-2</v>
      </c>
      <c r="Q165" s="7">
        <v>4.3070900304846313</v>
      </c>
      <c r="R165" s="8">
        <f t="shared" si="9"/>
        <v>42163.600591490649</v>
      </c>
      <c r="S165" s="2">
        <v>3.3767571274399391</v>
      </c>
      <c r="T165" s="8">
        <f t="shared" si="10"/>
        <v>33056.248605935638</v>
      </c>
      <c r="U165" s="8">
        <f t="shared" si="11"/>
        <v>5538.9625677131789</v>
      </c>
    </row>
    <row r="166" spans="15:21" x14ac:dyDescent="0.45">
      <c r="O166">
        <v>162</v>
      </c>
      <c r="P166" s="7">
        <f t="shared" si="8"/>
        <v>4.4919000000000008E-2</v>
      </c>
      <c r="Q166" s="7">
        <v>4.3017257193610261</v>
      </c>
      <c r="R166" s="8">
        <f t="shared" si="9"/>
        <v>42111.087486339995</v>
      </c>
      <c r="S166" s="2">
        <v>3.3741446636277383</v>
      </c>
      <c r="T166" s="8">
        <f t="shared" si="10"/>
        <v>33030.67429010808</v>
      </c>
      <c r="U166" s="8">
        <f t="shared" si="11"/>
        <v>5593.3686014775694</v>
      </c>
    </row>
    <row r="167" spans="15:21" x14ac:dyDescent="0.45">
      <c r="O167">
        <v>163</v>
      </c>
      <c r="P167" s="7">
        <f t="shared" si="8"/>
        <v>4.519627777777778E-2</v>
      </c>
      <c r="Q167" s="7">
        <v>4.2963218585462322</v>
      </c>
      <c r="R167" s="8">
        <f t="shared" si="9"/>
        <v>42058.187215522732</v>
      </c>
      <c r="S167" s="2">
        <v>3.3715273574111246</v>
      </c>
      <c r="T167" s="8">
        <f t="shared" si="10"/>
        <v>33005.052570301465</v>
      </c>
      <c r="U167" s="8">
        <f t="shared" si="11"/>
        <v>5648.0215801747345</v>
      </c>
    </row>
    <row r="168" spans="15:21" x14ac:dyDescent="0.45">
      <c r="O168">
        <v>164</v>
      </c>
      <c r="P168" s="7">
        <f t="shared" si="8"/>
        <v>4.5473555555555552E-2</v>
      </c>
      <c r="Q168" s="7">
        <v>4.2908784017701063</v>
      </c>
      <c r="R168" s="8">
        <f t="shared" si="9"/>
        <v>42004.899326084349</v>
      </c>
      <c r="S168" s="2">
        <v>3.3689052296051116</v>
      </c>
      <c r="T168" s="8">
        <f t="shared" si="10"/>
        <v>32979.383650281205</v>
      </c>
      <c r="U168" s="8">
        <f t="shared" si="11"/>
        <v>5702.9215038046768</v>
      </c>
    </row>
    <row r="169" spans="15:21" x14ac:dyDescent="0.45">
      <c r="O169">
        <v>165</v>
      </c>
      <c r="P169" s="7">
        <f t="shared" si="8"/>
        <v>4.5750833333333338E-2</v>
      </c>
      <c r="Q169" s="7">
        <v>4.2853953029918719</v>
      </c>
      <c r="R169" s="8">
        <f t="shared" si="9"/>
        <v>41951.223367315695</v>
      </c>
      <c r="S169" s="2">
        <v>3.3662783008087453</v>
      </c>
      <c r="T169" s="8">
        <f t="shared" si="10"/>
        <v>32953.667731698515</v>
      </c>
      <c r="U169" s="8">
        <f t="shared" si="11"/>
        <v>5758.0683723674001</v>
      </c>
    </row>
    <row r="170" spans="15:21" x14ac:dyDescent="0.45">
      <c r="O170">
        <v>166</v>
      </c>
      <c r="P170" s="7">
        <f t="shared" si="8"/>
        <v>4.602811111111111E-2</v>
      </c>
      <c r="Q170" s="7">
        <v>4.2798725163975888</v>
      </c>
      <c r="R170" s="8">
        <f t="shared" si="9"/>
        <v>41897.158890728198</v>
      </c>
      <c r="S170" s="2">
        <v>3.3636465914086409</v>
      </c>
      <c r="T170" s="8">
        <f t="shared" si="10"/>
        <v>32927.905014125041</v>
      </c>
      <c r="U170" s="8">
        <f t="shared" si="11"/>
        <v>5813.462185862898</v>
      </c>
    </row>
    <row r="171" spans="15:21" x14ac:dyDescent="0.45">
      <c r="O171">
        <v>167</v>
      </c>
      <c r="P171" s="7">
        <f t="shared" si="8"/>
        <v>4.6305388888888889E-2</v>
      </c>
      <c r="Q171" s="7">
        <v>4.2743099963976814</v>
      </c>
      <c r="R171" s="8">
        <f t="shared" si="9"/>
        <v>41842.705450029651</v>
      </c>
      <c r="S171" s="2">
        <v>3.3610101215824431</v>
      </c>
      <c r="T171" s="8">
        <f t="shared" si="10"/>
        <v>32902.095695086777</v>
      </c>
      <c r="U171" s="8">
        <f t="shared" si="11"/>
        <v>5869.1029442911749</v>
      </c>
    </row>
    <row r="172" spans="15:21" x14ac:dyDescent="0.45">
      <c r="O172">
        <v>168</v>
      </c>
      <c r="P172" s="7">
        <f t="shared" si="8"/>
        <v>4.6582666666666668E-2</v>
      </c>
      <c r="Q172" s="7">
        <v>4.2687076976244871</v>
      </c>
      <c r="R172" s="8">
        <f t="shared" si="9"/>
        <v>41787.862601100263</v>
      </c>
      <c r="S172" s="2">
        <v>3.3583689113022066</v>
      </c>
      <c r="T172" s="8">
        <f t="shared" si="10"/>
        <v>32876.239970097093</v>
      </c>
      <c r="U172" s="8">
        <f t="shared" si="11"/>
        <v>5924.9906476522292</v>
      </c>
    </row>
    <row r="173" spans="15:21" x14ac:dyDescent="0.45">
      <c r="O173">
        <v>169</v>
      </c>
      <c r="P173" s="7">
        <f t="shared" si="8"/>
        <v>4.6859944444444447E-2</v>
      </c>
      <c r="Q173" s="7">
        <v>4.2630655749298594</v>
      </c>
      <c r="R173" s="8">
        <f t="shared" si="9"/>
        <v>41732.629901969129</v>
      </c>
      <c r="S173" s="2">
        <v>3.355722980337704</v>
      </c>
      <c r="T173" s="8">
        <f t="shared" si="10"/>
        <v>32850.338032689157</v>
      </c>
      <c r="U173" s="8">
        <f t="shared" si="11"/>
        <v>5981.1252959460617</v>
      </c>
    </row>
    <row r="174" spans="15:21" x14ac:dyDescent="0.45">
      <c r="O174">
        <v>170</v>
      </c>
      <c r="P174" s="7">
        <f t="shared" si="8"/>
        <v>4.7137222222222226E-2</v>
      </c>
      <c r="Q174" s="7">
        <v>4.2573835833828166</v>
      </c>
      <c r="R174" s="8">
        <f t="shared" si="9"/>
        <v>41677.006912791265</v>
      </c>
      <c r="S174" s="2">
        <v>3.3530723482596594</v>
      </c>
      <c r="T174" s="8">
        <f t="shared" si="10"/>
        <v>32824.390074447598</v>
      </c>
      <c r="U174" s="8">
        <f t="shared" si="11"/>
        <v>6037.5068891726714</v>
      </c>
    </row>
    <row r="175" spans="15:21" x14ac:dyDescent="0.45">
      <c r="O175">
        <v>171</v>
      </c>
      <c r="P175" s="7">
        <f t="shared" si="8"/>
        <v>4.7414500000000005E-2</v>
      </c>
      <c r="Q175" s="7">
        <v>4.2516616782672108</v>
      </c>
      <c r="R175" s="8">
        <f t="shared" si="9"/>
        <v>41620.993195824762</v>
      </c>
      <c r="S175" s="2">
        <v>3.3504170344429141</v>
      </c>
      <c r="T175" s="8">
        <f t="shared" si="10"/>
        <v>32798.396285039453</v>
      </c>
      <c r="U175" s="8">
        <f t="shared" si="11"/>
        <v>6094.1354273320594</v>
      </c>
    </row>
    <row r="176" spans="15:21" x14ac:dyDescent="0.45">
      <c r="O176">
        <v>172</v>
      </c>
      <c r="P176" s="7">
        <f t="shared" si="8"/>
        <v>4.7691777777777777E-2</v>
      </c>
      <c r="Q176" s="7">
        <v>4.2458998150794542</v>
      </c>
      <c r="R176" s="8">
        <f t="shared" si="9"/>
        <v>41564.588315408539</v>
      </c>
      <c r="S176" s="2">
        <v>3.3477570580695208</v>
      </c>
      <c r="T176" s="8">
        <f t="shared" si="10"/>
        <v>32772.356852244513</v>
      </c>
      <c r="U176" s="8">
        <f t="shared" si="11"/>
        <v>6151.0109104242229</v>
      </c>
    </row>
    <row r="177" spans="15:21" x14ac:dyDescent="0.45">
      <c r="O177">
        <v>173</v>
      </c>
      <c r="P177" s="7">
        <f t="shared" si="8"/>
        <v>4.7969055555555563E-2</v>
      </c>
      <c r="Q177" s="7">
        <v>4.2400979495262661</v>
      </c>
      <c r="R177" s="8">
        <f t="shared" si="9"/>
        <v>41507.791837940291</v>
      </c>
      <c r="S177" s="2">
        <v>3.3450924381317737</v>
      </c>
      <c r="T177" s="8">
        <f t="shared" si="10"/>
        <v>32746.271961984941</v>
      </c>
      <c r="U177" s="8">
        <f t="shared" si="11"/>
        <v>6208.1333384491681</v>
      </c>
    </row>
    <row r="178" spans="15:21" x14ac:dyDescent="0.45">
      <c r="O178">
        <v>174</v>
      </c>
      <c r="P178" s="7">
        <f t="shared" si="8"/>
        <v>4.8246333333333336E-2</v>
      </c>
      <c r="Q178" s="7">
        <v>4.2342560375224751</v>
      </c>
      <c r="R178" s="8">
        <f t="shared" si="9"/>
        <v>41450.603331854953</v>
      </c>
      <c r="S178" s="2">
        <v>3.3424231934351725</v>
      </c>
      <c r="T178" s="8">
        <f t="shared" si="10"/>
        <v>32720.141798354307</v>
      </c>
      <c r="U178" s="8">
        <f t="shared" si="11"/>
        <v>6265.5027114068862</v>
      </c>
    </row>
    <row r="179" spans="15:21" x14ac:dyDescent="0.45">
      <c r="O179">
        <v>175</v>
      </c>
      <c r="P179" s="7">
        <f t="shared" si="8"/>
        <v>4.8523611111111108E-2</v>
      </c>
      <c r="Q179" s="7">
        <v>4.2283740351888346</v>
      </c>
      <c r="R179" s="8">
        <f t="shared" si="9"/>
        <v>41393.022367603327</v>
      </c>
      <c r="S179" s="2">
        <v>3.3397493426013223</v>
      </c>
      <c r="T179" s="8">
        <f t="shared" si="10"/>
        <v>32693.966543645965</v>
      </c>
      <c r="U179" s="8">
        <f t="shared" si="11"/>
        <v>6323.1190292973824</v>
      </c>
    </row>
    <row r="180" spans="15:21" x14ac:dyDescent="0.45">
      <c r="O180">
        <v>176</v>
      </c>
      <c r="P180" s="7">
        <f t="shared" si="8"/>
        <v>4.8800888888888894E-2</v>
      </c>
      <c r="Q180" s="7">
        <v>4.2224518988499016</v>
      </c>
      <c r="R180" s="8">
        <f t="shared" si="9"/>
        <v>41335.048517631352</v>
      </c>
      <c r="S180" s="2">
        <v>3.3370709040707758</v>
      </c>
      <c r="T180" s="8">
        <f t="shared" si="10"/>
        <v>32667.7463783809</v>
      </c>
      <c r="U180" s="8">
        <f t="shared" si="11"/>
        <v>6380.9822921206596</v>
      </c>
    </row>
    <row r="181" spans="15:21" x14ac:dyDescent="0.45">
      <c r="O181">
        <v>177</v>
      </c>
      <c r="P181" s="7">
        <f t="shared" si="8"/>
        <v>4.9078166666666666E-2</v>
      </c>
      <c r="Q181" s="7">
        <v>4.2164895850319146</v>
      </c>
      <c r="R181" s="8">
        <f t="shared" si="9"/>
        <v>41276.681356359251</v>
      </c>
      <c r="S181" s="2">
        <v>3.3343878961058104</v>
      </c>
      <c r="T181" s="8">
        <f t="shared" si="10"/>
        <v>32641.481481334889</v>
      </c>
      <c r="U181" s="8">
        <f t="shared" si="11"/>
        <v>6439.0924998767114</v>
      </c>
    </row>
    <row r="182" spans="15:21" x14ac:dyDescent="0.45">
      <c r="O182">
        <v>178</v>
      </c>
      <c r="P182" s="7">
        <f t="shared" si="8"/>
        <v>4.9355444444444452E-2</v>
      </c>
      <c r="Q182" s="7">
        <v>4.2104870504607401</v>
      </c>
      <c r="R182" s="8">
        <f t="shared" si="9"/>
        <v>41217.920460161513</v>
      </c>
      <c r="S182" s="2">
        <v>3.3317003367931521</v>
      </c>
      <c r="T182" s="8">
        <f t="shared" si="10"/>
        <v>32615.172029565168</v>
      </c>
      <c r="U182" s="8">
        <f t="shared" si="11"/>
        <v>6497.449652565545</v>
      </c>
    </row>
    <row r="183" spans="15:21" x14ac:dyDescent="0.45">
      <c r="O183">
        <v>179</v>
      </c>
      <c r="P183" s="7">
        <f t="shared" si="8"/>
        <v>4.9632722222222224E-2</v>
      </c>
      <c r="Q183" s="7">
        <v>4.2044442520598277</v>
      </c>
      <c r="R183" s="8">
        <f t="shared" si="9"/>
        <v>41158.765407346822</v>
      </c>
      <c r="S183" s="2">
        <v>3.3290082440466406</v>
      </c>
      <c r="T183" s="8">
        <f t="shared" si="10"/>
        <v>32588.818198436551</v>
      </c>
      <c r="U183" s="8">
        <f t="shared" si="11"/>
        <v>6556.0537501871513</v>
      </c>
    </row>
    <row r="184" spans="15:21" x14ac:dyDescent="0.45">
      <c r="O184">
        <v>180</v>
      </c>
      <c r="P184" s="7">
        <f t="shared" si="8"/>
        <v>4.9910000000000003E-2</v>
      </c>
      <c r="Q184" s="7">
        <v>4.1983611469482076</v>
      </c>
      <c r="R184" s="8">
        <f t="shared" si="9"/>
        <v>41099.215778138459</v>
      </c>
      <c r="S184" s="2">
        <v>3.3263116356098372</v>
      </c>
      <c r="T184" s="8">
        <f t="shared" si="10"/>
        <v>32562.420161646911</v>
      </c>
      <c r="U184" s="8">
        <f t="shared" si="11"/>
        <v>6614.9047927415386</v>
      </c>
    </row>
    <row r="185" spans="15:21" x14ac:dyDescent="0.45">
      <c r="O185">
        <v>181</v>
      </c>
      <c r="P185" s="7">
        <f t="shared" si="8"/>
        <v>5.0187277777777782E-2</v>
      </c>
      <c r="Q185" s="7">
        <v>4.1922376924385185</v>
      </c>
      <c r="R185" s="8">
        <f t="shared" si="9"/>
        <v>41039.271154655013</v>
      </c>
      <c r="S185" s="2">
        <v>3.3236105290585836</v>
      </c>
      <c r="T185" s="8">
        <f t="shared" si="10"/>
        <v>32535.978091252273</v>
      </c>
      <c r="U185" s="8">
        <f t="shared" si="11"/>
        <v>6674.0027802287022</v>
      </c>
    </row>
    <row r="186" spans="15:21" x14ac:dyDescent="0.45">
      <c r="O186">
        <v>182</v>
      </c>
      <c r="P186" s="7">
        <f t="shared" si="8"/>
        <v>5.0464555555555561E-2</v>
      </c>
      <c r="Q186" s="7">
        <v>4.1860738460350628</v>
      </c>
      <c r="R186" s="8">
        <f t="shared" si="9"/>
        <v>40978.93112089135</v>
      </c>
      <c r="S186" s="2">
        <v>3.3209049418035059</v>
      </c>
      <c r="T186" s="8">
        <f t="shared" si="10"/>
        <v>32509.492157691308</v>
      </c>
      <c r="U186" s="8">
        <f t="shared" si="11"/>
        <v>6733.3477126486441</v>
      </c>
    </row>
    <row r="187" spans="15:21" x14ac:dyDescent="0.45">
      <c r="O187">
        <v>183</v>
      </c>
      <c r="P187" s="7">
        <f t="shared" si="8"/>
        <v>5.0741833333333333E-2</v>
      </c>
      <c r="Q187" s="7">
        <v>4.1798695654318934</v>
      </c>
      <c r="R187" s="8">
        <f t="shared" si="9"/>
        <v>40918.195262699839</v>
      </c>
      <c r="S187" s="2">
        <v>3.3181948910924643</v>
      </c>
      <c r="T187" s="8">
        <f t="shared" si="10"/>
        <v>32482.962529809301</v>
      </c>
      <c r="U187" s="8">
        <f t="shared" si="11"/>
        <v>6792.9395900013624</v>
      </c>
    </row>
    <row r="188" spans="15:21" x14ac:dyDescent="0.45">
      <c r="O188">
        <v>184</v>
      </c>
      <c r="P188" s="7">
        <f t="shared" si="8"/>
        <v>5.1019111111111112E-2</v>
      </c>
      <c r="Q188" s="7">
        <v>4.1736248085109366</v>
      </c>
      <c r="R188" s="8">
        <f t="shared" si="9"/>
        <v>40857.063167772045</v>
      </c>
      <c r="S188" s="2">
        <v>3.3154803940129618</v>
      </c>
      <c r="T188" s="8">
        <f t="shared" si="10"/>
        <v>32456.389374881765</v>
      </c>
      <c r="U188" s="8">
        <f t="shared" si="11"/>
        <v>6852.7784122868579</v>
      </c>
    </row>
    <row r="189" spans="15:21" x14ac:dyDescent="0.45">
      <c r="O189">
        <v>185</v>
      </c>
      <c r="P189" s="7">
        <f t="shared" si="8"/>
        <v>5.1296388888888891E-2</v>
      </c>
      <c r="Q189" s="7">
        <v>4.1673395333401313</v>
      </c>
      <c r="R189" s="8">
        <f t="shared" si="9"/>
        <v>40795.534425620433</v>
      </c>
      <c r="S189" s="2">
        <v>3.3127614674944943</v>
      </c>
      <c r="T189" s="8">
        <f t="shared" si="10"/>
        <v>32429.772858637418</v>
      </c>
      <c r="U189" s="8">
        <f t="shared" si="11"/>
        <v>6912.8641795051335</v>
      </c>
    </row>
    <row r="190" spans="15:21" x14ac:dyDescent="0.45">
      <c r="O190">
        <v>186</v>
      </c>
      <c r="P190" s="7">
        <f t="shared" si="8"/>
        <v>5.1573666666666663E-2</v>
      </c>
      <c r="Q190" s="7">
        <v>4.1610136981716037</v>
      </c>
      <c r="R190" s="8">
        <f t="shared" si="9"/>
        <v>40733.608627560578</v>
      </c>
      <c r="S190" s="2">
        <v>3.3100381283108615</v>
      </c>
      <c r="T190" s="8">
        <f t="shared" si="10"/>
        <v>32403.113145280804</v>
      </c>
      <c r="U190" s="8">
        <f t="shared" si="11"/>
        <v>6973.1968916561837</v>
      </c>
    </row>
    <row r="191" spans="15:21" x14ac:dyDescent="0.45">
      <c r="O191">
        <v>187</v>
      </c>
      <c r="P191" s="7">
        <f t="shared" si="8"/>
        <v>5.1850944444444449E-2</v>
      </c>
      <c r="Q191" s="7">
        <v>4.1546472614398775</v>
      </c>
      <c r="R191" s="8">
        <f t="shared" si="9"/>
        <v>40671.285366693592</v>
      </c>
      <c r="S191" s="2">
        <v>3.307310393082429</v>
      </c>
      <c r="T191" s="8">
        <f t="shared" si="10"/>
        <v>32376.410397514454</v>
      </c>
      <c r="U191" s="8">
        <f t="shared" si="11"/>
        <v>7033.7765487400156</v>
      </c>
    </row>
    <row r="192" spans="15:21" x14ac:dyDescent="0.45">
      <c r="O192">
        <v>188</v>
      </c>
      <c r="P192" s="7">
        <f t="shared" si="8"/>
        <v>5.2128222222222222E-2</v>
      </c>
      <c r="Q192" s="7">
        <v>4.1482401817600909</v>
      </c>
      <c r="R192" s="8">
        <f t="shared" si="9"/>
        <v>40608.564237888677</v>
      </c>
      <c r="S192" s="2">
        <v>3.3045782782783437</v>
      </c>
      <c r="T192" s="8">
        <f t="shared" si="10"/>
        <v>32349.664776560585</v>
      </c>
      <c r="U192" s="8">
        <f t="shared" si="11"/>
        <v>7094.6031507566213</v>
      </c>
    </row>
    <row r="193" spans="15:21" x14ac:dyDescent="0.45">
      <c r="O193">
        <v>189</v>
      </c>
      <c r="P193" s="7">
        <f t="shared" si="8"/>
        <v>5.2405500000000008E-2</v>
      </c>
      <c r="Q193" s="7">
        <v>4.1417924179262595</v>
      </c>
      <c r="R193" s="8">
        <f t="shared" si="9"/>
        <v>40545.444837766147</v>
      </c>
      <c r="S193" s="2">
        <v>3.3018418002187078</v>
      </c>
      <c r="T193" s="8">
        <f t="shared" si="10"/>
        <v>32322.876442182329</v>
      </c>
      <c r="U193" s="8">
        <f t="shared" si="11"/>
        <v>7155.6766977060088</v>
      </c>
    </row>
    <row r="194" spans="15:21" x14ac:dyDescent="0.45">
      <c r="O194">
        <v>190</v>
      </c>
      <c r="P194" s="7">
        <f t="shared" si="8"/>
        <v>5.268277777777778E-2</v>
      </c>
      <c r="Q194" s="7">
        <v>4.1353039289095577</v>
      </c>
      <c r="R194" s="8">
        <f t="shared" si="9"/>
        <v>40481.926764680567</v>
      </c>
      <c r="S194" s="2">
        <v>3.2991009750767115</v>
      </c>
      <c r="T194" s="8">
        <f t="shared" si="10"/>
        <v>32296.045552704676</v>
      </c>
      <c r="U194" s="8">
        <f t="shared" si="11"/>
        <v>7216.9971895881699</v>
      </c>
    </row>
    <row r="195" spans="15:21" x14ac:dyDescent="0.45">
      <c r="O195">
        <v>191</v>
      </c>
      <c r="P195" s="7">
        <f t="shared" si="8"/>
        <v>5.2960055555555559E-2</v>
      </c>
      <c r="Q195" s="7">
        <v>4.128774673856622</v>
      </c>
      <c r="R195" s="8">
        <f t="shared" si="9"/>
        <v>40418.009618704178</v>
      </c>
      <c r="S195" s="2">
        <v>3.2963558188807203</v>
      </c>
      <c r="T195" s="8">
        <f t="shared" si="10"/>
        <v>32269.172265034853</v>
      </c>
      <c r="U195" s="8">
        <f t="shared" si="11"/>
        <v>7278.5646264031111</v>
      </c>
    </row>
    <row r="196" spans="15:21" x14ac:dyDescent="0.45">
      <c r="O196">
        <v>192</v>
      </c>
      <c r="P196" s="7">
        <f t="shared" si="8"/>
        <v>5.3237333333333338E-2</v>
      </c>
      <c r="Q196" s="7">
        <v>4.1222046120878852</v>
      </c>
      <c r="R196" s="8">
        <f t="shared" si="9"/>
        <v>40353.693001610547</v>
      </c>
      <c r="S196" s="2">
        <v>3.2936063475163246</v>
      </c>
      <c r="T196" s="8">
        <f t="shared" si="10"/>
        <v>32242.256734682433</v>
      </c>
      <c r="U196" s="8">
        <f t="shared" si="11"/>
        <v>7340.3790081508287</v>
      </c>
    </row>
    <row r="197" spans="15:21" x14ac:dyDescent="0.45">
      <c r="O197">
        <v>193</v>
      </c>
      <c r="P197" s="7">
        <f t="shared" ref="P197:P260" si="12">O197/3600000*998.2</f>
        <v>5.351461111111111E-2</v>
      </c>
      <c r="Q197" s="7">
        <v>4.115593703095934</v>
      </c>
      <c r="R197" s="8">
        <f t="shared" ref="R197:R260" si="13">Q197*998.2*9.807</f>
        <v>40288.976516858558</v>
      </c>
      <c r="S197" s="2">
        <v>3.2908525767283496</v>
      </c>
      <c r="T197" s="8">
        <f t="shared" ref="T197:T260" si="14">S197*998.2*9.807</f>
        <v>32215.299115778973</v>
      </c>
      <c r="U197" s="8">
        <f t="shared" ref="U197:U260" si="15">(2.10038804358055E-12 + 26191.1128205127*P197 + 802989.743589745*P197^2)*2</f>
        <v>7402.4403348313226</v>
      </c>
    </row>
    <row r="198" spans="15:21" x14ac:dyDescent="0.45">
      <c r="O198">
        <v>194</v>
      </c>
      <c r="P198" s="7">
        <f t="shared" si="12"/>
        <v>5.3791888888888889E-2</v>
      </c>
      <c r="Q198" s="7">
        <v>4.1089419065438886</v>
      </c>
      <c r="R198" s="8">
        <f t="shared" si="13"/>
        <v>40223.859769576462</v>
      </c>
      <c r="S198" s="2">
        <v>3.288094522122825</v>
      </c>
      <c r="T198" s="8">
        <f t="shared" si="14"/>
        <v>32188.299561097323</v>
      </c>
      <c r="U198" s="8">
        <f t="shared" si="15"/>
        <v>7464.7486064445966</v>
      </c>
    </row>
    <row r="199" spans="15:21" x14ac:dyDescent="0.45">
      <c r="O199">
        <v>195</v>
      </c>
      <c r="P199" s="7">
        <f t="shared" si="12"/>
        <v>5.4069166666666668E-2</v>
      </c>
      <c r="Q199" s="7">
        <v>4.1022491822638045</v>
      </c>
      <c r="R199" s="8">
        <f t="shared" si="13"/>
        <v>40158.342366546305</v>
      </c>
      <c r="S199" s="2">
        <v>3.2853321991689208</v>
      </c>
      <c r="T199" s="8">
        <f t="shared" si="14"/>
        <v>32161.258222070559</v>
      </c>
      <c r="U199" s="8">
        <f t="shared" si="15"/>
        <v>7527.3038229906479</v>
      </c>
    </row>
    <row r="200" spans="15:21" x14ac:dyDescent="0.45">
      <c r="O200">
        <v>196</v>
      </c>
      <c r="P200" s="7">
        <f t="shared" si="12"/>
        <v>5.4346444444444447E-2</v>
      </c>
      <c r="Q200" s="7">
        <v>4.095515490255103</v>
      </c>
      <c r="R200" s="8">
        <f t="shared" si="13"/>
        <v>40092.42391618852</v>
      </c>
      <c r="S200" s="2">
        <v>3.2825656232008389</v>
      </c>
      <c r="T200" s="8">
        <f t="shared" si="14"/>
        <v>32134.175248810512</v>
      </c>
      <c r="U200" s="8">
        <f t="shared" si="15"/>
        <v>7590.1059844694764</v>
      </c>
    </row>
    <row r="201" spans="15:21" x14ac:dyDescent="0.45">
      <c r="O201">
        <v>197</v>
      </c>
      <c r="P201" s="7">
        <f t="shared" si="12"/>
        <v>5.4623722222222226E-2</v>
      </c>
      <c r="Q201" s="7">
        <v>4.0887407906830182</v>
      </c>
      <c r="R201" s="8">
        <f t="shared" si="13"/>
        <v>40026.104028546753</v>
      </c>
      <c r="S201" s="2">
        <v>3.2797948094196787</v>
      </c>
      <c r="T201" s="8">
        <f t="shared" si="14"/>
        <v>32107.050790126032</v>
      </c>
      <c r="U201" s="8">
        <f t="shared" si="15"/>
        <v>7653.1550908810832</v>
      </c>
    </row>
    <row r="202" spans="15:21" x14ac:dyDescent="0.45">
      <c r="O202">
        <v>198</v>
      </c>
      <c r="P202" s="7">
        <f t="shared" si="12"/>
        <v>5.4901000000000005E-2</v>
      </c>
      <c r="Q202" s="7">
        <v>4.0819250438770709</v>
      </c>
      <c r="R202" s="8">
        <f t="shared" si="13"/>
        <v>39959.382315272895</v>
      </c>
      <c r="S202" s="2">
        <v>3.2770197728952613</v>
      </c>
      <c r="T202" s="8">
        <f t="shared" si="14"/>
        <v>32079.884993540822</v>
      </c>
      <c r="U202" s="8">
        <f t="shared" si="15"/>
        <v>7716.4511422254673</v>
      </c>
    </row>
    <row r="203" spans="15:21" x14ac:dyDescent="0.45">
      <c r="O203">
        <v>199</v>
      </c>
      <c r="P203" s="7">
        <f t="shared" si="12"/>
        <v>5.5178277777777777E-2</v>
      </c>
      <c r="Q203" s="7">
        <v>4.0750682103295617</v>
      </c>
      <c r="R203" s="8">
        <f t="shared" si="13"/>
        <v>39892.258389612354</v>
      </c>
      <c r="S203" s="2">
        <v>3.274240528567919</v>
      </c>
      <c r="T203" s="8">
        <f t="shared" si="14"/>
        <v>32052.678005310987</v>
      </c>
      <c r="U203" s="8">
        <f t="shared" si="15"/>
        <v>7779.9941385026277</v>
      </c>
    </row>
    <row r="204" spans="15:21" x14ac:dyDescent="0.45">
      <c r="O204">
        <v>200</v>
      </c>
      <c r="P204" s="7">
        <f t="shared" si="12"/>
        <v>5.5455555555555563E-2</v>
      </c>
      <c r="Q204" s="7">
        <v>4.0681702506940853</v>
      </c>
      <c r="R204" s="8">
        <f t="shared" si="13"/>
        <v>39824.731866389498</v>
      </c>
      <c r="S204" s="2">
        <v>3.271457091250257</v>
      </c>
      <c r="T204" s="8">
        <f t="shared" si="14"/>
        <v>32025.429970442266</v>
      </c>
      <c r="U204" s="8">
        <f t="shared" si="15"/>
        <v>7843.7840797125682</v>
      </c>
    </row>
    <row r="205" spans="15:21" x14ac:dyDescent="0.45">
      <c r="O205">
        <v>201</v>
      </c>
      <c r="P205" s="7">
        <f t="shared" si="12"/>
        <v>5.5732833333333336E-2</v>
      </c>
      <c r="Q205" s="7">
        <v>4.0612311257840634</v>
      </c>
      <c r="R205" s="8">
        <f t="shared" si="13"/>
        <v>39756.802361993294</v>
      </c>
      <c r="S205" s="2">
        <v>3.2686694756288763</v>
      </c>
      <c r="T205" s="8">
        <f t="shared" si="14"/>
        <v>31998.141032706906</v>
      </c>
      <c r="U205" s="8">
        <f t="shared" si="15"/>
        <v>7907.8209658552842</v>
      </c>
    </row>
    <row r="206" spans="15:21" x14ac:dyDescent="0.45">
      <c r="O206">
        <v>202</v>
      </c>
      <c r="P206" s="7">
        <f t="shared" si="12"/>
        <v>5.6010111111111115E-2</v>
      </c>
      <c r="Q206" s="7">
        <v>4.0542507965713108</v>
      </c>
      <c r="R206" s="8">
        <f t="shared" si="13"/>
        <v>39688.469494363293</v>
      </c>
      <c r="S206" s="2">
        <v>3.2658776962660676</v>
      </c>
      <c r="T206" s="8">
        <f t="shared" si="14"/>
        <v>31970.811334660219</v>
      </c>
      <c r="U206" s="8">
        <f t="shared" si="15"/>
        <v>7972.1047969307783</v>
      </c>
    </row>
    <row r="207" spans="15:21" x14ac:dyDescent="0.45">
      <c r="O207">
        <v>203</v>
      </c>
      <c r="P207" s="7">
        <f t="shared" si="12"/>
        <v>5.6287388888888894E-2</v>
      </c>
      <c r="Q207" s="7">
        <v>4.047229224184604</v>
      </c>
      <c r="R207" s="8">
        <f t="shared" si="13"/>
        <v>39619.732882975579</v>
      </c>
      <c r="S207" s="2">
        <v>3.2630817676014763</v>
      </c>
      <c r="T207" s="8">
        <f t="shared" si="14"/>
        <v>31943.441017656918</v>
      </c>
      <c r="U207" s="8">
        <f t="shared" si="15"/>
        <v>8036.6355729390507</v>
      </c>
    </row>
    <row r="208" spans="15:21" x14ac:dyDescent="0.45">
      <c r="O208">
        <v>204</v>
      </c>
      <c r="P208" s="7">
        <f t="shared" si="12"/>
        <v>5.6564666666666666E-2</v>
      </c>
      <c r="Q208" s="7">
        <v>4.0401663699082748</v>
      </c>
      <c r="R208" s="8">
        <f t="shared" si="13"/>
        <v>39550.592148829011</v>
      </c>
      <c r="S208" s="2">
        <v>3.260281703953734</v>
      </c>
      <c r="T208" s="8">
        <f t="shared" si="14"/>
        <v>31916.030221867055</v>
      </c>
      <c r="U208" s="8">
        <f t="shared" si="15"/>
        <v>8101.4132938800994</v>
      </c>
    </row>
    <row r="209" spans="15:21" x14ac:dyDescent="0.45">
      <c r="O209">
        <v>205</v>
      </c>
      <c r="P209" s="7">
        <f t="shared" si="12"/>
        <v>5.6841944444444445E-2</v>
      </c>
      <c r="Q209" s="7">
        <v>4.0330621951808325</v>
      </c>
      <c r="R209" s="8">
        <f t="shared" si="13"/>
        <v>39481.046914431776</v>
      </c>
      <c r="S209" s="2">
        <v>3.2574775195220593</v>
      </c>
      <c r="T209" s="8">
        <f t="shared" si="14"/>
        <v>31888.579086291724</v>
      </c>
      <c r="U209" s="8">
        <f t="shared" si="15"/>
        <v>8166.4379597539273</v>
      </c>
    </row>
    <row r="210" spans="15:21" x14ac:dyDescent="0.45">
      <c r="O210">
        <v>206</v>
      </c>
      <c r="P210" s="7">
        <f t="shared" si="12"/>
        <v>5.7119222222222224E-2</v>
      </c>
      <c r="Q210" s="7">
        <v>4.0259166615936026</v>
      </c>
      <c r="R210" s="8">
        <f t="shared" si="13"/>
        <v>39411.096803788016</v>
      </c>
      <c r="S210" s="2">
        <v>3.254669228387836</v>
      </c>
      <c r="T210" s="8">
        <f t="shared" si="14"/>
        <v>31861.087748778471</v>
      </c>
      <c r="U210" s="8">
        <f t="shared" si="15"/>
        <v>8231.7095705605316</v>
      </c>
    </row>
    <row r="211" spans="15:21" x14ac:dyDescent="0.45">
      <c r="O211">
        <v>207</v>
      </c>
      <c r="P211" s="7">
        <f t="shared" si="12"/>
        <v>5.7396500000000003E-2</v>
      </c>
      <c r="Q211" s="7">
        <v>4.0187297308893646</v>
      </c>
      <c r="R211" s="8">
        <f t="shared" si="13"/>
        <v>39340.741442384504</v>
      </c>
      <c r="S211" s="2">
        <v>3.251856844516154</v>
      </c>
      <c r="T211" s="8">
        <f t="shared" si="14"/>
        <v>31833.556346036421</v>
      </c>
      <c r="U211" s="8">
        <f t="shared" si="15"/>
        <v>8297.2281262999168</v>
      </c>
    </row>
    <row r="212" spans="15:21" x14ac:dyDescent="0.45">
      <c r="O212">
        <v>208</v>
      </c>
      <c r="P212" s="7">
        <f t="shared" si="12"/>
        <v>5.7673777777777782E-2</v>
      </c>
      <c r="Q212" s="7">
        <v>4.0115013649610383</v>
      </c>
      <c r="R212" s="8">
        <f t="shared" si="13"/>
        <v>39269.980457177793</v>
      </c>
      <c r="S212" s="2">
        <v>3.2490403817573297</v>
      </c>
      <c r="T212" s="8">
        <f t="shared" si="14"/>
        <v>31805.985013651127</v>
      </c>
      <c r="U212" s="8">
        <f t="shared" si="15"/>
        <v>8362.9936269720765</v>
      </c>
    </row>
    <row r="213" spans="15:21" x14ac:dyDescent="0.45">
      <c r="O213">
        <v>209</v>
      </c>
      <c r="P213" s="7">
        <f t="shared" si="12"/>
        <v>5.7951055555555561E-2</v>
      </c>
      <c r="Q213" s="7">
        <v>4.0042315258503702</v>
      </c>
      <c r="R213" s="8">
        <f t="shared" si="13"/>
        <v>39198.813476581359</v>
      </c>
      <c r="S213" s="2">
        <v>3.2462198538483986</v>
      </c>
      <c r="T213" s="8">
        <f t="shared" si="14"/>
        <v>31778.373886099202</v>
      </c>
      <c r="U213" s="8">
        <f t="shared" si="15"/>
        <v>8429.0060725770145</v>
      </c>
    </row>
    <row r="214" spans="15:21" x14ac:dyDescent="0.45">
      <c r="O214">
        <v>210</v>
      </c>
      <c r="P214" s="7">
        <f t="shared" si="12"/>
        <v>5.8228333333333333E-2</v>
      </c>
      <c r="Q214" s="7">
        <v>3.996920175746637</v>
      </c>
      <c r="R214" s="8">
        <f t="shared" si="13"/>
        <v>39127.24013045289</v>
      </c>
      <c r="S214" s="2">
        <v>3.243395274414576</v>
      </c>
      <c r="T214" s="8">
        <f t="shared" si="14"/>
        <v>31750.723096762616</v>
      </c>
      <c r="U214" s="8">
        <f t="shared" si="15"/>
        <v>8495.2654631147288</v>
      </c>
    </row>
    <row r="215" spans="15:21" x14ac:dyDescent="0.45">
      <c r="O215">
        <v>211</v>
      </c>
      <c r="P215" s="7">
        <f t="shared" si="12"/>
        <v>5.8505611111111119E-2</v>
      </c>
      <c r="Q215" s="7">
        <v>3.9895672769853707</v>
      </c>
      <c r="R215" s="8">
        <f t="shared" si="13"/>
        <v>39055.260050081823</v>
      </c>
      <c r="S215" s="2">
        <v>3.2405666569706986</v>
      </c>
      <c r="T215" s="8">
        <f t="shared" si="14"/>
        <v>31723.032777942801</v>
      </c>
      <c r="U215" s="8">
        <f t="shared" si="15"/>
        <v>8561.771798585225</v>
      </c>
    </row>
    <row r="216" spans="15:21" x14ac:dyDescent="0.45">
      <c r="O216">
        <v>212</v>
      </c>
      <c r="P216" s="7">
        <f t="shared" si="12"/>
        <v>5.8782888888888891E-2</v>
      </c>
      <c r="Q216" s="7">
        <v>3.9821727920471082</v>
      </c>
      <c r="R216" s="8">
        <f t="shared" si="13"/>
        <v>38982.872868177103</v>
      </c>
      <c r="S216" s="2">
        <v>3.2377340149226375</v>
      </c>
      <c r="T216" s="8">
        <f t="shared" si="14"/>
        <v>31695.303060874485</v>
      </c>
      <c r="U216" s="8">
        <f t="shared" si="15"/>
        <v>8628.525078988494</v>
      </c>
    </row>
    <row r="217" spans="15:21" x14ac:dyDescent="0.45">
      <c r="O217">
        <v>213</v>
      </c>
      <c r="P217" s="7">
        <f t="shared" si="12"/>
        <v>5.9060166666666664E-2</v>
      </c>
      <c r="Q217" s="7">
        <v>3.9747366835561393</v>
      </c>
      <c r="R217" s="8">
        <f t="shared" si="13"/>
        <v>38910.078218854913</v>
      </c>
      <c r="S217" s="2">
        <v>3.234897361568684</v>
      </c>
      <c r="T217" s="8">
        <f t="shared" si="14"/>
        <v>31667.534075739259</v>
      </c>
      <c r="U217" s="8">
        <f t="shared" si="15"/>
        <v>8695.5253043245411</v>
      </c>
    </row>
    <row r="218" spans="15:21" x14ac:dyDescent="0.45">
      <c r="O218">
        <v>214</v>
      </c>
      <c r="P218" s="7">
        <f t="shared" si="12"/>
        <v>5.933744444444445E-2</v>
      </c>
      <c r="Q218" s="7">
        <v>3.9672589142792893</v>
      </c>
      <c r="R218" s="8">
        <f t="shared" si="13"/>
        <v>38836.875737626789</v>
      </c>
      <c r="S218" s="2">
        <v>3.2320567101009212</v>
      </c>
      <c r="T218" s="8">
        <f t="shared" si="14"/>
        <v>31639.725951679007</v>
      </c>
      <c r="U218" s="8">
        <f t="shared" si="15"/>
        <v>8762.7724745933701</v>
      </c>
    </row>
    <row r="219" spans="15:21" x14ac:dyDescent="0.45">
      <c r="O219">
        <v>215</v>
      </c>
      <c r="P219" s="7">
        <f t="shared" si="12"/>
        <v>5.9614722222222222E-2</v>
      </c>
      <c r="Q219" s="7">
        <v>3.9597394471247038</v>
      </c>
      <c r="R219" s="8">
        <f t="shared" si="13"/>
        <v>38763.265061387661</v>
      </c>
      <c r="S219" s="2">
        <v>3.2292120736065564</v>
      </c>
      <c r="T219" s="8">
        <f t="shared" si="14"/>
        <v>31611.878816808952</v>
      </c>
      <c r="U219" s="8">
        <f t="shared" si="15"/>
        <v>8830.2665897949719</v>
      </c>
    </row>
    <row r="220" spans="15:21" x14ac:dyDescent="0.45">
      <c r="O220">
        <v>216</v>
      </c>
      <c r="P220" s="7">
        <f t="shared" si="12"/>
        <v>5.9892000000000001E-2</v>
      </c>
      <c r="Q220" s="7">
        <v>3.952178245140662</v>
      </c>
      <c r="R220" s="8">
        <f t="shared" si="13"/>
        <v>38689.245828404302</v>
      </c>
      <c r="S220" s="2">
        <v>3.226363465069245</v>
      </c>
      <c r="T220" s="8">
        <f t="shared" si="14"/>
        <v>31583.992798230607</v>
      </c>
      <c r="U220" s="8">
        <f t="shared" si="15"/>
        <v>8898.0076499293536</v>
      </c>
    </row>
    <row r="221" spans="15:21" x14ac:dyDescent="0.45">
      <c r="O221">
        <v>217</v>
      </c>
      <c r="P221" s="7">
        <f t="shared" si="12"/>
        <v>6.016927777777778E-2</v>
      </c>
      <c r="Q221" s="7">
        <v>3.9445752715143967</v>
      </c>
      <c r="R221" s="8">
        <f t="shared" si="13"/>
        <v>38614.817678303756</v>
      </c>
      <c r="S221" s="2">
        <v>3.2235108973703848</v>
      </c>
      <c r="T221" s="8">
        <f t="shared" si="14"/>
        <v>31556.068022044448</v>
      </c>
      <c r="U221" s="8">
        <f t="shared" si="15"/>
        <v>8965.9956549965136</v>
      </c>
    </row>
    <row r="222" spans="15:21" x14ac:dyDescent="0.45">
      <c r="O222">
        <v>218</v>
      </c>
      <c r="P222" s="7">
        <f t="shared" si="12"/>
        <v>6.0446555555555559E-2</v>
      </c>
      <c r="Q222" s="7">
        <v>3.9369304895709312</v>
      </c>
      <c r="R222" s="8">
        <f t="shared" si="13"/>
        <v>38539.980252061927</v>
      </c>
      <c r="S222" s="2">
        <v>3.2206543832903876</v>
      </c>
      <c r="T222" s="8">
        <f t="shared" si="14"/>
        <v>31528.10461336236</v>
      </c>
      <c r="U222" s="8">
        <f t="shared" si="15"/>
        <v>9034.23060499645</v>
      </c>
    </row>
    <row r="223" spans="15:21" x14ac:dyDescent="0.45">
      <c r="O223">
        <v>219</v>
      </c>
      <c r="P223" s="7">
        <f t="shared" si="12"/>
        <v>6.0723833333333338E-2</v>
      </c>
      <c r="Q223" s="7">
        <v>3.9292438627719282</v>
      </c>
      <c r="R223" s="8">
        <f t="shared" si="13"/>
        <v>38464.733191992338</v>
      </c>
      <c r="S223" s="2">
        <v>3.2177939355099303</v>
      </c>
      <c r="T223" s="8">
        <f t="shared" si="14"/>
        <v>31500.102696319907</v>
      </c>
      <c r="U223" s="8">
        <f t="shared" si="15"/>
        <v>9102.7124999291646</v>
      </c>
    </row>
    <row r="224" spans="15:21" x14ac:dyDescent="0.45">
      <c r="O224">
        <v>220</v>
      </c>
      <c r="P224" s="7">
        <f t="shared" si="12"/>
        <v>6.100111111111111E-2</v>
      </c>
      <c r="Q224" s="7">
        <v>3.9215153547145665</v>
      </c>
      <c r="R224" s="8">
        <f t="shared" si="13"/>
        <v>38389.076141735124</v>
      </c>
      <c r="S224" s="2">
        <v>3.2149295666111901</v>
      </c>
      <c r="T224" s="8">
        <f t="shared" si="14"/>
        <v>31472.062394088385</v>
      </c>
      <c r="U224" s="8">
        <f t="shared" si="15"/>
        <v>9171.4413397946573</v>
      </c>
    </row>
    <row r="225" spans="15:21" x14ac:dyDescent="0.45">
      <c r="O225">
        <v>221</v>
      </c>
      <c r="P225" s="7">
        <f t="shared" si="12"/>
        <v>6.1278388888888889E-2</v>
      </c>
      <c r="Q225" s="7">
        <v>3.9137449291304209</v>
      </c>
      <c r="R225" s="8">
        <f t="shared" si="13"/>
        <v>38313.008746246072</v>
      </c>
      <c r="S225" s="2">
        <v>3.212061289079049</v>
      </c>
      <c r="T225" s="8">
        <f t="shared" si="14"/>
        <v>31443.983828886641</v>
      </c>
      <c r="U225" s="8">
        <f t="shared" si="15"/>
        <v>9240.4171245929265</v>
      </c>
    </row>
    <row r="226" spans="15:21" x14ac:dyDescent="0.45">
      <c r="O226">
        <v>222</v>
      </c>
      <c r="P226" s="7">
        <f t="shared" si="12"/>
        <v>6.1555666666666675E-2</v>
      </c>
      <c r="Q226" s="7">
        <v>3.9059325498843478</v>
      </c>
      <c r="R226" s="8">
        <f t="shared" si="13"/>
        <v>38236.530651785717</v>
      </c>
      <c r="S226" s="2">
        <v>3.209189115302284</v>
      </c>
      <c r="T226" s="8">
        <f t="shared" si="14"/>
        <v>31415.867121992716</v>
      </c>
      <c r="U226" s="8">
        <f t="shared" si="15"/>
        <v>9309.6398543239757</v>
      </c>
    </row>
    <row r="227" spans="15:21" x14ac:dyDescent="0.45">
      <c r="O227">
        <v>223</v>
      </c>
      <c r="P227" s="7">
        <f t="shared" si="12"/>
        <v>6.183294444444444E-2</v>
      </c>
      <c r="Q227" s="7">
        <v>3.8980781809734086</v>
      </c>
      <c r="R227" s="8">
        <f t="shared" si="13"/>
        <v>38159.641505908774</v>
      </c>
      <c r="S227" s="2">
        <v>3.2063130575747403</v>
      </c>
      <c r="T227" s="8">
        <f t="shared" si="14"/>
        <v>31387.712393755333</v>
      </c>
      <c r="U227" s="8">
        <f t="shared" si="15"/>
        <v>9379.1095289877976</v>
      </c>
    </row>
    <row r="228" spans="15:21" x14ac:dyDescent="0.45">
      <c r="O228">
        <v>224</v>
      </c>
      <c r="P228" s="7">
        <f t="shared" si="12"/>
        <v>6.2110222222222219E-2</v>
      </c>
      <c r="Q228" s="7">
        <v>3.8901817865257899</v>
      </c>
      <c r="R228" s="8">
        <f t="shared" si="13"/>
        <v>38082.340957453598</v>
      </c>
      <c r="S228" s="2">
        <v>3.2034331280964778</v>
      </c>
      <c r="T228" s="8">
        <f t="shared" si="14"/>
        <v>31359.519763605123</v>
      </c>
      <c r="U228" s="8">
        <f t="shared" si="15"/>
        <v>9448.8261485844014</v>
      </c>
    </row>
    <row r="229" spans="15:21" x14ac:dyDescent="0.45">
      <c r="O229">
        <v>225</v>
      </c>
      <c r="P229" s="7">
        <f t="shared" si="12"/>
        <v>6.2387500000000005E-2</v>
      </c>
      <c r="Q229" s="7">
        <v>3.8822433307997368</v>
      </c>
      <c r="R229" s="8">
        <f t="shared" si="13"/>
        <v>38004.628656531742</v>
      </c>
      <c r="S229" s="2">
        <v>3.2005493389749038</v>
      </c>
      <c r="T229" s="8">
        <f t="shared" si="14"/>
        <v>31331.289350065697</v>
      </c>
      <c r="U229" s="8">
        <f t="shared" si="15"/>
        <v>9518.7897131137834</v>
      </c>
    </row>
    <row r="230" spans="15:21" x14ac:dyDescent="0.45">
      <c r="O230">
        <v>226</v>
      </c>
      <c r="P230" s="7">
        <f t="shared" si="12"/>
        <v>6.2664777777777791E-2</v>
      </c>
      <c r="Q230" s="7">
        <v>3.8742627781825076</v>
      </c>
      <c r="R230" s="8">
        <f t="shared" si="13"/>
        <v>37926.504254517713</v>
      </c>
      <c r="S230" s="2">
        <v>3.1976617022258855</v>
      </c>
      <c r="T230" s="8">
        <f t="shared" si="14"/>
        <v>31303.021270764548</v>
      </c>
      <c r="U230" s="8">
        <f t="shared" si="15"/>
        <v>9589.0002225759436</v>
      </c>
    </row>
    <row r="231" spans="15:21" x14ac:dyDescent="0.45">
      <c r="O231">
        <v>227</v>
      </c>
      <c r="P231" s="7">
        <f t="shared" si="12"/>
        <v>6.2942055555555557E-2</v>
      </c>
      <c r="Q231" s="7">
        <v>3.8662400931893428</v>
      </c>
      <c r="R231" s="8">
        <f t="shared" si="13"/>
        <v>37847.967404038856</v>
      </c>
      <c r="S231" s="2">
        <v>3.1947702297748446</v>
      </c>
      <c r="T231" s="8">
        <f t="shared" si="14"/>
        <v>31274.715642443782</v>
      </c>
      <c r="U231" s="8">
        <f t="shared" si="15"/>
        <v>9659.4576769708765</v>
      </c>
    </row>
    <row r="232" spans="15:21" x14ac:dyDescent="0.45">
      <c r="O232">
        <v>228</v>
      </c>
      <c r="P232" s="7">
        <f t="shared" si="12"/>
        <v>6.3219333333333336E-2</v>
      </c>
      <c r="Q232" s="7">
        <v>3.8581752404624279</v>
      </c>
      <c r="R232" s="8">
        <f t="shared" si="13"/>
        <v>37769.017758965245</v>
      </c>
      <c r="S232" s="2">
        <v>3.191874933457834</v>
      </c>
      <c r="T232" s="8">
        <f t="shared" si="14"/>
        <v>31246.372580970623</v>
      </c>
      <c r="U232" s="8">
        <f t="shared" si="15"/>
        <v>9730.1620762985895</v>
      </c>
    </row>
    <row r="233" spans="15:21" x14ac:dyDescent="0.45">
      <c r="O233">
        <v>229</v>
      </c>
      <c r="P233" s="7">
        <f t="shared" si="12"/>
        <v>6.3496611111111115E-2</v>
      </c>
      <c r="Q233" s="7">
        <v>3.8500681847698979</v>
      </c>
      <c r="R233" s="8">
        <f t="shared" si="13"/>
        <v>37689.65497439992</v>
      </c>
      <c r="S233" s="2">
        <v>3.1889758250225939</v>
      </c>
      <c r="T233" s="8">
        <f t="shared" si="14"/>
        <v>31217.992201347788</v>
      </c>
      <c r="U233" s="8">
        <f t="shared" si="15"/>
        <v>9801.1134205590824</v>
      </c>
    </row>
    <row r="234" spans="15:21" x14ac:dyDescent="0.45">
      <c r="O234">
        <v>230</v>
      </c>
      <c r="P234" s="7">
        <f t="shared" si="12"/>
        <v>6.3773888888888894E-2</v>
      </c>
      <c r="Q234" s="7">
        <v>3.8419188910048296</v>
      </c>
      <c r="R234" s="8">
        <f t="shared" si="13"/>
        <v>37609.878706669013</v>
      </c>
      <c r="S234" s="2">
        <v>3.1860729161296</v>
      </c>
      <c r="T234" s="8">
        <f t="shared" si="14"/>
        <v>31189.57461772372</v>
      </c>
      <c r="U234" s="8">
        <f t="shared" si="15"/>
        <v>9872.31170975235</v>
      </c>
    </row>
    <row r="235" spans="15:21" x14ac:dyDescent="0.45">
      <c r="O235">
        <v>231</v>
      </c>
      <c r="P235" s="7">
        <f t="shared" si="12"/>
        <v>6.4051166666666673E-2</v>
      </c>
      <c r="Q235" s="7">
        <v>3.83372732418426</v>
      </c>
      <c r="R235" s="8">
        <f t="shared" si="13"/>
        <v>37529.688613312144</v>
      </c>
      <c r="S235" s="2">
        <v>3.1831662183530813</v>
      </c>
      <c r="T235" s="8">
        <f t="shared" si="14"/>
        <v>31161.119943402573</v>
      </c>
      <c r="U235" s="8">
        <f t="shared" si="15"/>
        <v>9943.7569438783976</v>
      </c>
    </row>
    <row r="236" spans="15:21" x14ac:dyDescent="0.45">
      <c r="O236">
        <v>232</v>
      </c>
      <c r="P236" s="7">
        <f t="shared" si="12"/>
        <v>6.4328444444444452E-2</v>
      </c>
      <c r="Q236" s="7">
        <v>3.8254934494482122</v>
      </c>
      <c r="R236" s="8">
        <f t="shared" si="13"/>
        <v>37449.084353072889</v>
      </c>
      <c r="S236" s="2">
        <v>3.180255743182034</v>
      </c>
      <c r="T236" s="8">
        <f t="shared" si="14"/>
        <v>31132.628290854114</v>
      </c>
      <c r="U236" s="8">
        <f t="shared" si="15"/>
        <v>10015.449122937222</v>
      </c>
    </row>
    <row r="237" spans="15:21" x14ac:dyDescent="0.45">
      <c r="O237">
        <v>233</v>
      </c>
      <c r="P237" s="7">
        <f t="shared" si="12"/>
        <v>6.4605722222222231E-2</v>
      </c>
      <c r="Q237" s="7">
        <v>3.817217232058733</v>
      </c>
      <c r="R237" s="8">
        <f t="shared" si="13"/>
        <v>37368.065585889359</v>
      </c>
      <c r="S237" s="2">
        <v>3.1773415020212123</v>
      </c>
      <c r="T237" s="8">
        <f t="shared" si="14"/>
        <v>31104.099771723453</v>
      </c>
      <c r="U237" s="8">
        <f t="shared" si="15"/>
        <v>10087.388246928824</v>
      </c>
    </row>
    <row r="238" spans="15:21" x14ac:dyDescent="0.45">
      <c r="O238">
        <v>234</v>
      </c>
      <c r="P238" s="7">
        <f t="shared" si="12"/>
        <v>6.4882999999999996E-2</v>
      </c>
      <c r="Q238" s="7">
        <v>3.8088986373989382</v>
      </c>
      <c r="R238" s="8">
        <f t="shared" si="13"/>
        <v>37286.631972884839</v>
      </c>
      <c r="S238" s="2">
        <v>3.1744235061921047</v>
      </c>
      <c r="T238" s="8">
        <f t="shared" si="14"/>
        <v>31075.53449684057</v>
      </c>
      <c r="U238" s="8">
        <f t="shared" si="15"/>
        <v>10159.574315853199</v>
      </c>
    </row>
    <row r="239" spans="15:21" x14ac:dyDescent="0.45">
      <c r="O239">
        <v>235</v>
      </c>
      <c r="P239" s="7">
        <f t="shared" si="12"/>
        <v>6.5160277777777775E-2</v>
      </c>
      <c r="Q239" s="7">
        <v>3.8005376309720855</v>
      </c>
      <c r="R239" s="8">
        <f t="shared" si="13"/>
        <v>37204.783176358746</v>
      </c>
      <c r="S239" s="2">
        <v>3.171501766933897</v>
      </c>
      <c r="T239" s="8">
        <f t="shared" si="14"/>
        <v>31046.932576229752</v>
      </c>
      <c r="U239" s="8">
        <f t="shared" si="15"/>
        <v>10232.007329710355</v>
      </c>
    </row>
    <row r="240" spans="15:21" x14ac:dyDescent="0.45">
      <c r="O240">
        <v>236</v>
      </c>
      <c r="P240" s="7">
        <f t="shared" si="12"/>
        <v>6.5437555555555554E-2</v>
      </c>
      <c r="Q240" s="7">
        <v>3.7921341784006306</v>
      </c>
      <c r="R240" s="8">
        <f t="shared" si="13"/>
        <v>37122.518859777352</v>
      </c>
      <c r="S240" s="2">
        <v>3.1685762954044168</v>
      </c>
      <c r="T240" s="8">
        <f t="shared" si="14"/>
        <v>31018.294119118862</v>
      </c>
      <c r="U240" s="8">
        <f t="shared" si="15"/>
        <v>10304.687288500292</v>
      </c>
    </row>
    <row r="241" spans="15:21" x14ac:dyDescent="0.45">
      <c r="O241">
        <v>237</v>
      </c>
      <c r="P241" s="7">
        <f t="shared" si="12"/>
        <v>6.5714833333333347E-2</v>
      </c>
      <c r="Q241" s="7">
        <v>3.783688245425326</v>
      </c>
      <c r="R241" s="8">
        <f t="shared" si="13"/>
        <v>37039.838687764975</v>
      </c>
      <c r="S241" s="2">
        <v>3.1656471026810671</v>
      </c>
      <c r="T241" s="8">
        <f t="shared" si="14"/>
        <v>30989.619233948441</v>
      </c>
      <c r="U241" s="8">
        <f t="shared" si="15"/>
        <v>10377.614192223009</v>
      </c>
    </row>
    <row r="242" spans="15:21" x14ac:dyDescent="0.45">
      <c r="O242">
        <v>238</v>
      </c>
      <c r="P242" s="7">
        <f t="shared" si="12"/>
        <v>6.5992111111111112E-2</v>
      </c>
      <c r="Q242" s="7">
        <v>3.7751997979043046</v>
      </c>
      <c r="R242" s="8">
        <f t="shared" si="13"/>
        <v>36956.742326095038</v>
      </c>
      <c r="S242" s="2">
        <v>3.162714199761739</v>
      </c>
      <c r="T242" s="8">
        <f t="shared" si="14"/>
        <v>30960.908028380662</v>
      </c>
      <c r="U242" s="8">
        <f t="shared" si="15"/>
        <v>10450.788040878493</v>
      </c>
    </row>
    <row r="243" spans="15:21" x14ac:dyDescent="0.45">
      <c r="O243">
        <v>239</v>
      </c>
      <c r="P243" s="7">
        <f t="shared" si="12"/>
        <v>6.6269388888888892E-2</v>
      </c>
      <c r="Q243" s="7">
        <v>3.7666688018121905</v>
      </c>
      <c r="R243" s="8">
        <f t="shared" si="13"/>
        <v>36873.229441681287</v>
      </c>
      <c r="S243" s="2">
        <v>3.1597775975657187</v>
      </c>
      <c r="T243" s="8">
        <f t="shared" si="14"/>
        <v>30932.160609308219</v>
      </c>
      <c r="U243" s="8">
        <f t="shared" si="15"/>
        <v>10524.208834466763</v>
      </c>
    </row>
    <row r="244" spans="15:21" x14ac:dyDescent="0.45">
      <c r="O244">
        <v>240</v>
      </c>
      <c r="P244" s="7">
        <f t="shared" si="12"/>
        <v>6.6546666666666671E-2</v>
      </c>
      <c r="Q244" s="7">
        <v>3.7580952232392124</v>
      </c>
      <c r="R244" s="8">
        <f t="shared" si="13"/>
        <v>36789.299702569209</v>
      </c>
      <c r="S244" s="2">
        <v>3.1568373069345745</v>
      </c>
      <c r="T244" s="8">
        <f t="shared" si="14"/>
        <v>30903.377082862982</v>
      </c>
      <c r="U244" s="8">
        <f t="shared" si="15"/>
        <v>10597.876572987807</v>
      </c>
    </row>
    <row r="245" spans="15:21" x14ac:dyDescent="0.45">
      <c r="O245">
        <v>241</v>
      </c>
      <c r="P245" s="7">
        <f t="shared" si="12"/>
        <v>6.6823944444444436E-2</v>
      </c>
      <c r="Q245" s="7">
        <v>3.7494790283903301</v>
      </c>
      <c r="R245" s="8">
        <f t="shared" si="13"/>
        <v>36704.952777927407</v>
      </c>
      <c r="S245" s="2">
        <v>3.153893338633031</v>
      </c>
      <c r="T245" s="8">
        <f t="shared" si="14"/>
        <v>30874.557554424584</v>
      </c>
      <c r="U245" s="8">
        <f t="shared" si="15"/>
        <v>10671.791256441627</v>
      </c>
    </row>
    <row r="246" spans="15:21" x14ac:dyDescent="0.45">
      <c r="O246">
        <v>242</v>
      </c>
      <c r="P246" s="7">
        <f t="shared" si="12"/>
        <v>6.7101222222222229E-2</v>
      </c>
      <c r="Q246" s="7">
        <v>3.740820183584364</v>
      </c>
      <c r="R246" s="8">
        <f t="shared" si="13"/>
        <v>36620.188338039115</v>
      </c>
      <c r="S246" s="2">
        <v>3.1509457033498305</v>
      </c>
      <c r="T246" s="8">
        <f t="shared" si="14"/>
        <v>30845.70212862884</v>
      </c>
      <c r="U246" s="8">
        <f t="shared" si="15"/>
        <v>10745.952884828232</v>
      </c>
    </row>
    <row r="247" spans="15:21" x14ac:dyDescent="0.45">
      <c r="O247">
        <v>243</v>
      </c>
      <c r="P247" s="7">
        <f t="shared" si="12"/>
        <v>6.7378500000000008E-2</v>
      </c>
      <c r="Q247" s="7">
        <v>3.7321186552531631</v>
      </c>
      <c r="R247" s="8">
        <f t="shared" si="13"/>
        <v>36535.006054294048</v>
      </c>
      <c r="S247" s="2">
        <v>3.1479944116985847</v>
      </c>
      <c r="T247" s="8">
        <f t="shared" si="14"/>
        <v>30816.810909376072</v>
      </c>
      <c r="U247" s="8">
        <f t="shared" si="15"/>
        <v>10820.36145814761</v>
      </c>
    </row>
    <row r="248" spans="15:21" x14ac:dyDescent="0.45">
      <c r="O248">
        <v>244</v>
      </c>
      <c r="P248" s="7">
        <f t="shared" si="12"/>
        <v>6.7655777777777787E-2</v>
      </c>
      <c r="Q248" s="7">
        <v>3.7233744099407282</v>
      </c>
      <c r="R248" s="8">
        <f t="shared" si="13"/>
        <v>36449.405599179801</v>
      </c>
      <c r="S248" s="2">
        <v>3.1450394742186027</v>
      </c>
      <c r="T248" s="8">
        <f t="shared" si="14"/>
        <v>30787.883999839247</v>
      </c>
      <c r="U248" s="8">
        <f t="shared" si="15"/>
        <v>10895.016976399766</v>
      </c>
    </row>
    <row r="249" spans="15:21" x14ac:dyDescent="0.45">
      <c r="O249">
        <v>245</v>
      </c>
      <c r="P249" s="7">
        <f t="shared" si="12"/>
        <v>6.7933055555555552E-2</v>
      </c>
      <c r="Q249" s="7">
        <v>3.7145874143024065</v>
      </c>
      <c r="R249" s="8">
        <f t="shared" si="13"/>
        <v>36363.38664627399</v>
      </c>
      <c r="S249" s="2">
        <v>3.1420809013757216</v>
      </c>
      <c r="T249" s="8">
        <f t="shared" si="14"/>
        <v>30758.921502472076</v>
      </c>
      <c r="U249" s="8">
        <f t="shared" si="15"/>
        <v>10969.919439584697</v>
      </c>
    </row>
    <row r="250" spans="15:21" x14ac:dyDescent="0.45">
      <c r="O250">
        <v>246</v>
      </c>
      <c r="P250" s="7">
        <f t="shared" si="12"/>
        <v>6.8210333333333331E-2</v>
      </c>
      <c r="Q250" s="7">
        <v>3.7057576351040549</v>
      </c>
      <c r="R250" s="8">
        <f t="shared" si="13"/>
        <v>36276.948870236032</v>
      </c>
      <c r="S250" s="2">
        <v>3.1391187035631134</v>
      </c>
      <c r="T250" s="8">
        <f t="shared" si="14"/>
        <v>30729.923519016938</v>
      </c>
      <c r="U250" s="8">
        <f t="shared" si="15"/>
        <v>11045.068847702409</v>
      </c>
    </row>
    <row r="251" spans="15:21" x14ac:dyDescent="0.45">
      <c r="O251">
        <v>247</v>
      </c>
      <c r="P251" s="7">
        <f t="shared" si="12"/>
        <v>6.848761111111111E-2</v>
      </c>
      <c r="Q251" s="7">
        <v>3.6968850392212222</v>
      </c>
      <c r="R251" s="8">
        <f t="shared" si="13"/>
        <v>36190.09194679917</v>
      </c>
      <c r="S251" s="2">
        <v>3.1361528911020793</v>
      </c>
      <c r="T251" s="8">
        <f t="shared" si="14"/>
        <v>30700.890150512623</v>
      </c>
      <c r="U251" s="8">
        <f t="shared" si="15"/>
        <v>11120.465200752897</v>
      </c>
    </row>
    <row r="252" spans="15:21" x14ac:dyDescent="0.45">
      <c r="O252">
        <v>248</v>
      </c>
      <c r="P252" s="7">
        <f t="shared" si="12"/>
        <v>6.8764888888888903E-2</v>
      </c>
      <c r="Q252" s="7">
        <v>3.687969593638349</v>
      </c>
      <c r="R252" s="8">
        <f t="shared" si="13"/>
        <v>36102.81555276263</v>
      </c>
      <c r="S252" s="2">
        <v>3.1331834742428435</v>
      </c>
      <c r="T252" s="8">
        <f t="shared" si="14"/>
        <v>30671.82149730215</v>
      </c>
      <c r="U252" s="8">
        <f t="shared" si="15"/>
        <v>11196.108498736168</v>
      </c>
    </row>
    <row r="253" spans="15:21" x14ac:dyDescent="0.45">
      <c r="O253">
        <v>249</v>
      </c>
      <c r="P253" s="7">
        <f t="shared" si="12"/>
        <v>6.9042166666666668E-2</v>
      </c>
      <c r="Q253" s="7">
        <v>3.6790112654479712</v>
      </c>
      <c r="R253" s="8">
        <f t="shared" si="13"/>
        <v>36015.11936598381</v>
      </c>
      <c r="S253" s="2">
        <v>3.130210463165322</v>
      </c>
      <c r="T253" s="8">
        <f t="shared" si="14"/>
        <v>30642.717659040245</v>
      </c>
      <c r="U253" s="8">
        <f t="shared" si="15"/>
        <v>11271.998741652209</v>
      </c>
    </row>
    <row r="254" spans="15:21" x14ac:dyDescent="0.45">
      <c r="O254">
        <v>250</v>
      </c>
      <c r="P254" s="7">
        <f t="shared" si="12"/>
        <v>6.9319444444444447E-2</v>
      </c>
      <c r="Q254" s="7">
        <v>3.6700100218499263</v>
      </c>
      <c r="R254" s="8">
        <f t="shared" si="13"/>
        <v>35927.003065370525</v>
      </c>
      <c r="S254" s="2">
        <v>3.1272338679798857</v>
      </c>
      <c r="T254" s="8">
        <f t="shared" si="14"/>
        <v>30613.578734700837</v>
      </c>
      <c r="U254" s="8">
        <f t="shared" si="15"/>
        <v>11348.13592950103</v>
      </c>
    </row>
    <row r="255" spans="15:21" x14ac:dyDescent="0.45">
      <c r="O255">
        <v>251</v>
      </c>
      <c r="P255" s="7">
        <f t="shared" si="12"/>
        <v>6.9596722222222226E-2</v>
      </c>
      <c r="Q255" s="7">
        <v>3.6609658301505816</v>
      </c>
      <c r="R255" s="8">
        <f t="shared" si="13"/>
        <v>35838.466330873438</v>
      </c>
      <c r="S255" s="2">
        <v>3.1242536987281149</v>
      </c>
      <c r="T255" s="8">
        <f t="shared" si="14"/>
        <v>30584.404822584456</v>
      </c>
      <c r="U255" s="8">
        <f t="shared" si="15"/>
        <v>11424.520062282631</v>
      </c>
    </row>
    <row r="256" spans="15:21" x14ac:dyDescent="0.45">
      <c r="O256">
        <v>252</v>
      </c>
      <c r="P256" s="7">
        <f t="shared" si="12"/>
        <v>6.9873999999999992E-2</v>
      </c>
      <c r="Q256" s="7">
        <v>3.6518786577620603</v>
      </c>
      <c r="R256" s="8">
        <f t="shared" si="13"/>
        <v>35749.508843478514</v>
      </c>
      <c r="S256" s="2">
        <v>3.121269965383537</v>
      </c>
      <c r="T256" s="8">
        <f t="shared" si="14"/>
        <v>30555.19602032542</v>
      </c>
      <c r="U256" s="8">
        <f t="shared" si="15"/>
        <v>11501.151139997004</v>
      </c>
    </row>
    <row r="257" spans="15:21" x14ac:dyDescent="0.45">
      <c r="O257">
        <v>253</v>
      </c>
      <c r="P257" s="7">
        <f t="shared" si="12"/>
        <v>7.0151277777777785E-2</v>
      </c>
      <c r="Q257" s="7">
        <v>3.6427484722014807</v>
      </c>
      <c r="R257" s="8">
        <f t="shared" si="13"/>
        <v>35660.130285199542</v>
      </c>
      <c r="S257" s="2">
        <v>3.1182826778523571</v>
      </c>
      <c r="T257" s="8">
        <f t="shared" si="14"/>
        <v>30525.952424899013</v>
      </c>
      <c r="U257" s="8">
        <f t="shared" si="15"/>
        <v>11578.029162644163</v>
      </c>
    </row>
    <row r="258" spans="15:21" x14ac:dyDescent="0.45">
      <c r="O258">
        <v>254</v>
      </c>
      <c r="P258" s="7">
        <f t="shared" si="12"/>
        <v>7.0428555555555564E-2</v>
      </c>
      <c r="Q258" s="7">
        <v>3.6335752410902034</v>
      </c>
      <c r="R258" s="8">
        <f t="shared" si="13"/>
        <v>35570.330339070759</v>
      </c>
      <c r="S258" s="2">
        <v>3.1152918459741779</v>
      </c>
      <c r="T258" s="8">
        <f t="shared" si="14"/>
        <v>30496.674132628523</v>
      </c>
      <c r="U258" s="8">
        <f t="shared" si="15"/>
        <v>11655.154130224095</v>
      </c>
    </row>
    <row r="259" spans="15:21" x14ac:dyDescent="0.45">
      <c r="O259">
        <v>255</v>
      </c>
      <c r="P259" s="7">
        <f t="shared" si="12"/>
        <v>7.0705833333333343E-2</v>
      </c>
      <c r="Q259" s="7">
        <v>3.6243589321530925</v>
      </c>
      <c r="R259" s="8">
        <f t="shared" si="13"/>
        <v>35480.108689139655</v>
      </c>
      <c r="S259" s="2">
        <v>3.112297479522705</v>
      </c>
      <c r="T259" s="8">
        <f t="shared" si="14"/>
        <v>30467.361239192149</v>
      </c>
      <c r="U259" s="8">
        <f t="shared" si="15"/>
        <v>11732.526042736805</v>
      </c>
    </row>
    <row r="260" spans="15:21" x14ac:dyDescent="0.45">
      <c r="O260">
        <v>256</v>
      </c>
      <c r="P260" s="7">
        <f t="shared" si="12"/>
        <v>7.0983111111111108E-2</v>
      </c>
      <c r="Q260" s="7">
        <v>3.6150995132177615</v>
      </c>
      <c r="R260" s="8">
        <f t="shared" si="13"/>
        <v>35389.46502045956</v>
      </c>
      <c r="S260" s="2">
        <v>3.1092995882064489</v>
      </c>
      <c r="T260" s="8">
        <f t="shared" si="14"/>
        <v>30438.013839629875</v>
      </c>
      <c r="U260" s="8">
        <f t="shared" si="15"/>
        <v>11810.144900182289</v>
      </c>
    </row>
    <row r="261" spans="15:21" x14ac:dyDescent="0.45">
      <c r="O261">
        <v>257</v>
      </c>
      <c r="P261" s="7">
        <f t="shared" ref="P261:P324" si="16">O261/3600000*998.2</f>
        <v>7.1260388888888887E-2</v>
      </c>
      <c r="Q261" s="7">
        <v>3.6057969522138684</v>
      </c>
      <c r="R261" s="8">
        <f t="shared" ref="R261:R324" si="17">Q261*998.2*9.807</f>
        <v>35298.399019082761</v>
      </c>
      <c r="S261" s="2">
        <v>3.1062981816694095</v>
      </c>
      <c r="T261" s="8">
        <f t="shared" ref="T261:T324" si="18">S261*998.2*9.807</f>
        <v>30408.632028350163</v>
      </c>
      <c r="U261" s="8">
        <f t="shared" ref="U261:U324" si="19">(2.10038804358055E-12 + 26191.1128205127*P261 + 802989.743589745*P261^2)*2</f>
        <v>11888.010702560556</v>
      </c>
    </row>
    <row r="262" spans="15:21" x14ac:dyDescent="0.45">
      <c r="O262">
        <v>258</v>
      </c>
      <c r="P262" s="7">
        <f t="shared" si="16"/>
        <v>7.1537666666666666E-2</v>
      </c>
      <c r="Q262" s="7">
        <v>3.5964512171723815</v>
      </c>
      <c r="R262" s="8">
        <f t="shared" si="17"/>
        <v>35206.910372053288</v>
      </c>
      <c r="S262" s="2">
        <v>3.1032932694917594</v>
      </c>
      <c r="T262" s="8">
        <f t="shared" si="18"/>
        <v>30379.21589913666</v>
      </c>
      <c r="U262" s="8">
        <f t="shared" si="19"/>
        <v>11966.123449871598</v>
      </c>
    </row>
    <row r="263" spans="15:21" x14ac:dyDescent="0.45">
      <c r="O263">
        <v>259</v>
      </c>
      <c r="P263" s="7">
        <f t="shared" si="16"/>
        <v>7.1814944444444459E-2</v>
      </c>
      <c r="Q263" s="7">
        <v>3.5870622762248674</v>
      </c>
      <c r="R263" s="8">
        <f t="shared" si="17"/>
        <v>35114.998767399993</v>
      </c>
      <c r="S263" s="2">
        <v>3.1002848611905045</v>
      </c>
      <c r="T263" s="8">
        <f t="shared" si="18"/>
        <v>30349.765545154627</v>
      </c>
      <c r="U263" s="8">
        <f t="shared" si="19"/>
        <v>12044.483142115423</v>
      </c>
    </row>
    <row r="264" spans="15:21" x14ac:dyDescent="0.45">
      <c r="O264">
        <v>260</v>
      </c>
      <c r="P264" s="7">
        <f t="shared" si="16"/>
        <v>7.2092222222222224E-2</v>
      </c>
      <c r="Q264" s="7">
        <v>3.5776300976027882</v>
      </c>
      <c r="R264" s="8">
        <f t="shared" si="17"/>
        <v>35022.663894129604</v>
      </c>
      <c r="S264" s="2">
        <v>3.0972729662201499</v>
      </c>
      <c r="T264" s="8">
        <f t="shared" si="18"/>
        <v>30320.281058957517</v>
      </c>
      <c r="U264" s="8">
        <f t="shared" si="19"/>
        <v>12123.089779292019</v>
      </c>
    </row>
    <row r="265" spans="15:21" x14ac:dyDescent="0.45">
      <c r="O265">
        <v>261</v>
      </c>
      <c r="P265" s="7">
        <f t="shared" si="16"/>
        <v>7.2369500000000003E-2</v>
      </c>
      <c r="Q265" s="7">
        <v>3.5681546496368091</v>
      </c>
      <c r="R265" s="8">
        <f t="shared" si="17"/>
        <v>34929.905442220013</v>
      </c>
      <c r="S265" s="2">
        <v>3.0942575939733441</v>
      </c>
      <c r="T265" s="8">
        <f t="shared" si="18"/>
        <v>30290.762532493216</v>
      </c>
      <c r="U265" s="8">
        <f t="shared" si="19"/>
        <v>12201.943361401394</v>
      </c>
    </row>
    <row r="266" spans="15:21" x14ac:dyDescent="0.45">
      <c r="O266">
        <v>262</v>
      </c>
      <c r="P266" s="7">
        <f t="shared" si="16"/>
        <v>7.2646777777777782E-2</v>
      </c>
      <c r="Q266" s="7">
        <v>3.5586359007561015</v>
      </c>
      <c r="R266" s="8">
        <f t="shared" si="17"/>
        <v>34836.723102613403</v>
      </c>
      <c r="S266" s="2">
        <v>3.0912387537815267</v>
      </c>
      <c r="T266" s="8">
        <f t="shared" si="18"/>
        <v>30261.210057110431</v>
      </c>
      <c r="U266" s="8">
        <f t="shared" si="19"/>
        <v>12281.043888443548</v>
      </c>
    </row>
    <row r="267" spans="15:21" x14ac:dyDescent="0.45">
      <c r="O267">
        <v>263</v>
      </c>
      <c r="P267" s="7">
        <f t="shared" si="16"/>
        <v>7.2924055555555548E-2</v>
      </c>
      <c r="Q267" s="7">
        <v>3.5490738194876625</v>
      </c>
      <c r="R267" s="8">
        <f t="shared" si="17"/>
        <v>34743.116567209625</v>
      </c>
      <c r="S267" s="2">
        <v>3.0882164549155489</v>
      </c>
      <c r="T267" s="8">
        <f t="shared" si="18"/>
        <v>30231.62372356475</v>
      </c>
      <c r="U267" s="8">
        <f t="shared" si="19"/>
        <v>12360.391360418475</v>
      </c>
    </row>
    <row r="268" spans="15:21" x14ac:dyDescent="0.45">
      <c r="O268">
        <v>264</v>
      </c>
      <c r="P268" s="7">
        <f t="shared" si="16"/>
        <v>7.320133333333334E-2</v>
      </c>
      <c r="Q268" s="7">
        <v>3.5394683744556472</v>
      </c>
      <c r="R268" s="8">
        <f t="shared" si="17"/>
        <v>34649.085528859621</v>
      </c>
      <c r="S268" s="2">
        <v>3.0851907065863053</v>
      </c>
      <c r="T268" s="8">
        <f t="shared" si="18"/>
        <v>30202.003622024815</v>
      </c>
      <c r="U268" s="8">
        <f t="shared" si="19"/>
        <v>12439.985777326188</v>
      </c>
    </row>
    <row r="269" spans="15:21" x14ac:dyDescent="0.45">
      <c r="O269">
        <v>265</v>
      </c>
      <c r="P269" s="7">
        <f t="shared" si="16"/>
        <v>7.347861111111112E-2</v>
      </c>
      <c r="Q269" s="7">
        <v>3.5298195343806924</v>
      </c>
      <c r="R269" s="8">
        <f t="shared" si="17"/>
        <v>34554.629681358849</v>
      </c>
      <c r="S269" s="2">
        <v>3.0821615179453414</v>
      </c>
      <c r="T269" s="8">
        <f t="shared" si="18"/>
        <v>30172.349842078282</v>
      </c>
      <c r="U269" s="8">
        <f t="shared" si="19"/>
        <v>12519.827139166677</v>
      </c>
    </row>
    <row r="270" spans="15:21" x14ac:dyDescent="0.45">
      <c r="O270">
        <v>266</v>
      </c>
      <c r="P270" s="7">
        <f t="shared" si="16"/>
        <v>7.3755888888888899E-2</v>
      </c>
      <c r="Q270" s="7">
        <v>3.5201272680792557</v>
      </c>
      <c r="R270" s="8">
        <f t="shared" si="17"/>
        <v>34459.748719440766</v>
      </c>
      <c r="S270" s="2">
        <v>3.0791288980854641</v>
      </c>
      <c r="T270" s="8">
        <f t="shared" si="18"/>
        <v>30142.662472737804</v>
      </c>
      <c r="U270" s="8">
        <f t="shared" si="19"/>
        <v>12599.915445939941</v>
      </c>
    </row>
    <row r="271" spans="15:21" x14ac:dyDescent="0.45">
      <c r="O271">
        <v>267</v>
      </c>
      <c r="P271" s="7">
        <f t="shared" si="16"/>
        <v>7.4033166666666664E-2</v>
      </c>
      <c r="Q271" s="7">
        <v>3.510391544462975</v>
      </c>
      <c r="R271" s="8">
        <f t="shared" si="17"/>
        <v>34364.442338770612</v>
      </c>
      <c r="S271" s="2">
        <v>3.0760928560413316</v>
      </c>
      <c r="T271" s="8">
        <f t="shared" si="18"/>
        <v>30112.941602446786</v>
      </c>
      <c r="U271" s="8">
        <f t="shared" si="19"/>
        <v>12680.250697645979</v>
      </c>
    </row>
    <row r="272" spans="15:21" x14ac:dyDescent="0.45">
      <c r="O272">
        <v>268</v>
      </c>
      <c r="P272" s="7">
        <f t="shared" si="16"/>
        <v>7.4310444444444443E-2</v>
      </c>
      <c r="Q272" s="7">
        <v>3.5006123325380019</v>
      </c>
      <c r="R272" s="8">
        <f t="shared" si="17"/>
        <v>34268.71023593883</v>
      </c>
      <c r="S272" s="2">
        <v>3.0730534007900481</v>
      </c>
      <c r="T272" s="8">
        <f t="shared" si="18"/>
        <v>30083.187319085217</v>
      </c>
      <c r="U272" s="8">
        <f t="shared" si="19"/>
        <v>12760.832894284798</v>
      </c>
    </row>
    <row r="273" spans="15:21" x14ac:dyDescent="0.45">
      <c r="O273">
        <v>269</v>
      </c>
      <c r="P273" s="7">
        <f t="shared" si="16"/>
        <v>7.4587722222222222E-2</v>
      </c>
      <c r="Q273" s="7">
        <v>3.4907896014043804</v>
      </c>
      <c r="R273" s="8">
        <f t="shared" si="17"/>
        <v>34172.552108455013</v>
      </c>
      <c r="S273" s="2">
        <v>3.0700105412517393</v>
      </c>
      <c r="T273" s="8">
        <f t="shared" si="18"/>
        <v>30053.399709975307</v>
      </c>
      <c r="U273" s="8">
        <f t="shared" si="19"/>
        <v>12841.662035856396</v>
      </c>
    </row>
    <row r="274" spans="15:21" x14ac:dyDescent="0.45">
      <c r="O274">
        <v>270</v>
      </c>
      <c r="P274" s="7">
        <f t="shared" si="16"/>
        <v>7.4865000000000001E-2</v>
      </c>
      <c r="Q274" s="7">
        <v>3.4809233202553997</v>
      </c>
      <c r="R274" s="8">
        <f t="shared" si="17"/>
        <v>34075.967654741566</v>
      </c>
      <c r="S274" s="2">
        <v>3.0669642862901267</v>
      </c>
      <c r="T274" s="8">
        <f t="shared" si="18"/>
        <v>30023.578861887112</v>
      </c>
      <c r="U274" s="8">
        <f t="shared" si="19"/>
        <v>12922.738122360772</v>
      </c>
    </row>
    <row r="275" spans="15:21" x14ac:dyDescent="0.45">
      <c r="O275">
        <v>271</v>
      </c>
      <c r="P275" s="7">
        <f t="shared" si="16"/>
        <v>7.514227777777778E-2</v>
      </c>
      <c r="Q275" s="7">
        <v>3.4710134583769801</v>
      </c>
      <c r="R275" s="8">
        <f t="shared" si="17"/>
        <v>33978.956574127704</v>
      </c>
      <c r="S275" s="2">
        <v>3.0639146447130945</v>
      </c>
      <c r="T275" s="8">
        <f t="shared" si="18"/>
        <v>29993.724861044058</v>
      </c>
      <c r="U275" s="8">
        <f t="shared" si="19"/>
        <v>13004.061153797924</v>
      </c>
    </row>
    <row r="276" spans="15:21" x14ac:dyDescent="0.45">
      <c r="O276">
        <v>272</v>
      </c>
      <c r="P276" s="7">
        <f t="shared" si="16"/>
        <v>7.5419555555555559E-2</v>
      </c>
      <c r="Q276" s="7">
        <v>3.4610599851470436</v>
      </c>
      <c r="R276" s="8">
        <f t="shared" si="17"/>
        <v>33881.518566843253</v>
      </c>
      <c r="S276" s="2">
        <v>3.0608616252732395</v>
      </c>
      <c r="T276" s="8">
        <f t="shared" si="18"/>
        <v>29963.837793128365</v>
      </c>
      <c r="U276" s="8">
        <f t="shared" si="19"/>
        <v>13085.631130167854</v>
      </c>
    </row>
    <row r="277" spans="15:21" x14ac:dyDescent="0.45">
      <c r="O277">
        <v>273</v>
      </c>
      <c r="P277" s="7">
        <f t="shared" si="16"/>
        <v>7.5696833333333338E-2</v>
      </c>
      <c r="Q277" s="7">
        <v>3.451062870034904</v>
      </c>
      <c r="R277" s="8">
        <f t="shared" si="17"/>
        <v>33783.653334012728</v>
      </c>
      <c r="S277" s="2">
        <v>3.0578052366684267</v>
      </c>
      <c r="T277" s="8">
        <f t="shared" si="18"/>
        <v>29933.917743286449</v>
      </c>
      <c r="U277" s="8">
        <f t="shared" si="19"/>
        <v>13167.448051470563</v>
      </c>
    </row>
    <row r="278" spans="15:21" x14ac:dyDescent="0.45">
      <c r="O278">
        <v>274</v>
      </c>
      <c r="P278" s="7">
        <f t="shared" si="16"/>
        <v>7.5974111111111103E-2</v>
      </c>
      <c r="Q278" s="7">
        <v>3.4410220826006555</v>
      </c>
      <c r="R278" s="8">
        <f t="shared" si="17"/>
        <v>33685.360577649313</v>
      </c>
      <c r="S278" s="2">
        <v>3.054745487542327</v>
      </c>
      <c r="T278" s="8">
        <f t="shared" si="18"/>
        <v>29903.964796134213</v>
      </c>
      <c r="U278" s="8">
        <f t="shared" si="19"/>
        <v>13249.511917706044</v>
      </c>
    </row>
    <row r="279" spans="15:21" x14ac:dyDescent="0.45">
      <c r="O279">
        <v>275</v>
      </c>
      <c r="P279" s="7">
        <f t="shared" si="16"/>
        <v>7.6251388888888896E-2</v>
      </c>
      <c r="Q279" s="7">
        <v>3.4309375924945806</v>
      </c>
      <c r="R279" s="8">
        <f t="shared" si="17"/>
        <v>33586.64000064908</v>
      </c>
      <c r="S279" s="2">
        <v>3.0516823864849547</v>
      </c>
      <c r="T279" s="8">
        <f t="shared" si="18"/>
        <v>29873.979035762288</v>
      </c>
      <c r="U279" s="8">
        <f t="shared" si="19"/>
        <v>13331.822728874311</v>
      </c>
    </row>
    <row r="280" spans="15:21" x14ac:dyDescent="0.45">
      <c r="O280">
        <v>276</v>
      </c>
      <c r="P280" s="7">
        <f t="shared" si="16"/>
        <v>7.6528666666666675E-2</v>
      </c>
      <c r="Q280" s="7">
        <v>3.4208093694565522</v>
      </c>
      <c r="R280" s="8">
        <f t="shared" si="17"/>
        <v>33487.491306785145</v>
      </c>
      <c r="S280" s="2">
        <v>3.0486159420331918</v>
      </c>
      <c r="T280" s="8">
        <f t="shared" si="18"/>
        <v>29843.960545741178</v>
      </c>
      <c r="U280" s="8">
        <f t="shared" si="19"/>
        <v>13414.380484975354</v>
      </c>
    </row>
    <row r="281" spans="15:21" x14ac:dyDescent="0.45">
      <c r="O281">
        <v>277</v>
      </c>
      <c r="P281" s="7">
        <f t="shared" si="16"/>
        <v>7.6805944444444454E-2</v>
      </c>
      <c r="Q281" s="7">
        <v>3.4106373833154278</v>
      </c>
      <c r="R281" s="8">
        <f t="shared" si="17"/>
        <v>33387.914200701693</v>
      </c>
      <c r="S281" s="2">
        <v>3.045546162671307</v>
      </c>
      <c r="T281" s="8">
        <f t="shared" si="18"/>
        <v>29813.909409126336</v>
      </c>
      <c r="U281" s="8">
        <f t="shared" si="19"/>
        <v>13497.18518600917</v>
      </c>
    </row>
    <row r="282" spans="15:21" x14ac:dyDescent="0.45">
      <c r="O282">
        <v>278</v>
      </c>
      <c r="P282" s="7">
        <f t="shared" si="16"/>
        <v>7.708322222222222E-2</v>
      </c>
      <c r="Q282" s="7">
        <v>3.4004216039884998</v>
      </c>
      <c r="R282" s="8">
        <f t="shared" si="17"/>
        <v>33287.908387908654</v>
      </c>
      <c r="S282" s="2">
        <v>3.0424730568314762</v>
      </c>
      <c r="T282" s="8">
        <f t="shared" si="18"/>
        <v>29783.825708463264</v>
      </c>
      <c r="U282" s="8">
        <f t="shared" si="19"/>
        <v>13580.236831975762</v>
      </c>
    </row>
    <row r="283" spans="15:21" x14ac:dyDescent="0.45">
      <c r="O283">
        <v>279</v>
      </c>
      <c r="P283" s="7">
        <f t="shared" si="16"/>
        <v>7.7360499999999999E-2</v>
      </c>
      <c r="Q283" s="7">
        <v>3.3901620014808911</v>
      </c>
      <c r="R283" s="8">
        <f t="shared" si="17"/>
        <v>33187.473574775759</v>
      </c>
      <c r="S283" s="2">
        <v>3.0393966328942783</v>
      </c>
      <c r="T283" s="8">
        <f t="shared" si="18"/>
        <v>29753.709525792357</v>
      </c>
      <c r="U283" s="8">
        <f t="shared" si="19"/>
        <v>13663.535422875138</v>
      </c>
    </row>
    <row r="284" spans="15:21" x14ac:dyDescent="0.45">
      <c r="O284">
        <v>280</v>
      </c>
      <c r="P284" s="7">
        <f t="shared" si="16"/>
        <v>7.7637777777777792E-2</v>
      </c>
      <c r="Q284" s="7">
        <v>3.3798585458849919</v>
      </c>
      <c r="R284" s="8">
        <f t="shared" si="17"/>
        <v>33086.609468527029</v>
      </c>
      <c r="S284" s="2">
        <v>3.0363168991892024</v>
      </c>
      <c r="T284" s="8">
        <f t="shared" si="18"/>
        <v>29723.560942653883</v>
      </c>
      <c r="U284" s="8">
        <f t="shared" si="19"/>
        <v>13747.080958707294</v>
      </c>
    </row>
    <row r="285" spans="15:21" x14ac:dyDescent="0.45">
      <c r="O285">
        <v>281</v>
      </c>
      <c r="P285" s="7">
        <f t="shared" si="16"/>
        <v>7.7915055555555557E-2</v>
      </c>
      <c r="Q285" s="7">
        <v>3.3695112073798992</v>
      </c>
      <c r="R285" s="8">
        <f t="shared" si="17"/>
        <v>32985.315777235279</v>
      </c>
      <c r="S285" s="2">
        <v>3.0332338639951377</v>
      </c>
      <c r="T285" s="8">
        <f t="shared" si="18"/>
        <v>29693.380040092758</v>
      </c>
      <c r="U285" s="8">
        <f t="shared" si="19"/>
        <v>13830.87343947222</v>
      </c>
    </row>
    <row r="286" spans="15:21" x14ac:dyDescent="0.45">
      <c r="O286">
        <v>282</v>
      </c>
      <c r="P286" s="7">
        <f t="shared" si="16"/>
        <v>7.8192333333333336E-2</v>
      </c>
      <c r="Q286" s="7">
        <v>3.3591199562308516</v>
      </c>
      <c r="R286" s="8">
        <f t="shared" si="17"/>
        <v>32883.592209816605</v>
      </c>
      <c r="S286" s="2">
        <v>3.0301475355408605</v>
      </c>
      <c r="T286" s="8">
        <f t="shared" si="18"/>
        <v>29663.166898663334</v>
      </c>
      <c r="U286" s="8">
        <f t="shared" si="19"/>
        <v>13914.912865169927</v>
      </c>
    </row>
    <row r="287" spans="15:21" x14ac:dyDescent="0.45">
      <c r="O287">
        <v>283</v>
      </c>
      <c r="P287" s="7">
        <f t="shared" si="16"/>
        <v>7.8469611111111115E-2</v>
      </c>
      <c r="Q287" s="7">
        <v>3.3486847627886775</v>
      </c>
      <c r="R287" s="8">
        <f t="shared" si="17"/>
        <v>32781.43847602496</v>
      </c>
      <c r="S287" s="2">
        <v>3.0270579220055147</v>
      </c>
      <c r="T287" s="8">
        <f t="shared" si="18"/>
        <v>29632.921598434092</v>
      </c>
      <c r="U287" s="8">
        <f t="shared" si="19"/>
        <v>13999.199235800412</v>
      </c>
    </row>
    <row r="288" spans="15:21" x14ac:dyDescent="0.45">
      <c r="O288">
        <v>284</v>
      </c>
      <c r="P288" s="7">
        <f t="shared" si="16"/>
        <v>7.8746888888888894E-2</v>
      </c>
      <c r="Q288" s="7">
        <v>3.3382055974892504</v>
      </c>
      <c r="R288" s="8">
        <f t="shared" si="17"/>
        <v>32678.854286446844</v>
      </c>
      <c r="S288" s="2">
        <v>3.0239650315190847</v>
      </c>
      <c r="T288" s="8">
        <f t="shared" si="18"/>
        <v>29602.644218992275</v>
      </c>
      <c r="U288" s="8">
        <f t="shared" si="19"/>
        <v>14083.732551363673</v>
      </c>
    </row>
    <row r="289" spans="15:21" x14ac:dyDescent="0.45">
      <c r="O289">
        <v>285</v>
      </c>
      <c r="P289" s="7">
        <f t="shared" si="16"/>
        <v>7.9024166666666659E-2</v>
      </c>
      <c r="Q289" s="7">
        <v>3.327682430852934</v>
      </c>
      <c r="R289" s="8">
        <f t="shared" si="17"/>
        <v>32575.839352495852</v>
      </c>
      <c r="S289" s="2">
        <v>3.0208688721628638</v>
      </c>
      <c r="T289" s="8">
        <f t="shared" si="18"/>
        <v>29572.334839448467</v>
      </c>
      <c r="U289" s="8">
        <f t="shared" si="19"/>
        <v>14168.512811859709</v>
      </c>
    </row>
    <row r="290" spans="15:21" x14ac:dyDescent="0.45">
      <c r="O290">
        <v>286</v>
      </c>
      <c r="P290" s="7">
        <f t="shared" si="16"/>
        <v>7.9301444444444452E-2</v>
      </c>
      <c r="Q290" s="7">
        <v>3.3171152334840577</v>
      </c>
      <c r="R290" s="8">
        <f t="shared" si="17"/>
        <v>32472.393386407555</v>
      </c>
      <c r="S290" s="2">
        <v>3.0177694519699152</v>
      </c>
      <c r="T290" s="8">
        <f t="shared" si="18"/>
        <v>29541.993538441118</v>
      </c>
      <c r="U290" s="8">
        <f t="shared" si="19"/>
        <v>14253.540017288531</v>
      </c>
    </row>
    <row r="291" spans="15:21" x14ac:dyDescent="0.45">
      <c r="O291">
        <v>287</v>
      </c>
      <c r="P291" s="7">
        <f t="shared" si="16"/>
        <v>7.9578722222222231E-2</v>
      </c>
      <c r="Q291" s="7">
        <v>3.3065039760703736</v>
      </c>
      <c r="R291" s="8">
        <f t="shared" si="17"/>
        <v>32368.516101234178</v>
      </c>
      <c r="S291" s="2">
        <v>3.0146667789255268</v>
      </c>
      <c r="T291" s="8">
        <f t="shared" si="18"/>
        <v>29511.620394140984</v>
      </c>
      <c r="U291" s="8">
        <f t="shared" si="19"/>
        <v>14338.814167650125</v>
      </c>
    </row>
    <row r="292" spans="15:21" x14ac:dyDescent="0.45">
      <c r="O292">
        <v>288</v>
      </c>
      <c r="P292" s="7">
        <f t="shared" si="16"/>
        <v>7.985600000000001E-2</v>
      </c>
      <c r="Q292" s="7">
        <v>3.2958486293825384</v>
      </c>
      <c r="R292" s="8">
        <f t="shared" si="17"/>
        <v>32264.207210839522</v>
      </c>
      <c r="S292" s="2">
        <v>3.0115608609676645</v>
      </c>
      <c r="T292" s="8">
        <f t="shared" si="18"/>
        <v>29481.215484255568</v>
      </c>
      <c r="U292" s="8">
        <f t="shared" si="19"/>
        <v>14424.3352629445</v>
      </c>
    </row>
    <row r="293" spans="15:21" x14ac:dyDescent="0.45">
      <c r="O293">
        <v>289</v>
      </c>
      <c r="P293" s="7">
        <f t="shared" si="16"/>
        <v>8.0133277777777775E-2</v>
      </c>
      <c r="Q293" s="7">
        <v>3.2851491642735882</v>
      </c>
      <c r="R293" s="8">
        <f t="shared" si="17"/>
        <v>32159.46642989383</v>
      </c>
      <c r="S293" s="2">
        <v>3.0084517059874099</v>
      </c>
      <c r="T293" s="8">
        <f t="shared" si="18"/>
        <v>29450.778886033419</v>
      </c>
      <c r="U293" s="8">
        <f t="shared" si="19"/>
        <v>14510.103303171645</v>
      </c>
    </row>
    <row r="294" spans="15:21" x14ac:dyDescent="0.45">
      <c r="O294">
        <v>290</v>
      </c>
      <c r="P294" s="7">
        <f t="shared" si="16"/>
        <v>8.0410555555555555E-2</v>
      </c>
      <c r="Q294" s="7">
        <v>3.2744055516784161</v>
      </c>
      <c r="R294" s="8">
        <f t="shared" si="17"/>
        <v>32054.293473868667</v>
      </c>
      <c r="S294" s="2">
        <v>3.0053393218294056</v>
      </c>
      <c r="T294" s="8">
        <f t="shared" si="18"/>
        <v>29420.310676268458</v>
      </c>
      <c r="U294" s="8">
        <f t="shared" si="19"/>
        <v>14596.118288331572</v>
      </c>
    </row>
    <row r="295" spans="15:21" x14ac:dyDescent="0.45">
      <c r="O295">
        <v>291</v>
      </c>
      <c r="P295" s="7">
        <f t="shared" si="16"/>
        <v>8.0687833333333348E-2</v>
      </c>
      <c r="Q295" s="7">
        <v>3.2636177626132623</v>
      </c>
      <c r="R295" s="8">
        <f t="shared" si="17"/>
        <v>31948.68805903196</v>
      </c>
      <c r="S295" s="2">
        <v>3.0022237162922814</v>
      </c>
      <c r="T295" s="8">
        <f t="shared" si="18"/>
        <v>29389.810931304182</v>
      </c>
      <c r="U295" s="8">
        <f t="shared" si="19"/>
        <v>14682.380218424281</v>
      </c>
    </row>
    <row r="296" spans="15:21" x14ac:dyDescent="0.45">
      <c r="O296">
        <v>292</v>
      </c>
      <c r="P296" s="7">
        <f t="shared" si="16"/>
        <v>8.0965111111111113E-2</v>
      </c>
      <c r="Q296" s="7">
        <v>3.2527857681752188</v>
      </c>
      <c r="R296" s="8">
        <f t="shared" si="17"/>
        <v>31842.649902443085</v>
      </c>
      <c r="S296" s="2">
        <v>2.9991048971290866</v>
      </c>
      <c r="T296" s="8">
        <f t="shared" si="18"/>
        <v>29359.279727037894</v>
      </c>
      <c r="U296" s="8">
        <f t="shared" si="19"/>
        <v>14768.889093449761</v>
      </c>
    </row>
    <row r="297" spans="15:21" x14ac:dyDescent="0.45">
      <c r="O297">
        <v>293</v>
      </c>
      <c r="P297" s="7">
        <f t="shared" si="16"/>
        <v>8.1242388888888892E-2</v>
      </c>
      <c r="Q297" s="7">
        <v>3.2419095395417066</v>
      </c>
      <c r="R297" s="8">
        <f t="shared" si="17"/>
        <v>31736.178721947806</v>
      </c>
      <c r="S297" s="2">
        <v>2.9959828720477071</v>
      </c>
      <c r="T297" s="8">
        <f t="shared" si="18"/>
        <v>29328.717138924756</v>
      </c>
      <c r="U297" s="8">
        <f t="shared" si="19"/>
        <v>14855.644913408025</v>
      </c>
    </row>
    <row r="298" spans="15:21" x14ac:dyDescent="0.45">
      <c r="O298">
        <v>294</v>
      </c>
      <c r="P298" s="7">
        <f t="shared" si="16"/>
        <v>8.1519666666666671E-2</v>
      </c>
      <c r="Q298" s="7">
        <v>3.2309890479699988</v>
      </c>
      <c r="R298" s="8">
        <f t="shared" si="17"/>
        <v>31629.274236173584</v>
      </c>
      <c r="S298" s="2">
        <v>2.9928576487112872</v>
      </c>
      <c r="T298" s="8">
        <f t="shared" si="18"/>
        <v>29298.123241981953</v>
      </c>
      <c r="U298" s="8">
        <f t="shared" si="19"/>
        <v>14942.647678299061</v>
      </c>
    </row>
    <row r="299" spans="15:21" x14ac:dyDescent="0.45">
      <c r="O299">
        <v>295</v>
      </c>
      <c r="P299" s="7">
        <f t="shared" si="16"/>
        <v>8.179694444444445E-2</v>
      </c>
      <c r="Q299" s="7">
        <v>3.2200242647967086</v>
      </c>
      <c r="R299" s="8">
        <f t="shared" si="17"/>
        <v>31521.936164524574</v>
      </c>
      <c r="S299" s="2">
        <v>2.9897292347386331</v>
      </c>
      <c r="T299" s="8">
        <f t="shared" si="18"/>
        <v>29267.498110792632</v>
      </c>
      <c r="U299" s="8">
        <f t="shared" si="19"/>
        <v>15029.897388122878</v>
      </c>
    </row>
    <row r="300" spans="15:21" x14ac:dyDescent="0.45">
      <c r="O300">
        <v>296</v>
      </c>
      <c r="P300" s="7">
        <f t="shared" si="16"/>
        <v>8.2074222222222215E-2</v>
      </c>
      <c r="Q300" s="7">
        <v>3.2090151614373261</v>
      </c>
      <c r="R300" s="8">
        <f t="shared" si="17"/>
        <v>31414.164227177072</v>
      </c>
      <c r="S300" s="2">
        <v>2.9865976377046293</v>
      </c>
      <c r="T300" s="8">
        <f t="shared" si="18"/>
        <v>29236.841819509955</v>
      </c>
      <c r="U300" s="8">
        <f t="shared" si="19"/>
        <v>15117.39404287947</v>
      </c>
    </row>
    <row r="301" spans="15:21" x14ac:dyDescent="0.45">
      <c r="O301">
        <v>297</v>
      </c>
      <c r="P301" s="7">
        <f t="shared" si="16"/>
        <v>8.2351500000000008E-2</v>
      </c>
      <c r="Q301" s="7">
        <v>3.1979617093857047</v>
      </c>
      <c r="R301" s="8">
        <f t="shared" si="17"/>
        <v>31305.958145074506</v>
      </c>
      <c r="S301" s="2">
        <v>2.9834628651406274</v>
      </c>
      <c r="T301" s="8">
        <f t="shared" si="18"/>
        <v>29206.154441860952</v>
      </c>
      <c r="U301" s="8">
        <f t="shared" si="19"/>
        <v>15205.137642568845</v>
      </c>
    </row>
    <row r="302" spans="15:21" x14ac:dyDescent="0.45">
      <c r="O302">
        <v>298</v>
      </c>
      <c r="P302" s="7">
        <f t="shared" si="16"/>
        <v>8.2628777777777787E-2</v>
      </c>
      <c r="Q302" s="7">
        <v>3.1868638802136062</v>
      </c>
      <c r="R302" s="8">
        <f t="shared" si="17"/>
        <v>31197.317639922981</v>
      </c>
      <c r="S302" s="2">
        <v>2.9803249245348522</v>
      </c>
      <c r="T302" s="8">
        <f t="shared" si="18"/>
        <v>29175.436051150456</v>
      </c>
      <c r="U302" s="8">
        <f t="shared" si="19"/>
        <v>15293.128187190994</v>
      </c>
    </row>
    <row r="303" spans="15:21" x14ac:dyDescent="0.45">
      <c r="O303">
        <v>299</v>
      </c>
      <c r="P303" s="7">
        <f t="shared" si="16"/>
        <v>8.2906055555555552E-2</v>
      </c>
      <c r="Q303" s="7">
        <v>3.1757216455702206</v>
      </c>
      <c r="R303" s="8">
        <f t="shared" si="17"/>
        <v>31088.242434186566</v>
      </c>
      <c r="S303" s="2">
        <v>2.9771838233327887</v>
      </c>
      <c r="T303" s="8">
        <f t="shared" si="18"/>
        <v>29144.686720264897</v>
      </c>
      <c r="U303" s="8">
        <f t="shared" si="19"/>
        <v>15381.365676745918</v>
      </c>
    </row>
    <row r="304" spans="15:21" x14ac:dyDescent="0.45">
      <c r="O304">
        <v>300</v>
      </c>
      <c r="P304" s="7">
        <f t="shared" si="16"/>
        <v>8.3183333333333331E-2</v>
      </c>
      <c r="Q304" s="7">
        <v>3.1645349771816931</v>
      </c>
      <c r="R304" s="8">
        <f t="shared" si="17"/>
        <v>30978.732251082671</v>
      </c>
      <c r="S304" s="2">
        <v>2.9740395689375663</v>
      </c>
      <c r="T304" s="8">
        <f t="shared" si="18"/>
        <v>29113.906521676086</v>
      </c>
      <c r="U304" s="8">
        <f t="shared" si="19"/>
        <v>15469.850111233623</v>
      </c>
    </row>
    <row r="305" spans="15:21" x14ac:dyDescent="0.45">
      <c r="O305">
        <v>301</v>
      </c>
      <c r="P305" s="7">
        <f t="shared" si="16"/>
        <v>8.346061111111111E-2</v>
      </c>
      <c r="Q305" s="7">
        <v>3.1533038468506582</v>
      </c>
      <c r="R305" s="8">
        <f t="shared" si="17"/>
        <v>30868.786814577492</v>
      </c>
      <c r="S305" s="2">
        <v>2.9708921687103431</v>
      </c>
      <c r="T305" s="8">
        <f t="shared" si="18"/>
        <v>29083.095527444959</v>
      </c>
      <c r="U305" s="8">
        <f t="shared" si="19"/>
        <v>15558.581490654104</v>
      </c>
    </row>
    <row r="306" spans="15:21" x14ac:dyDescent="0.45">
      <c r="O306">
        <v>302</v>
      </c>
      <c r="P306" s="7">
        <f t="shared" si="16"/>
        <v>8.3737888888888903E-2</v>
      </c>
      <c r="Q306" s="7">
        <v>3.1420282264557766</v>
      </c>
      <c r="R306" s="8">
        <f t="shared" si="17"/>
        <v>30758.40584938147</v>
      </c>
      <c r="S306" s="2">
        <v>2.9677416299706811</v>
      </c>
      <c r="T306" s="8">
        <f t="shared" si="18"/>
        <v>29052.253809225251</v>
      </c>
      <c r="U306" s="8">
        <f t="shared" si="19"/>
        <v>15647.559815007371</v>
      </c>
    </row>
    <row r="307" spans="15:21" x14ac:dyDescent="0.45">
      <c r="O307">
        <v>303</v>
      </c>
      <c r="P307" s="7">
        <f t="shared" si="16"/>
        <v>8.4015166666666669E-2</v>
      </c>
      <c r="Q307" s="7">
        <v>3.1307080879512976</v>
      </c>
      <c r="R307" s="8">
        <f t="shared" si="17"/>
        <v>30647.58908094501</v>
      </c>
      <c r="S307" s="2">
        <v>2.96458795999692</v>
      </c>
      <c r="T307" s="8">
        <f t="shared" si="18"/>
        <v>29021.381438267155</v>
      </c>
      <c r="U307" s="8">
        <f t="shared" si="19"/>
        <v>15736.785084293402</v>
      </c>
    </row>
    <row r="308" spans="15:21" x14ac:dyDescent="0.45">
      <c r="O308">
        <v>304</v>
      </c>
      <c r="P308" s="7">
        <f t="shared" si="16"/>
        <v>8.4292444444444448E-2</v>
      </c>
      <c r="Q308" s="7">
        <v>3.1193434033665755</v>
      </c>
      <c r="R308" s="8">
        <f t="shared" si="17"/>
        <v>30536.336235453738</v>
      </c>
      <c r="S308" s="2">
        <v>2.9614311660265411</v>
      </c>
      <c r="T308" s="8">
        <f t="shared" si="18"/>
        <v>28990.478485420888</v>
      </c>
      <c r="U308" s="8">
        <f t="shared" si="19"/>
        <v>15826.257298512217</v>
      </c>
    </row>
    <row r="309" spans="15:21" x14ac:dyDescent="0.45">
      <c r="O309">
        <v>305</v>
      </c>
      <c r="P309" s="7">
        <f t="shared" si="16"/>
        <v>8.4569722222222227E-2</v>
      </c>
      <c r="Q309" s="7">
        <v>3.1079341448056517</v>
      </c>
      <c r="R309" s="8">
        <f t="shared" si="17"/>
        <v>30424.647039824431</v>
      </c>
      <c r="S309" s="2">
        <v>2.9582712552565353</v>
      </c>
      <c r="T309" s="8">
        <f t="shared" si="18"/>
        <v>28959.545021140304</v>
      </c>
      <c r="U309" s="8">
        <f t="shared" si="19"/>
        <v>15915.97645766381</v>
      </c>
    </row>
    <row r="310" spans="15:21" x14ac:dyDescent="0.45">
      <c r="O310">
        <v>306</v>
      </c>
      <c r="P310" s="7">
        <f t="shared" si="16"/>
        <v>8.4847000000000006E-2</v>
      </c>
      <c r="Q310" s="7">
        <v>3.0964802844467929</v>
      </c>
      <c r="R310" s="8">
        <f t="shared" si="17"/>
        <v>30312.521221700477</v>
      </c>
      <c r="S310" s="2">
        <v>2.9551082348437587</v>
      </c>
      <c r="T310" s="8">
        <f t="shared" si="18"/>
        <v>28928.58111548634</v>
      </c>
      <c r="U310" s="8">
        <f t="shared" si="19"/>
        <v>16005.942561748183</v>
      </c>
    </row>
    <row r="311" spans="15:21" x14ac:dyDescent="0.45">
      <c r="O311">
        <v>307</v>
      </c>
      <c r="P311" s="7">
        <f t="shared" si="16"/>
        <v>8.5124277777777785E-2</v>
      </c>
      <c r="Q311" s="7">
        <v>3.0849817945420477</v>
      </c>
      <c r="R311" s="8">
        <f t="shared" si="17"/>
        <v>30199.958509447533</v>
      </c>
      <c r="S311" s="2">
        <v>2.9519421119052858</v>
      </c>
      <c r="T311" s="8">
        <f t="shared" si="18"/>
        <v>28897.586838130523</v>
      </c>
      <c r="U311" s="8">
        <f t="shared" si="19"/>
        <v>16096.15561076533</v>
      </c>
    </row>
    <row r="312" spans="15:21" x14ac:dyDescent="0.45">
      <c r="O312">
        <v>308</v>
      </c>
      <c r="P312" s="7">
        <f t="shared" si="16"/>
        <v>8.5401555555555564E-2</v>
      </c>
      <c r="Q312" s="7">
        <v>3.0734386474168298</v>
      </c>
      <c r="R312" s="8">
        <f t="shared" si="17"/>
        <v>30086.958632149461</v>
      </c>
      <c r="S312" s="2">
        <v>2.948772893518762</v>
      </c>
      <c r="T312" s="8">
        <f t="shared" si="18"/>
        <v>28866.562258358372</v>
      </c>
      <c r="U312" s="8">
        <f t="shared" si="19"/>
        <v>16186.615604715254</v>
      </c>
    </row>
    <row r="313" spans="15:21" x14ac:dyDescent="0.45">
      <c r="O313">
        <v>309</v>
      </c>
      <c r="P313" s="7">
        <f t="shared" si="16"/>
        <v>8.5678833333333343E-2</v>
      </c>
      <c r="Q313" s="7">
        <v>3.0618508154694637</v>
      </c>
      <c r="R313" s="8">
        <f t="shared" si="17"/>
        <v>29973.521319603879</v>
      </c>
      <c r="S313" s="2">
        <v>2.9456005867227484</v>
      </c>
      <c r="T313" s="8">
        <f t="shared" si="18"/>
        <v>28835.507445072813</v>
      </c>
      <c r="U313" s="8">
        <f t="shared" si="19"/>
        <v>16277.322543597958</v>
      </c>
    </row>
    <row r="314" spans="15:21" x14ac:dyDescent="0.45">
      <c r="O314">
        <v>310</v>
      </c>
      <c r="P314" s="7">
        <f t="shared" si="16"/>
        <v>8.5956111111111108E-2</v>
      </c>
      <c r="Q314" s="7">
        <v>3.0502182711707793</v>
      </c>
      <c r="R314" s="8">
        <f t="shared" si="17"/>
        <v>29859.646302318164</v>
      </c>
      <c r="S314" s="2">
        <v>2.9424251985170646</v>
      </c>
      <c r="T314" s="8">
        <f t="shared" si="18"/>
        <v>28804.42246679751</v>
      </c>
      <c r="U314" s="8">
        <f t="shared" si="19"/>
        <v>16368.276427413435</v>
      </c>
    </row>
    <row r="315" spans="15:21" x14ac:dyDescent="0.45">
      <c r="O315">
        <v>311</v>
      </c>
      <c r="P315" s="7">
        <f t="shared" si="16"/>
        <v>8.6233388888888887E-2</v>
      </c>
      <c r="Q315" s="7">
        <v>3.0385409870636733</v>
      </c>
      <c r="R315" s="8">
        <f t="shared" si="17"/>
        <v>29745.333311505208</v>
      </c>
      <c r="S315" s="2">
        <v>2.9392467358631249</v>
      </c>
      <c r="T315" s="8">
        <f t="shared" si="18"/>
        <v>28773.307391680173</v>
      </c>
      <c r="U315" s="8">
        <f t="shared" si="19"/>
        <v>16459.477256161696</v>
      </c>
    </row>
    <row r="316" spans="15:21" x14ac:dyDescent="0.45">
      <c r="O316">
        <v>312</v>
      </c>
      <c r="P316" s="7">
        <f t="shared" si="16"/>
        <v>8.6510666666666666E-2</v>
      </c>
      <c r="Q316" s="7">
        <v>3.0268189357626789</v>
      </c>
      <c r="R316" s="8">
        <f t="shared" si="17"/>
        <v>29630.582079079148</v>
      </c>
      <c r="S316" s="2">
        <v>2.9360652056842702</v>
      </c>
      <c r="T316" s="8">
        <f t="shared" si="18"/>
        <v>28742.162287495776</v>
      </c>
      <c r="U316" s="8">
        <f t="shared" si="19"/>
        <v>16550.925029842729</v>
      </c>
    </row>
    <row r="317" spans="15:21" x14ac:dyDescent="0.45">
      <c r="O317">
        <v>313</v>
      </c>
      <c r="P317" s="7">
        <f t="shared" si="16"/>
        <v>8.6787944444444459E-2</v>
      </c>
      <c r="Q317" s="7">
        <v>3.015052089953584</v>
      </c>
      <c r="R317" s="8">
        <f t="shared" si="17"/>
        <v>29515.392337651687</v>
      </c>
      <c r="S317" s="2">
        <v>2.9328806148661037</v>
      </c>
      <c r="T317" s="8">
        <f t="shared" si="18"/>
        <v>28710.987221649895</v>
      </c>
      <c r="U317" s="8">
        <f t="shared" si="19"/>
        <v>16642.619748456549</v>
      </c>
    </row>
    <row r="318" spans="15:21" x14ac:dyDescent="0.45">
      <c r="O318">
        <v>314</v>
      </c>
      <c r="P318" s="7">
        <f t="shared" si="16"/>
        <v>8.7065222222222224E-2</v>
      </c>
      <c r="Q318" s="7">
        <v>3.0032404223929787</v>
      </c>
      <c r="R318" s="8">
        <f t="shared" si="17"/>
        <v>29399.763820527609</v>
      </c>
      <c r="S318" s="2">
        <v>2.9296929702568075</v>
      </c>
      <c r="T318" s="8">
        <f t="shared" si="18"/>
        <v>28679.782261181757</v>
      </c>
      <c r="U318" s="8">
        <f t="shared" si="19"/>
        <v>16734.561412003139</v>
      </c>
    </row>
    <row r="319" spans="15:21" x14ac:dyDescent="0.45">
      <c r="O319">
        <v>315</v>
      </c>
      <c r="P319" s="7">
        <f t="shared" si="16"/>
        <v>8.7342500000000003E-2</v>
      </c>
      <c r="Q319" s="7">
        <v>2.9913839059078713</v>
      </c>
      <c r="R319" s="8">
        <f t="shared" si="17"/>
        <v>29283.696261701065</v>
      </c>
      <c r="S319" s="2">
        <v>2.9265022786674741</v>
      </c>
      <c r="T319" s="8">
        <f t="shared" si="18"/>
        <v>28648.547472767514</v>
      </c>
      <c r="U319" s="8">
        <f t="shared" si="19"/>
        <v>16826.750020482505</v>
      </c>
    </row>
    <row r="320" spans="15:21" x14ac:dyDescent="0.45">
      <c r="O320">
        <v>316</v>
      </c>
      <c r="P320" s="7">
        <f t="shared" si="16"/>
        <v>8.7619777777777783E-2</v>
      </c>
      <c r="Q320" s="7">
        <v>2.9794825133952805</v>
      </c>
      <c r="R320" s="8">
        <f t="shared" si="17"/>
        <v>29167.189395851554</v>
      </c>
      <c r="S320" s="2">
        <v>2.9233085468724189</v>
      </c>
      <c r="T320" s="8">
        <f t="shared" si="18"/>
        <v>28617.282922723294</v>
      </c>
      <c r="U320" s="8">
        <f t="shared" si="19"/>
        <v>16919.185573894654</v>
      </c>
    </row>
    <row r="321" spans="15:21" x14ac:dyDescent="0.45">
      <c r="O321">
        <v>317</v>
      </c>
      <c r="P321" s="7">
        <f t="shared" si="16"/>
        <v>8.7897055555555562E-2</v>
      </c>
      <c r="Q321" s="7">
        <v>2.9675362178218236</v>
      </c>
      <c r="R321" s="8">
        <f t="shared" si="17"/>
        <v>29050.242958339903</v>
      </c>
      <c r="S321" s="2">
        <v>2.9201117816094948</v>
      </c>
      <c r="T321" s="8">
        <f t="shared" si="18"/>
        <v>28585.988677008278</v>
      </c>
      <c r="U321" s="8">
        <f t="shared" si="19"/>
        <v>17011.86807223958</v>
      </c>
    </row>
    <row r="322" spans="15:21" x14ac:dyDescent="0.45">
      <c r="O322">
        <v>318</v>
      </c>
      <c r="P322" s="7">
        <f t="shared" si="16"/>
        <v>8.8174333333333341E-2</v>
      </c>
      <c r="Q322" s="7">
        <v>2.9555449922233223</v>
      </c>
      <c r="R322" s="8">
        <f t="shared" si="17"/>
        <v>28932.856685204402</v>
      </c>
      <c r="S322" s="2">
        <v>2.9169119895804037</v>
      </c>
      <c r="T322" s="8">
        <f t="shared" si="18"/>
        <v>28554.664801227755</v>
      </c>
      <c r="U322" s="8">
        <f t="shared" si="19"/>
        <v>17104.797515517283</v>
      </c>
    </row>
    <row r="323" spans="15:21" x14ac:dyDescent="0.45">
      <c r="O323">
        <v>319</v>
      </c>
      <c r="P323" s="7">
        <f t="shared" si="16"/>
        <v>8.845161111111112E-2</v>
      </c>
      <c r="Q323" s="7">
        <v>2.9435088097044155</v>
      </c>
      <c r="R323" s="8">
        <f t="shared" si="17"/>
        <v>28815.030313157018</v>
      </c>
      <c r="S323" s="2">
        <v>2.913709177451004</v>
      </c>
      <c r="T323" s="8">
        <f t="shared" si="18"/>
        <v>28523.311360636126</v>
      </c>
      <c r="U323" s="8">
        <f t="shared" si="19"/>
        <v>17197.973903727761</v>
      </c>
    </row>
    <row r="324" spans="15:21" x14ac:dyDescent="0.45">
      <c r="O324">
        <v>320</v>
      </c>
      <c r="P324" s="7">
        <f t="shared" si="16"/>
        <v>8.8728888888888899E-2</v>
      </c>
      <c r="Q324" s="7">
        <v>2.9314276434381581</v>
      </c>
      <c r="R324" s="8">
        <f t="shared" si="17"/>
        <v>28696.763579579463</v>
      </c>
      <c r="S324" s="2">
        <v>2.9105033518516157</v>
      </c>
      <c r="T324" s="8">
        <f t="shared" si="18"/>
        <v>28491.928420139902</v>
      </c>
      <c r="U324" s="8">
        <f t="shared" si="19"/>
        <v>17291.397236871017</v>
      </c>
    </row>
    <row r="325" spans="15:21" x14ac:dyDescent="0.45">
      <c r="O325">
        <v>321</v>
      </c>
      <c r="P325" s="7">
        <f t="shared" ref="P325:P388" si="20">O325/3600000*998.2</f>
        <v>8.9006166666666664E-2</v>
      </c>
      <c r="Q325" s="7">
        <v>2.9193014666656394</v>
      </c>
      <c r="R325" s="8">
        <f t="shared" ref="R325:R388" si="21">Q325*998.2*9.807</f>
        <v>28578.056222519463</v>
      </c>
      <c r="S325" s="2">
        <v>2.9072945193773148</v>
      </c>
      <c r="T325" s="8">
        <f t="shared" ref="T325:T388" si="22">S325*998.2*9.807</f>
        <v>28460.51604430057</v>
      </c>
      <c r="U325" s="8">
        <f t="shared" ref="U325:U388" si="23">(2.10038804358055E-12 + 26191.1128205127*P325 + 802989.743589745*P325^2)*2</f>
        <v>17385.067514947048</v>
      </c>
    </row>
    <row r="326" spans="15:21" x14ac:dyDescent="0.45">
      <c r="O326">
        <v>322</v>
      </c>
      <c r="P326" s="7">
        <f t="shared" si="20"/>
        <v>8.9283444444444443E-2</v>
      </c>
      <c r="Q326" s="7">
        <v>2.9071302526955929</v>
      </c>
      <c r="R326" s="8">
        <f t="shared" si="21"/>
        <v>28458.907980686949</v>
      </c>
      <c r="S326" s="2">
        <v>2.9040826865882359</v>
      </c>
      <c r="T326" s="8">
        <f t="shared" si="22"/>
        <v>28429.074297337564</v>
      </c>
      <c r="U326" s="8">
        <f t="shared" si="23"/>
        <v>17478.984737955863</v>
      </c>
    </row>
    <row r="327" spans="15:21" x14ac:dyDescent="0.45">
      <c r="O327">
        <v>323</v>
      </c>
      <c r="P327" s="7">
        <f t="shared" si="20"/>
        <v>8.9560722222222222E-2</v>
      </c>
      <c r="Q327" s="7">
        <v>2.8949139749040316</v>
      </c>
      <c r="R327" s="8">
        <f t="shared" si="21"/>
        <v>28339.318593450447</v>
      </c>
      <c r="S327" s="2">
        <v>2.9008678600098645</v>
      </c>
      <c r="T327" s="8">
        <f t="shared" si="22"/>
        <v>28397.603243131136</v>
      </c>
      <c r="U327" s="8">
        <f t="shared" si="23"/>
        <v>17573.148905897455</v>
      </c>
    </row>
    <row r="328" spans="15:21" x14ac:dyDescent="0.45">
      <c r="O328">
        <v>324</v>
      </c>
      <c r="P328" s="7">
        <f t="shared" si="20"/>
        <v>8.9838000000000015E-2</v>
      </c>
      <c r="Q328" s="7">
        <v>2.8826526067338407</v>
      </c>
      <c r="R328" s="8">
        <f t="shared" si="21"/>
        <v>28219.287800833146</v>
      </c>
      <c r="S328" s="2">
        <v>2.8976500461333226</v>
      </c>
      <c r="T328" s="8">
        <f t="shared" si="22"/>
        <v>28366.102945225124</v>
      </c>
      <c r="U328" s="8">
        <f t="shared" si="23"/>
        <v>17667.560018771826</v>
      </c>
    </row>
    <row r="329" spans="15:21" x14ac:dyDescent="0.45">
      <c r="O329">
        <v>325</v>
      </c>
      <c r="P329" s="7">
        <f t="shared" si="20"/>
        <v>9.011527777777778E-2</v>
      </c>
      <c r="Q329" s="7">
        <v>2.8703461216944319</v>
      </c>
      <c r="R329" s="8">
        <f t="shared" si="21"/>
        <v>28098.815343509472</v>
      </c>
      <c r="S329" s="2">
        <v>2.8944292514156582</v>
      </c>
      <c r="T329" s="8">
        <f t="shared" si="22"/>
        <v>28334.573466829825</v>
      </c>
      <c r="U329" s="8">
        <f t="shared" si="23"/>
        <v>17762.218076578967</v>
      </c>
    </row>
    <row r="330" spans="15:21" x14ac:dyDescent="0.45">
      <c r="O330">
        <v>326</v>
      </c>
      <c r="P330" s="7">
        <f t="shared" si="20"/>
        <v>9.0392555555555559E-2</v>
      </c>
      <c r="Q330" s="7">
        <v>2.8579944933613586</v>
      </c>
      <c r="R330" s="8">
        <f t="shared" si="21"/>
        <v>27977.900962801337</v>
      </c>
      <c r="S330" s="2">
        <v>2.891205482280129</v>
      </c>
      <c r="T330" s="8">
        <f t="shared" si="22"/>
        <v>28303.014870824732</v>
      </c>
      <c r="U330" s="8">
        <f t="shared" si="23"/>
        <v>17857.123079318892</v>
      </c>
    </row>
    <row r="331" spans="15:21" x14ac:dyDescent="0.45">
      <c r="O331">
        <v>327</v>
      </c>
      <c r="P331" s="7">
        <f t="shared" si="20"/>
        <v>9.0669833333333338E-2</v>
      </c>
      <c r="Q331" s="7">
        <v>2.845597695375953</v>
      </c>
      <c r="R331" s="8">
        <f t="shared" si="21"/>
        <v>27856.544400674578</v>
      </c>
      <c r="S331" s="2">
        <v>2.8879787451164827</v>
      </c>
      <c r="T331" s="8">
        <f t="shared" si="22"/>
        <v>28271.427219761306</v>
      </c>
      <c r="U331" s="8">
        <f t="shared" si="23"/>
        <v>17952.275026991592</v>
      </c>
    </row>
    <row r="332" spans="15:21" x14ac:dyDescent="0.45">
      <c r="O332">
        <v>328</v>
      </c>
      <c r="P332" s="7">
        <f t="shared" si="20"/>
        <v>9.0947111111111104E-2</v>
      </c>
      <c r="Q332" s="7">
        <v>2.8331557014449498</v>
      </c>
      <c r="R332" s="8">
        <f t="shared" si="21"/>
        <v>27734.745399735297</v>
      </c>
      <c r="S332" s="2">
        <v>2.8847490462812306</v>
      </c>
      <c r="T332" s="8">
        <f t="shared" si="22"/>
        <v>28239.810575865646</v>
      </c>
      <c r="U332" s="8">
        <f t="shared" si="23"/>
        <v>18047.673919597066</v>
      </c>
    </row>
    <row r="333" spans="15:21" x14ac:dyDescent="0.45">
      <c r="O333">
        <v>329</v>
      </c>
      <c r="P333" s="7">
        <f t="shared" si="20"/>
        <v>9.1224388888888897E-2</v>
      </c>
      <c r="Q333" s="7">
        <v>2.8206684853401458</v>
      </c>
      <c r="R333" s="8">
        <f t="shared" si="21"/>
        <v>27612.503703226495</v>
      </c>
      <c r="S333" s="2">
        <v>2.8815163920979256</v>
      </c>
      <c r="T333" s="8">
        <f t="shared" si="22"/>
        <v>28208.165001041209</v>
      </c>
      <c r="U333" s="8">
        <f t="shared" si="23"/>
        <v>18143.319757135327</v>
      </c>
    </row>
    <row r="334" spans="15:21" x14ac:dyDescent="0.45">
      <c r="O334">
        <v>330</v>
      </c>
      <c r="P334" s="7">
        <f t="shared" si="20"/>
        <v>9.1501666666666676E-2</v>
      </c>
      <c r="Q334" s="7">
        <v>2.8081360208980195</v>
      </c>
      <c r="R334" s="8">
        <f t="shared" si="21"/>
        <v>27489.819055024374</v>
      </c>
      <c r="S334" s="2">
        <v>2.8782807888574284</v>
      </c>
      <c r="T334" s="8">
        <f t="shared" si="22"/>
        <v>28176.490556871417</v>
      </c>
      <c r="U334" s="8">
        <f t="shared" si="23"/>
        <v>18239.212539606364</v>
      </c>
    </row>
    <row r="335" spans="15:21" x14ac:dyDescent="0.45">
      <c r="O335">
        <v>331</v>
      </c>
      <c r="P335" s="7">
        <f t="shared" si="20"/>
        <v>9.1778944444444455E-2</v>
      </c>
      <c r="Q335" s="7">
        <v>2.7955582820193907</v>
      </c>
      <c r="R335" s="8">
        <f t="shared" si="21"/>
        <v>27366.691199634992</v>
      </c>
      <c r="S335" s="2">
        <v>2.8750422428181781</v>
      </c>
      <c r="T335" s="8">
        <f t="shared" si="22"/>
        <v>28144.787304622303</v>
      </c>
      <c r="U335" s="8">
        <f t="shared" si="23"/>
        <v>18335.352267010174</v>
      </c>
    </row>
    <row r="336" spans="15:21" x14ac:dyDescent="0.45">
      <c r="O336">
        <v>332</v>
      </c>
      <c r="P336" s="7">
        <f t="shared" si="20"/>
        <v>9.205622222222222E-2</v>
      </c>
      <c r="Q336" s="7">
        <v>2.7829352426690583</v>
      </c>
      <c r="R336" s="8">
        <f t="shared" si="21"/>
        <v>27243.119882190716</v>
      </c>
      <c r="S336" s="2">
        <v>2.8718007602064572</v>
      </c>
      <c r="T336" s="8">
        <f t="shared" si="22"/>
        <v>28113.055305245111</v>
      </c>
      <c r="U336" s="8">
        <f t="shared" si="23"/>
        <v>18431.738939346757</v>
      </c>
    </row>
    <row r="337" spans="15:21" x14ac:dyDescent="0.45">
      <c r="O337">
        <v>333</v>
      </c>
      <c r="P337" s="7">
        <f t="shared" si="20"/>
        <v>9.2333499999999999E-2</v>
      </c>
      <c r="Q337" s="7">
        <v>2.7702668768754544</v>
      </c>
      <c r="R337" s="8">
        <f t="shared" si="21"/>
        <v>27119.104848446852</v>
      </c>
      <c r="S337" s="2">
        <v>2.8685563472166491</v>
      </c>
      <c r="T337" s="8">
        <f t="shared" si="22"/>
        <v>28081.294619378805</v>
      </c>
      <c r="U337" s="8">
        <f t="shared" si="23"/>
        <v>18528.372556616127</v>
      </c>
    </row>
    <row r="338" spans="15:21" x14ac:dyDescent="0.45">
      <c r="O338">
        <v>334</v>
      </c>
      <c r="P338" s="7">
        <f t="shared" si="20"/>
        <v>9.2610777777777778E-2</v>
      </c>
      <c r="Q338" s="7">
        <v>2.7575531587303042</v>
      </c>
      <c r="R338" s="8">
        <f t="shared" si="21"/>
        <v>26994.645844778293</v>
      </c>
      <c r="S338" s="2">
        <v>2.865309010011504</v>
      </c>
      <c r="T338" s="8">
        <f t="shared" si="22"/>
        <v>28049.505307352694</v>
      </c>
      <c r="U338" s="8">
        <f t="shared" si="23"/>
        <v>18625.253118818273</v>
      </c>
    </row>
    <row r="339" spans="15:21" x14ac:dyDescent="0.45">
      <c r="O339">
        <v>335</v>
      </c>
      <c r="P339" s="7">
        <f t="shared" si="20"/>
        <v>9.2888055555555571E-2</v>
      </c>
      <c r="Q339" s="7">
        <v>2.7447940623882814</v>
      </c>
      <c r="R339" s="8">
        <f t="shared" si="21"/>
        <v>26869.742618176162</v>
      </c>
      <c r="S339" s="2">
        <v>2.8620587547223888</v>
      </c>
      <c r="T339" s="8">
        <f t="shared" si="22"/>
        <v>28017.687429188856</v>
      </c>
      <c r="U339" s="8">
        <f t="shared" si="23"/>
        <v>18722.380625953199</v>
      </c>
    </row>
    <row r="340" spans="15:21" x14ac:dyDescent="0.45">
      <c r="O340">
        <v>336</v>
      </c>
      <c r="P340" s="7">
        <f t="shared" si="20"/>
        <v>9.3165333333333336E-2</v>
      </c>
      <c r="Q340" s="7">
        <v>2.7319895620666443</v>
      </c>
      <c r="R340" s="8">
        <f t="shared" si="21"/>
        <v>26744.394916244244</v>
      </c>
      <c r="S340" s="2">
        <v>2.8588055874495404</v>
      </c>
      <c r="T340" s="8">
        <f t="shared" si="22"/>
        <v>27985.841044604633</v>
      </c>
      <c r="U340" s="8">
        <f t="shared" si="23"/>
        <v>18819.755078020891</v>
      </c>
    </row>
    <row r="341" spans="15:21" x14ac:dyDescent="0.45">
      <c r="O341">
        <v>337</v>
      </c>
      <c r="P341" s="7">
        <f t="shared" si="20"/>
        <v>9.3442611111111115E-2</v>
      </c>
      <c r="Q341" s="7">
        <v>2.7191396320449353</v>
      </c>
      <c r="R341" s="8">
        <f t="shared" si="21"/>
        <v>26618.602487196044</v>
      </c>
      <c r="S341" s="2">
        <v>2.8555495142623188</v>
      </c>
      <c r="T341" s="8">
        <f t="shared" si="22"/>
        <v>27953.966213015094</v>
      </c>
      <c r="U341" s="8">
        <f t="shared" si="23"/>
        <v>18917.376475021374</v>
      </c>
    </row>
    <row r="342" spans="15:21" x14ac:dyDescent="0.45">
      <c r="O342">
        <v>338</v>
      </c>
      <c r="P342" s="7">
        <f t="shared" si="20"/>
        <v>9.3719888888888894E-2</v>
      </c>
      <c r="Q342" s="7">
        <v>2.7062442466646117</v>
      </c>
      <c r="R342" s="8">
        <f t="shared" si="21"/>
        <v>26492.365079851177</v>
      </c>
      <c r="S342" s="2">
        <v>2.8522905411994524</v>
      </c>
      <c r="T342" s="8">
        <f t="shared" si="22"/>
        <v>27922.062993535455</v>
      </c>
      <c r="U342" s="8">
        <f t="shared" si="23"/>
        <v>19015.244816954626</v>
      </c>
    </row>
    <row r="343" spans="15:21" x14ac:dyDescent="0.45">
      <c r="O343">
        <v>339</v>
      </c>
      <c r="P343" s="7">
        <f t="shared" si="20"/>
        <v>9.3997166666666659E-2</v>
      </c>
      <c r="Q343" s="7">
        <v>2.6933033803287443</v>
      </c>
      <c r="R343" s="8">
        <f t="shared" si="21"/>
        <v>26365.682443632406</v>
      </c>
      <c r="S343" s="2">
        <v>2.8490286742692863</v>
      </c>
      <c r="T343" s="8">
        <f t="shared" si="22"/>
        <v>27890.131444983486</v>
      </c>
      <c r="U343" s="8">
        <f t="shared" si="23"/>
        <v>19113.360103820654</v>
      </c>
    </row>
    <row r="344" spans="15:21" x14ac:dyDescent="0.45">
      <c r="O344">
        <v>340</v>
      </c>
      <c r="P344" s="7">
        <f t="shared" si="20"/>
        <v>9.4274444444444452E-2</v>
      </c>
      <c r="Q344" s="7">
        <v>2.6803170075016602</v>
      </c>
      <c r="R344" s="8">
        <f t="shared" si="21"/>
        <v>26238.554328562161</v>
      </c>
      <c r="S344" s="2">
        <v>2.8457639194500177</v>
      </c>
      <c r="T344" s="8">
        <f t="shared" si="22"/>
        <v>27858.171625881841</v>
      </c>
      <c r="U344" s="8">
        <f t="shared" si="23"/>
        <v>19211.722335619474</v>
      </c>
    </row>
    <row r="345" spans="15:21" x14ac:dyDescent="0.45">
      <c r="O345">
        <v>341</v>
      </c>
      <c r="P345" s="7">
        <f t="shared" si="20"/>
        <v>9.4551722222222231E-2</v>
      </c>
      <c r="Q345" s="7">
        <v>2.6672851027086377</v>
      </c>
      <c r="R345" s="8">
        <f t="shared" si="21"/>
        <v>26110.980485259537</v>
      </c>
      <c r="S345" s="2">
        <v>2.8424962826899436</v>
      </c>
      <c r="T345" s="8">
        <f t="shared" si="22"/>
        <v>27826.183594460468</v>
      </c>
      <c r="U345" s="8">
        <f t="shared" si="23"/>
        <v>19310.331512351058</v>
      </c>
    </row>
    <row r="346" spans="15:21" x14ac:dyDescent="0.45">
      <c r="O346">
        <v>342</v>
      </c>
      <c r="P346" s="7">
        <f t="shared" si="20"/>
        <v>9.4829000000000011E-2</v>
      </c>
      <c r="Q346" s="7">
        <v>2.6542076405355672</v>
      </c>
      <c r="R346" s="8">
        <f t="shared" si="21"/>
        <v>25982.960664936993</v>
      </c>
      <c r="S346" s="2">
        <v>2.8392257699076913</v>
      </c>
      <c r="T346" s="8">
        <f t="shared" si="22"/>
        <v>27794.167408658857</v>
      </c>
      <c r="U346" s="8">
        <f t="shared" si="23"/>
        <v>19409.187634015427</v>
      </c>
    </row>
    <row r="347" spans="15:21" x14ac:dyDescent="0.45">
      <c r="O347">
        <v>343</v>
      </c>
      <c r="P347" s="7">
        <f t="shared" si="20"/>
        <v>9.5106277777777776E-2</v>
      </c>
      <c r="Q347" s="7">
        <v>2.6410845956286302</v>
      </c>
      <c r="R347" s="8">
        <f t="shared" si="21"/>
        <v>25854.494619397185</v>
      </c>
      <c r="S347" s="2">
        <v>2.8359523869924539</v>
      </c>
      <c r="T347" s="8">
        <f t="shared" si="22"/>
        <v>27762.123126128372</v>
      </c>
      <c r="U347" s="8">
        <f t="shared" si="23"/>
        <v>19508.290700612564</v>
      </c>
    </row>
    <row r="348" spans="15:21" x14ac:dyDescent="0.45">
      <c r="O348">
        <v>344</v>
      </c>
      <c r="P348" s="7">
        <f t="shared" si="20"/>
        <v>9.5383555555555555E-2</v>
      </c>
      <c r="Q348" s="7">
        <v>2.6279159426940013</v>
      </c>
      <c r="R348" s="8">
        <f t="shared" si="21"/>
        <v>25725.582101030071</v>
      </c>
      <c r="S348" s="2">
        <v>2.8326761398042257</v>
      </c>
      <c r="T348" s="8">
        <f t="shared" si="22"/>
        <v>27730.050804234535</v>
      </c>
      <c r="U348" s="8">
        <f t="shared" si="23"/>
        <v>19607.640712142485</v>
      </c>
    </row>
    <row r="349" spans="15:21" x14ac:dyDescent="0.45">
      <c r="O349">
        <v>345</v>
      </c>
      <c r="P349" s="7">
        <f t="shared" si="20"/>
        <v>9.5660833333333334E-2</v>
      </c>
      <c r="Q349" s="7">
        <v>2.6147016564974956</v>
      </c>
      <c r="R349" s="8">
        <f t="shared" si="21"/>
        <v>25596.222862809453</v>
      </c>
      <c r="S349" s="2">
        <v>2.8293970341740278</v>
      </c>
      <c r="T349" s="8">
        <f t="shared" si="22"/>
        <v>27697.950500059233</v>
      </c>
      <c r="U349" s="8">
        <f t="shared" si="23"/>
        <v>19707.237668605187</v>
      </c>
    </row>
    <row r="350" spans="15:21" x14ac:dyDescent="0.45">
      <c r="O350">
        <v>346</v>
      </c>
      <c r="P350" s="7">
        <f t="shared" si="20"/>
        <v>9.5938111111111127E-2</v>
      </c>
      <c r="Q350" s="7">
        <v>2.6014417118643025</v>
      </c>
      <c r="R350" s="8">
        <f t="shared" si="21"/>
        <v>25466.41665829036</v>
      </c>
      <c r="S350" s="2">
        <v>2.826115075904136</v>
      </c>
      <c r="T350" s="8">
        <f t="shared" si="22"/>
        <v>27665.822270402958</v>
      </c>
      <c r="U350" s="8">
        <f t="shared" si="23"/>
        <v>19807.081570000671</v>
      </c>
    </row>
    <row r="351" spans="15:21" x14ac:dyDescent="0.45">
      <c r="O351">
        <v>347</v>
      </c>
      <c r="P351" s="7">
        <f t="shared" si="20"/>
        <v>9.6215388888888892E-2</v>
      </c>
      <c r="Q351" s="7">
        <v>2.5881360836786311</v>
      </c>
      <c r="R351" s="8">
        <f t="shared" si="21"/>
        <v>25336.163241605595</v>
      </c>
      <c r="S351" s="2">
        <v>2.8228302707683053</v>
      </c>
      <c r="T351" s="8">
        <f t="shared" si="22"/>
        <v>27633.666171787005</v>
      </c>
      <c r="U351" s="8">
        <f t="shared" si="23"/>
        <v>19907.172416328915</v>
      </c>
    </row>
    <row r="352" spans="15:21" x14ac:dyDescent="0.45">
      <c r="O352">
        <v>348</v>
      </c>
      <c r="P352" s="7">
        <f t="shared" si="20"/>
        <v>9.6492666666666671E-2</v>
      </c>
      <c r="Q352" s="7">
        <v>2.5747847468834171</v>
      </c>
      <c r="R352" s="8">
        <f t="shared" si="21"/>
        <v>25205.462367462838</v>
      </c>
      <c r="S352" s="2">
        <v>2.8195426245119934</v>
      </c>
      <c r="T352" s="8">
        <f t="shared" si="22"/>
        <v>27601.482260455661</v>
      </c>
      <c r="U352" s="8">
        <f t="shared" si="23"/>
        <v>20007.510207589949</v>
      </c>
    </row>
    <row r="353" spans="15:21" x14ac:dyDescent="0.45">
      <c r="O353">
        <v>349</v>
      </c>
      <c r="P353" s="7">
        <f t="shared" si="20"/>
        <v>9.676994444444445E-2</v>
      </c>
      <c r="Q353" s="7">
        <v>2.5613876764800261</v>
      </c>
      <c r="R353" s="8">
        <f t="shared" si="21"/>
        <v>25074.313791141787</v>
      </c>
      <c r="S353" s="2">
        <v>2.816252142852576</v>
      </c>
      <c r="T353" s="8">
        <f t="shared" si="22"/>
        <v>27569.270592378292</v>
      </c>
      <c r="U353" s="8">
        <f t="shared" si="23"/>
        <v>20108.094943783759</v>
      </c>
    </row>
    <row r="354" spans="15:21" x14ac:dyDescent="0.45">
      <c r="O354">
        <v>350</v>
      </c>
      <c r="P354" s="7">
        <f t="shared" si="20"/>
        <v>9.7047222222222215E-2</v>
      </c>
      <c r="Q354" s="7">
        <v>2.5479448475279449</v>
      </c>
      <c r="R354" s="8">
        <f t="shared" si="21"/>
        <v>24942.717268491087</v>
      </c>
      <c r="S354" s="2">
        <v>2.8129588314795693</v>
      </c>
      <c r="T354" s="8">
        <f t="shared" si="22"/>
        <v>27537.031223251561</v>
      </c>
      <c r="U354" s="8">
        <f t="shared" si="23"/>
        <v>20208.926624910342</v>
      </c>
    </row>
    <row r="355" spans="15:21" x14ac:dyDescent="0.45">
      <c r="O355">
        <v>351</v>
      </c>
      <c r="P355" s="7">
        <f t="shared" si="20"/>
        <v>9.7324500000000008E-2</v>
      </c>
      <c r="Q355" s="7">
        <v>2.5344562351444675</v>
      </c>
      <c r="R355" s="8">
        <f t="shared" si="21"/>
        <v>24810.672555925285</v>
      </c>
      <c r="S355" s="2">
        <v>2.8096626960548421</v>
      </c>
      <c r="T355" s="8">
        <f t="shared" si="22"/>
        <v>27504.764208501463</v>
      </c>
      <c r="U355" s="8">
        <f t="shared" si="23"/>
        <v>20310.005250969713</v>
      </c>
    </row>
    <row r="356" spans="15:21" x14ac:dyDescent="0.45">
      <c r="O356">
        <v>352</v>
      </c>
      <c r="P356" s="7">
        <f t="shared" si="20"/>
        <v>9.7601777777777787E-2</v>
      </c>
      <c r="Q356" s="7">
        <v>2.520921814504415</v>
      </c>
      <c r="R356" s="8">
        <f t="shared" si="21"/>
        <v>24678.179410422083</v>
      </c>
      <c r="S356" s="2">
        <v>2.8063637422128287</v>
      </c>
      <c r="T356" s="8">
        <f t="shared" si="22"/>
        <v>27472.469603285426</v>
      </c>
      <c r="U356" s="8">
        <f t="shared" si="23"/>
        <v>20411.330821961856</v>
      </c>
    </row>
    <row r="357" spans="15:21" x14ac:dyDescent="0.45">
      <c r="O357">
        <v>353</v>
      </c>
      <c r="P357" s="7">
        <f t="shared" si="20"/>
        <v>9.7879055555555566E-2</v>
      </c>
      <c r="Q357" s="7">
        <v>2.5073415608398339</v>
      </c>
      <c r="R357" s="8">
        <f t="shared" si="21"/>
        <v>24545.237589519373</v>
      </c>
      <c r="S357" s="2">
        <v>2.8030619755607402</v>
      </c>
      <c r="T357" s="8">
        <f t="shared" si="22"/>
        <v>27440.147462494398</v>
      </c>
      <c r="U357" s="8">
        <f t="shared" si="23"/>
        <v>20512.903337886775</v>
      </c>
    </row>
    <row r="358" spans="15:21" x14ac:dyDescent="0.45">
      <c r="O358">
        <v>354</v>
      </c>
      <c r="P358" s="7">
        <f t="shared" si="20"/>
        <v>9.8156333333333332E-2</v>
      </c>
      <c r="Q358" s="7">
        <v>2.4937154494396943</v>
      </c>
      <c r="R358" s="8">
        <f t="shared" si="21"/>
        <v>24411.846851312308</v>
      </c>
      <c r="S358" s="2">
        <v>2.7997574016787747</v>
      </c>
      <c r="T358" s="8">
        <f t="shared" si="22"/>
        <v>27407.797840754869</v>
      </c>
      <c r="U358" s="8">
        <f t="shared" si="23"/>
        <v>20614.722798744468</v>
      </c>
    </row>
    <row r="359" spans="15:21" x14ac:dyDescent="0.45">
      <c r="O359">
        <v>355</v>
      </c>
      <c r="P359" s="7">
        <f t="shared" si="20"/>
        <v>9.8433611111111111E-2</v>
      </c>
      <c r="Q359" s="7">
        <v>2.4800434556496018</v>
      </c>
      <c r="R359" s="8">
        <f t="shared" si="21"/>
        <v>24278.006954450444</v>
      </c>
      <c r="S359" s="2">
        <v>2.7964500261203167</v>
      </c>
      <c r="T359" s="8">
        <f t="shared" si="22"/>
        <v>27375.420792430858</v>
      </c>
      <c r="U359" s="8">
        <f t="shared" si="23"/>
        <v>20716.789204534944</v>
      </c>
    </row>
    <row r="360" spans="15:21" x14ac:dyDescent="0.45">
      <c r="O360">
        <v>356</v>
      </c>
      <c r="P360" s="7">
        <f t="shared" si="20"/>
        <v>9.8710888888888904E-2</v>
      </c>
      <c r="Q360" s="7">
        <v>2.4663255548715242</v>
      </c>
      <c r="R360" s="8">
        <f t="shared" si="21"/>
        <v>24143.717658135116</v>
      </c>
      <c r="S360" s="2">
        <v>2.7931398544121504</v>
      </c>
      <c r="T360" s="8">
        <f t="shared" si="22"/>
        <v>27343.016371625967</v>
      </c>
      <c r="U360" s="8">
        <f t="shared" si="23"/>
        <v>20819.102555258203</v>
      </c>
    </row>
    <row r="361" spans="15:21" x14ac:dyDescent="0.45">
      <c r="O361">
        <v>357</v>
      </c>
      <c r="P361" s="7">
        <f t="shared" si="20"/>
        <v>9.8988166666666669E-2</v>
      </c>
      <c r="Q361" s="7">
        <v>2.4525617225634759</v>
      </c>
      <c r="R361" s="8">
        <f t="shared" si="21"/>
        <v>24008.978722116284</v>
      </c>
      <c r="S361" s="2">
        <v>2.7898268920546538</v>
      </c>
      <c r="T361" s="8">
        <f t="shared" si="22"/>
        <v>27310.58463218531</v>
      </c>
      <c r="U361" s="8">
        <f t="shared" si="23"/>
        <v>20921.662850914225</v>
      </c>
    </row>
    <row r="362" spans="15:21" x14ac:dyDescent="0.45">
      <c r="O362">
        <v>358</v>
      </c>
      <c r="P362" s="7">
        <f t="shared" si="20"/>
        <v>9.9265444444444448E-2</v>
      </c>
      <c r="Q362" s="7">
        <v>2.4387519342392494</v>
      </c>
      <c r="R362" s="8">
        <f t="shared" si="21"/>
        <v>23873.789906689966</v>
      </c>
      <c r="S362" s="2">
        <v>2.7865111445220014</v>
      </c>
      <c r="T362" s="8">
        <f t="shared" si="22"/>
        <v>27278.125627697482</v>
      </c>
      <c r="U362" s="8">
        <f t="shared" si="23"/>
        <v>21024.470091503033</v>
      </c>
    </row>
    <row r="363" spans="15:21" x14ac:dyDescent="0.45">
      <c r="O363">
        <v>359</v>
      </c>
      <c r="P363" s="7">
        <f t="shared" si="20"/>
        <v>9.9542722222222227E-2</v>
      </c>
      <c r="Q363" s="7">
        <v>2.424896165468144</v>
      </c>
      <c r="R363" s="8">
        <f t="shared" si="21"/>
        <v>23738.150972695548</v>
      </c>
      <c r="S363" s="2">
        <v>2.7831926172623653</v>
      </c>
      <c r="T363" s="8">
        <f t="shared" si="22"/>
        <v>27245.639411496533</v>
      </c>
      <c r="U363" s="8">
        <f t="shared" si="23"/>
        <v>21127.524277024619</v>
      </c>
    </row>
    <row r="364" spans="15:21" x14ac:dyDescent="0.45">
      <c r="O364">
        <v>360</v>
      </c>
      <c r="P364" s="7">
        <f t="shared" si="20"/>
        <v>9.9820000000000006E-2</v>
      </c>
      <c r="Q364" s="7">
        <v>2.4109943918746515</v>
      </c>
      <c r="R364" s="8">
        <f t="shared" si="21"/>
        <v>23602.061681512703</v>
      </c>
      <c r="S364" s="2">
        <v>2.7798713156981032</v>
      </c>
      <c r="T364" s="8">
        <f t="shared" si="22"/>
        <v>27213.126036663809</v>
      </c>
      <c r="U364" s="8">
        <f t="shared" si="23"/>
        <v>21230.825407478987</v>
      </c>
    </row>
    <row r="365" spans="15:21" x14ac:dyDescent="0.45">
      <c r="O365">
        <v>361</v>
      </c>
      <c r="P365" s="7">
        <f t="shared" si="20"/>
        <v>0.10009727777777777</v>
      </c>
      <c r="Q365" s="7">
        <v>2.397046589138228</v>
      </c>
      <c r="R365" s="8">
        <f t="shared" si="21"/>
        <v>23465.521795059183</v>
      </c>
      <c r="S365" s="2">
        <v>2.7765472452259603</v>
      </c>
      <c r="T365" s="8">
        <f t="shared" si="22"/>
        <v>27180.585556029917</v>
      </c>
      <c r="U365" s="8">
        <f t="shared" si="23"/>
        <v>21334.373482866125</v>
      </c>
    </row>
    <row r="366" spans="15:21" x14ac:dyDescent="0.45">
      <c r="O366">
        <v>362</v>
      </c>
      <c r="P366" s="7">
        <f t="shared" si="20"/>
        <v>0.10037455555555556</v>
      </c>
      <c r="Q366" s="7">
        <v>2.3830527329929567</v>
      </c>
      <c r="R366" s="8">
        <f t="shared" si="21"/>
        <v>23328.531075787498</v>
      </c>
      <c r="S366" s="2">
        <v>2.7732204112172529</v>
      </c>
      <c r="T366" s="8">
        <f t="shared" si="22"/>
        <v>27148.018022176548</v>
      </c>
      <c r="U366" s="8">
        <f t="shared" si="23"/>
        <v>21438.168503186047</v>
      </c>
    </row>
    <row r="367" spans="15:21" x14ac:dyDescent="0.45">
      <c r="O367">
        <v>363</v>
      </c>
      <c r="P367" s="7">
        <f t="shared" si="20"/>
        <v>0.10065183333333334</v>
      </c>
      <c r="Q367" s="7">
        <v>2.3690127992273364</v>
      </c>
      <c r="R367" s="8">
        <f t="shared" si="21"/>
        <v>23191.089286682851</v>
      </c>
      <c r="S367" s="2">
        <v>2.7698908190180691</v>
      </c>
      <c r="T367" s="8">
        <f t="shared" si="22"/>
        <v>27115.423487438409</v>
      </c>
      <c r="U367" s="8">
        <f t="shared" si="23"/>
        <v>21542.210468438741</v>
      </c>
    </row>
    <row r="368" spans="15:21" x14ac:dyDescent="0.45">
      <c r="O368">
        <v>364</v>
      </c>
      <c r="P368" s="7">
        <f t="shared" si="20"/>
        <v>0.10092911111111112</v>
      </c>
      <c r="Q368" s="7">
        <v>2.3549267636839635</v>
      </c>
      <c r="R368" s="8">
        <f t="shared" si="21"/>
        <v>23053.196191260024</v>
      </c>
      <c r="S368" s="2">
        <v>2.7665584739494409</v>
      </c>
      <c r="T368" s="8">
        <f t="shared" si="22"/>
        <v>27082.80200390493</v>
      </c>
      <c r="U368" s="8">
        <f t="shared" si="23"/>
        <v>21646.499378624219</v>
      </c>
    </row>
    <row r="369" spans="15:21" x14ac:dyDescent="0.45">
      <c r="O369">
        <v>365</v>
      </c>
      <c r="P369" s="7">
        <f t="shared" si="20"/>
        <v>0.10120638888888889</v>
      </c>
      <c r="Q369" s="7">
        <v>2.3407946022592814</v>
      </c>
      <c r="R369" s="8">
        <f t="shared" si="21"/>
        <v>22914.851553560929</v>
      </c>
      <c r="S369" s="2">
        <v>2.7632233813075451</v>
      </c>
      <c r="T369" s="8">
        <f t="shared" si="22"/>
        <v>27050.153623422226</v>
      </c>
      <c r="U369" s="8">
        <f t="shared" si="23"/>
        <v>21751.035233742463</v>
      </c>
    </row>
    <row r="370" spans="15:21" x14ac:dyDescent="0.45">
      <c r="O370">
        <v>366</v>
      </c>
      <c r="P370" s="7">
        <f t="shared" si="20"/>
        <v>0.10148366666666667</v>
      </c>
      <c r="Q370" s="7">
        <v>2.3266162909033214</v>
      </c>
      <c r="R370" s="8">
        <f t="shared" si="21"/>
        <v>22776.055138152078</v>
      </c>
      <c r="S370" s="2">
        <v>2.7598855463638809</v>
      </c>
      <c r="T370" s="8">
        <f t="shared" si="22"/>
        <v>27017.478397594838</v>
      </c>
      <c r="U370" s="8">
        <f t="shared" si="23"/>
        <v>21855.818033793494</v>
      </c>
    </row>
    <row r="371" spans="15:21" x14ac:dyDescent="0.45">
      <c r="O371">
        <v>367</v>
      </c>
      <c r="P371" s="7">
        <f t="shared" si="20"/>
        <v>0.10176094444444446</v>
      </c>
      <c r="Q371" s="7">
        <v>2.3123918056194062</v>
      </c>
      <c r="R371" s="8">
        <f t="shared" si="21"/>
        <v>22636.80671012164</v>
      </c>
      <c r="S371" s="2">
        <v>2.7565449743654491</v>
      </c>
      <c r="T371" s="8">
        <f t="shared" si="22"/>
        <v>26984.776377787479</v>
      </c>
      <c r="U371" s="8">
        <f t="shared" si="23"/>
        <v>21960.847778777308</v>
      </c>
    </row>
    <row r="372" spans="15:21" x14ac:dyDescent="0.45">
      <c r="O372">
        <v>368</v>
      </c>
      <c r="P372" s="7">
        <f t="shared" si="20"/>
        <v>0.10203822222222222</v>
      </c>
      <c r="Q372" s="7">
        <v>2.2981211224639311</v>
      </c>
      <c r="R372" s="8">
        <f t="shared" si="21"/>
        <v>22497.106035077366</v>
      </c>
      <c r="S372" s="2">
        <v>2.7532016705349385</v>
      </c>
      <c r="T372" s="8">
        <f t="shared" si="22"/>
        <v>26952.047615126859</v>
      </c>
      <c r="U372" s="8">
        <f t="shared" si="23"/>
        <v>22066.124468693884</v>
      </c>
    </row>
    <row r="373" spans="15:21" x14ac:dyDescent="0.45">
      <c r="O373">
        <v>369</v>
      </c>
      <c r="P373" s="7">
        <f t="shared" si="20"/>
        <v>0.1023155</v>
      </c>
      <c r="Q373" s="7">
        <v>2.2838042175460678</v>
      </c>
      <c r="R373" s="8">
        <f t="shared" si="21"/>
        <v>22356.952879143631</v>
      </c>
      <c r="S373" s="2">
        <v>2.7498556400709009</v>
      </c>
      <c r="T373" s="8">
        <f t="shared" si="22"/>
        <v>26919.29216050341</v>
      </c>
      <c r="U373" s="8">
        <f t="shared" si="23"/>
        <v>22171.648103543252</v>
      </c>
    </row>
    <row r="374" spans="15:21" x14ac:dyDescent="0.45">
      <c r="O374">
        <v>370</v>
      </c>
      <c r="P374" s="7">
        <f t="shared" si="20"/>
        <v>0.10259277777777778</v>
      </c>
      <c r="Q374" s="7">
        <v>2.269441067027516</v>
      </c>
      <c r="R374" s="8">
        <f t="shared" si="21"/>
        <v>22216.347008959041</v>
      </c>
      <c r="S374" s="2">
        <v>2.7465068881479255</v>
      </c>
      <c r="T374" s="8">
        <f t="shared" si="22"/>
        <v>26886.510064572987</v>
      </c>
      <c r="U374" s="8">
        <f t="shared" si="23"/>
        <v>22277.418683325392</v>
      </c>
    </row>
    <row r="375" spans="15:21" x14ac:dyDescent="0.45">
      <c r="O375">
        <v>371</v>
      </c>
      <c r="P375" s="7">
        <f t="shared" si="20"/>
        <v>0.10287005555555556</v>
      </c>
      <c r="Q375" s="7">
        <v>2.2550316471222418</v>
      </c>
      <c r="R375" s="8">
        <f t="shared" si="21"/>
        <v>22075.288191673837</v>
      </c>
      <c r="S375" s="2">
        <v>2.7431554199168202</v>
      </c>
      <c r="T375" s="8">
        <f t="shared" si="22"/>
        <v>26853.701377758636</v>
      </c>
      <c r="U375" s="8">
        <f t="shared" si="23"/>
        <v>22383.436208040308</v>
      </c>
    </row>
    <row r="376" spans="15:21" x14ac:dyDescent="0.45">
      <c r="O376">
        <v>372</v>
      </c>
      <c r="P376" s="7">
        <f t="shared" si="20"/>
        <v>0.10314733333333333</v>
      </c>
      <c r="Q376" s="7">
        <v>2.2405759340962388</v>
      </c>
      <c r="R376" s="8">
        <f t="shared" si="21"/>
        <v>21933.77619494759</v>
      </c>
      <c r="S376" s="2">
        <v>2.7398012405047805</v>
      </c>
      <c r="T376" s="8">
        <f t="shared" si="22"/>
        <v>26820.866150252248</v>
      </c>
      <c r="U376" s="8">
        <f t="shared" si="23"/>
        <v>22489.700677687997</v>
      </c>
    </row>
    <row r="377" spans="15:21" x14ac:dyDescent="0.45">
      <c r="O377">
        <v>373</v>
      </c>
      <c r="P377" s="7">
        <f t="shared" si="20"/>
        <v>0.10342461111111112</v>
      </c>
      <c r="Q377" s="7">
        <v>2.2260739042672464</v>
      </c>
      <c r="R377" s="8">
        <f t="shared" si="21"/>
        <v>21791.810786946422</v>
      </c>
      <c r="S377" s="2">
        <v>2.7364443550155588</v>
      </c>
      <c r="T377" s="8">
        <f t="shared" si="22"/>
        <v>26788.004432016241</v>
      </c>
      <c r="U377" s="8">
        <f t="shared" si="23"/>
        <v>22596.212092268477</v>
      </c>
    </row>
    <row r="378" spans="15:21" x14ac:dyDescent="0.45">
      <c r="O378">
        <v>374</v>
      </c>
      <c r="P378" s="7">
        <f t="shared" si="20"/>
        <v>0.1037018888888889</v>
      </c>
      <c r="Q378" s="7">
        <v>2.2115255340045326</v>
      </c>
      <c r="R378" s="8">
        <f t="shared" si="21"/>
        <v>21649.391736340884</v>
      </c>
      <c r="S378" s="2">
        <v>2.7330847685296424</v>
      </c>
      <c r="T378" s="8">
        <f t="shared" si="22"/>
        <v>26755.116272785261</v>
      </c>
      <c r="U378" s="8">
        <f t="shared" si="23"/>
        <v>22702.97045178173</v>
      </c>
    </row>
    <row r="379" spans="15:21" x14ac:dyDescent="0.45">
      <c r="O379">
        <v>375</v>
      </c>
      <c r="P379" s="7">
        <f t="shared" si="20"/>
        <v>0.10397916666666668</v>
      </c>
      <c r="Q379" s="7">
        <v>2.1969307997286132</v>
      </c>
      <c r="R379" s="8">
        <f t="shared" si="21"/>
        <v>21506.51881230322</v>
      </c>
      <c r="S379" s="2">
        <v>2.7297224861044107</v>
      </c>
      <c r="T379" s="8">
        <f t="shared" si="22"/>
        <v>26722.201722067752</v>
      </c>
      <c r="U379" s="8">
        <f t="shared" si="23"/>
        <v>22809.975756227755</v>
      </c>
    </row>
    <row r="380" spans="15:21" x14ac:dyDescent="0.45">
      <c r="O380">
        <v>376</v>
      </c>
      <c r="P380" s="7">
        <f t="shared" si="20"/>
        <v>0.10425644444444444</v>
      </c>
      <c r="Q380" s="7">
        <v>2.1822896779110179</v>
      </c>
      <c r="R380" s="8">
        <f t="shared" si="21"/>
        <v>21363.191784505063</v>
      </c>
      <c r="S380" s="2">
        <v>2.7263575127743089</v>
      </c>
      <c r="T380" s="8">
        <f t="shared" si="22"/>
        <v>26689.26082914765</v>
      </c>
      <c r="U380" s="8">
        <f t="shared" si="23"/>
        <v>22917.228005606557</v>
      </c>
    </row>
    <row r="381" spans="15:21" x14ac:dyDescent="0.45">
      <c r="O381">
        <v>377</v>
      </c>
      <c r="P381" s="7">
        <f t="shared" si="20"/>
        <v>0.10453372222222222</v>
      </c>
      <c r="Q381" s="7">
        <v>2.1676021450740497</v>
      </c>
      <c r="R381" s="8">
        <f t="shared" si="21"/>
        <v>21219.410423115074</v>
      </c>
      <c r="S381" s="2">
        <v>2.7229898535510122</v>
      </c>
      <c r="T381" s="8">
        <f t="shared" si="22"/>
        <v>26656.293643085981</v>
      </c>
      <c r="U381" s="8">
        <f t="shared" si="23"/>
        <v>23024.727199918143</v>
      </c>
    </row>
    <row r="382" spans="15:21" x14ac:dyDescent="0.45">
      <c r="O382">
        <v>378</v>
      </c>
      <c r="P382" s="7">
        <f t="shared" si="20"/>
        <v>0.10481100000000002</v>
      </c>
      <c r="Q382" s="7">
        <v>2.152868177790523</v>
      </c>
      <c r="R382" s="8">
        <f t="shared" si="21"/>
        <v>21075.174498796394</v>
      </c>
      <c r="S382" s="2">
        <v>2.7196195134235861</v>
      </c>
      <c r="T382" s="8">
        <f t="shared" si="22"/>
        <v>26623.30021272245</v>
      </c>
      <c r="U382" s="8">
        <f t="shared" si="23"/>
        <v>23132.473339162509</v>
      </c>
    </row>
    <row r="383" spans="15:21" x14ac:dyDescent="0.45">
      <c r="O383">
        <v>379</v>
      </c>
      <c r="P383" s="7">
        <f t="shared" si="20"/>
        <v>0.10508827777777778</v>
      </c>
      <c r="Q383" s="7">
        <v>2.1380877526835516</v>
      </c>
      <c r="R383" s="8">
        <f t="shared" si="21"/>
        <v>20930.483782704574</v>
      </c>
      <c r="S383" s="2">
        <v>2.7162464973586502</v>
      </c>
      <c r="T383" s="8">
        <f t="shared" si="22"/>
        <v>26590.28058667701</v>
      </c>
      <c r="U383" s="8">
        <f t="shared" si="23"/>
        <v>23240.466423339643</v>
      </c>
    </row>
    <row r="384" spans="15:21" x14ac:dyDescent="0.45">
      <c r="O384">
        <v>380</v>
      </c>
      <c r="P384" s="7">
        <f t="shared" si="20"/>
        <v>0.10536555555555556</v>
      </c>
      <c r="Q384" s="7">
        <v>2.1232608464262657</v>
      </c>
      <c r="R384" s="8">
        <f t="shared" si="21"/>
        <v>20785.338046484765</v>
      </c>
      <c r="S384" s="2">
        <v>2.7128708103005383</v>
      </c>
      <c r="T384" s="8">
        <f t="shared" si="22"/>
        <v>26557.234813351472</v>
      </c>
      <c r="U384" s="8">
        <f t="shared" si="23"/>
        <v>23348.706452449562</v>
      </c>
    </row>
    <row r="385" spans="15:21" x14ac:dyDescent="0.45">
      <c r="O385">
        <v>381</v>
      </c>
      <c r="P385" s="7">
        <f t="shared" si="20"/>
        <v>0.10564283333333334</v>
      </c>
      <c r="Q385" s="7">
        <v>2.1083874357416148</v>
      </c>
      <c r="R385" s="8">
        <f t="shared" si="21"/>
        <v>20639.737062269844</v>
      </c>
      <c r="S385" s="2">
        <v>2.7094924571714536</v>
      </c>
      <c r="T385" s="8">
        <f t="shared" si="22"/>
        <v>26524.162940930983</v>
      </c>
      <c r="U385" s="8">
        <f t="shared" si="23"/>
        <v>23457.193426492253</v>
      </c>
    </row>
    <row r="386" spans="15:21" x14ac:dyDescent="0.45">
      <c r="O386">
        <v>382</v>
      </c>
      <c r="P386" s="7">
        <f t="shared" si="20"/>
        <v>0.10592011111111112</v>
      </c>
      <c r="Q386" s="7">
        <v>2.0934674974021075</v>
      </c>
      <c r="R386" s="8">
        <f t="shared" si="21"/>
        <v>20493.680602677832</v>
      </c>
      <c r="S386" s="2">
        <v>2.7061114428716304</v>
      </c>
      <c r="T386" s="8">
        <f t="shared" si="22"/>
        <v>26491.065017385645</v>
      </c>
      <c r="U386" s="8">
        <f t="shared" si="23"/>
        <v>23565.927345467728</v>
      </c>
    </row>
    <row r="387" spans="15:21" x14ac:dyDescent="0.45">
      <c r="O387">
        <v>383</v>
      </c>
      <c r="P387" s="7">
        <f t="shared" si="20"/>
        <v>0.10619738888888888</v>
      </c>
      <c r="Q387" s="7">
        <v>2.0785010082295763</v>
      </c>
      <c r="R387" s="8">
        <f t="shared" si="21"/>
        <v>20347.168440809583</v>
      </c>
      <c r="S387" s="2">
        <v>2.7027277722794865</v>
      </c>
      <c r="T387" s="8">
        <f t="shared" si="22"/>
        <v>26457.941090471984</v>
      </c>
      <c r="U387" s="8">
        <f t="shared" si="23"/>
        <v>23674.908209375972</v>
      </c>
    </row>
    <row r="388" spans="15:21" x14ac:dyDescent="0.45">
      <c r="O388">
        <v>384</v>
      </c>
      <c r="P388" s="7">
        <f t="shared" si="20"/>
        <v>0.10647466666666668</v>
      </c>
      <c r="Q388" s="7">
        <v>2.0634879450949524</v>
      </c>
      <c r="R388" s="8">
        <f t="shared" si="21"/>
        <v>20200.200350246618</v>
      </c>
      <c r="S388" s="2">
        <v>2.699341450251775</v>
      </c>
      <c r="T388" s="8">
        <f t="shared" si="22"/>
        <v>26424.791207734444</v>
      </c>
      <c r="U388" s="8">
        <f t="shared" si="23"/>
        <v>23784.136018217003</v>
      </c>
    </row>
    <row r="389" spans="15:21" x14ac:dyDescent="0.45">
      <c r="O389">
        <v>385</v>
      </c>
      <c r="P389" s="7">
        <f t="shared" ref="P389:P452" si="24">O389/3600000*998.2</f>
        <v>0.10675194444444445</v>
      </c>
      <c r="Q389" s="7">
        <v>2.0484282849180331</v>
      </c>
      <c r="R389" s="8">
        <f t="shared" ref="R389:R452" si="25">Q389*998.2*9.807</f>
        <v>20052.776105048808</v>
      </c>
      <c r="S389" s="2">
        <v>2.6959524816237437</v>
      </c>
      <c r="T389" s="8">
        <f t="shared" ref="T389:T452" si="26">S389*998.2*9.807</f>
        <v>26391.615416506946</v>
      </c>
      <c r="U389" s="8">
        <f t="shared" ref="U389:U452" si="27">(2.10038804358055E-12 + 26191.1128205127*P389 + 802989.743589745*P389^2)*2</f>
        <v>23893.610771990807</v>
      </c>
    </row>
    <row r="390" spans="15:21" x14ac:dyDescent="0.45">
      <c r="O390">
        <v>386</v>
      </c>
      <c r="P390" s="7">
        <f t="shared" si="24"/>
        <v>0.10702922222222222</v>
      </c>
      <c r="Q390" s="7">
        <v>2.033322004667248</v>
      </c>
      <c r="R390" s="8">
        <f t="shared" si="25"/>
        <v>19904.895479752115</v>
      </c>
      <c r="S390" s="2">
        <v>2.6925608712092792</v>
      </c>
      <c r="T390" s="8">
        <f t="shared" si="26"/>
        <v>26358.413763914294</v>
      </c>
      <c r="U390" s="8">
        <f t="shared" si="27"/>
        <v>24003.332470697387</v>
      </c>
    </row>
    <row r="391" spans="15:21" x14ac:dyDescent="0.45">
      <c r="O391">
        <v>387</v>
      </c>
      <c r="P391" s="7">
        <f t="shared" si="24"/>
        <v>0.1073065</v>
      </c>
      <c r="Q391" s="7">
        <v>2.0181690813594337</v>
      </c>
      <c r="R391" s="8">
        <f t="shared" si="25"/>
        <v>19756.558249366364</v>
      </c>
      <c r="S391" s="2">
        <v>2.6891666238010581</v>
      </c>
      <c r="T391" s="8">
        <f t="shared" si="26"/>
        <v>26325.186296873668</v>
      </c>
      <c r="U391" s="8">
        <f t="shared" si="27"/>
        <v>24113.301114336744</v>
      </c>
    </row>
    <row r="392" spans="15:21" x14ac:dyDescent="0.45">
      <c r="O392">
        <v>388</v>
      </c>
      <c r="P392" s="7">
        <f t="shared" si="24"/>
        <v>0.10758377777777778</v>
      </c>
      <c r="Q392" s="7">
        <v>2.0029694920596026</v>
      </c>
      <c r="R392" s="8">
        <f t="shared" si="25"/>
        <v>19607.764189372992</v>
      </c>
      <c r="S392" s="2">
        <v>2.6857697441706962</v>
      </c>
      <c r="T392" s="8">
        <f t="shared" si="26"/>
        <v>26291.933062096072</v>
      </c>
      <c r="U392" s="8">
        <f t="shared" si="27"/>
        <v>24223.516702908884</v>
      </c>
    </row>
    <row r="393" spans="15:21" x14ac:dyDescent="0.45">
      <c r="O393">
        <v>389</v>
      </c>
      <c r="P393" s="7">
        <f t="shared" si="24"/>
        <v>0.10786105555555557</v>
      </c>
      <c r="Q393" s="7">
        <v>1.9877232138807197</v>
      </c>
      <c r="R393" s="8">
        <f t="shared" si="25"/>
        <v>19458.513075722869</v>
      </c>
      <c r="S393" s="2">
        <v>2.6823702370688962</v>
      </c>
      <c r="T393" s="8">
        <f t="shared" si="26"/>
        <v>26258.654106087783</v>
      </c>
      <c r="U393" s="8">
        <f t="shared" si="27"/>
        <v>24333.979236413805</v>
      </c>
    </row>
    <row r="394" spans="15:21" x14ac:dyDescent="0.45">
      <c r="O394">
        <v>390</v>
      </c>
      <c r="P394" s="7">
        <f t="shared" si="24"/>
        <v>0.10813833333333334</v>
      </c>
      <c r="Q394" s="7">
        <v>1.9724302239834741</v>
      </c>
      <c r="R394" s="8">
        <f t="shared" si="25"/>
        <v>19308.804684834042</v>
      </c>
      <c r="S394" s="2">
        <v>2.6789681072255878</v>
      </c>
      <c r="T394" s="8">
        <f t="shared" si="26"/>
        <v>26225.349475151732</v>
      </c>
      <c r="U394" s="8">
        <f t="shared" si="27"/>
        <v>24444.688714851494</v>
      </c>
    </row>
    <row r="395" spans="15:21" x14ac:dyDescent="0.45">
      <c r="O395">
        <v>391</v>
      </c>
      <c r="P395" s="7">
        <f t="shared" si="24"/>
        <v>0.10841561111111112</v>
      </c>
      <c r="Q395" s="7">
        <v>1.9570904995760827</v>
      </c>
      <c r="R395" s="8">
        <f t="shared" si="25"/>
        <v>19158.638793589827</v>
      </c>
      <c r="S395" s="2">
        <v>2.6755633593500785</v>
      </c>
      <c r="T395" s="8">
        <f t="shared" si="26"/>
        <v>26192.019215388958</v>
      </c>
      <c r="U395" s="8">
        <f t="shared" si="27"/>
        <v>24555.645138221967</v>
      </c>
    </row>
    <row r="396" spans="15:21" x14ac:dyDescent="0.45">
      <c r="O396">
        <v>392</v>
      </c>
      <c r="P396" s="7">
        <f t="shared" si="24"/>
        <v>0.10869288888888889</v>
      </c>
      <c r="Q396" s="7">
        <v>1.9417040179140348</v>
      </c>
      <c r="R396" s="8">
        <f t="shared" si="25"/>
        <v>19008.015179336311</v>
      </c>
      <c r="S396" s="2">
        <v>2.672155998131192</v>
      </c>
      <c r="T396" s="8">
        <f t="shared" si="26"/>
        <v>26158.66337269999</v>
      </c>
      <c r="U396" s="8">
        <f t="shared" si="27"/>
        <v>24666.848506525213</v>
      </c>
    </row>
    <row r="397" spans="15:21" x14ac:dyDescent="0.45">
      <c r="O397">
        <v>393</v>
      </c>
      <c r="P397" s="7">
        <f t="shared" si="24"/>
        <v>0.10897016666666667</v>
      </c>
      <c r="Q397" s="7">
        <v>1.9262707562998904</v>
      </c>
      <c r="R397" s="8">
        <f t="shared" si="25"/>
        <v>18856.933619880368</v>
      </c>
      <c r="S397" s="2">
        <v>2.6687460282374063</v>
      </c>
      <c r="T397" s="8">
        <f t="shared" si="26"/>
        <v>26125.281992786182</v>
      </c>
      <c r="U397" s="8">
        <f t="shared" si="27"/>
        <v>24778.298819761243</v>
      </c>
    </row>
    <row r="398" spans="15:21" x14ac:dyDescent="0.45">
      <c r="O398">
        <v>394</v>
      </c>
      <c r="P398" s="7">
        <f t="shared" si="24"/>
        <v>0.10924744444444445</v>
      </c>
      <c r="Q398" s="7">
        <v>1.910790692083062</v>
      </c>
      <c r="R398" s="8">
        <f t="shared" si="25"/>
        <v>18705.393893487526</v>
      </c>
      <c r="S398" s="2">
        <v>2.6653334543170022</v>
      </c>
      <c r="T398" s="8">
        <f t="shared" si="26"/>
        <v>26091.875121151166</v>
      </c>
      <c r="U398" s="8">
        <f t="shared" si="27"/>
        <v>24889.996077930045</v>
      </c>
    </row>
    <row r="399" spans="15:21" x14ac:dyDescent="0.45">
      <c r="O399">
        <v>395</v>
      </c>
      <c r="P399" s="7">
        <f t="shared" si="24"/>
        <v>0.10952472222222223</v>
      </c>
      <c r="Q399" s="7">
        <v>1.8952638026595978</v>
      </c>
      <c r="R399" s="8">
        <f t="shared" si="25"/>
        <v>18553.395778879851</v>
      </c>
      <c r="S399" s="2">
        <v>2.6619182809981958</v>
      </c>
      <c r="T399" s="8">
        <f t="shared" si="26"/>
        <v>26058.44280310216</v>
      </c>
      <c r="U399" s="8">
        <f t="shared" si="27"/>
        <v>25001.940281031628</v>
      </c>
    </row>
    <row r="400" spans="15:21" x14ac:dyDescent="0.45">
      <c r="O400">
        <v>396</v>
      </c>
      <c r="P400" s="7">
        <f t="shared" si="24"/>
        <v>0.10980200000000001</v>
      </c>
      <c r="Q400" s="7">
        <v>1.8796900654719759</v>
      </c>
      <c r="R400" s="8">
        <f t="shared" si="25"/>
        <v>18400.939055233921</v>
      </c>
      <c r="S400" s="2">
        <v>2.6585005128892734</v>
      </c>
      <c r="T400" s="8">
        <f t="shared" si="26"/>
        <v>26024.985083751275</v>
      </c>
      <c r="U400" s="8">
        <f t="shared" si="27"/>
        <v>25114.131429065987</v>
      </c>
    </row>
    <row r="401" spans="15:21" x14ac:dyDescent="0.45">
      <c r="O401">
        <v>397</v>
      </c>
      <c r="P401" s="7">
        <f t="shared" si="24"/>
        <v>0.11007927777777778</v>
      </c>
      <c r="Q401" s="7">
        <v>1.8640694580088764</v>
      </c>
      <c r="R401" s="8">
        <f t="shared" si="25"/>
        <v>18248.023502178607</v>
      </c>
      <c r="S401" s="2">
        <v>2.6550801545787328</v>
      </c>
      <c r="T401" s="8">
        <f t="shared" si="26"/>
        <v>25991.50200801692</v>
      </c>
      <c r="U401" s="8">
        <f t="shared" si="27"/>
        <v>25226.569522033118</v>
      </c>
    </row>
    <row r="402" spans="15:21" x14ac:dyDescent="0.45">
      <c r="O402">
        <v>398</v>
      </c>
      <c r="P402" s="7">
        <f t="shared" si="24"/>
        <v>0.11035655555555555</v>
      </c>
      <c r="Q402" s="7">
        <v>1.8484019578049833</v>
      </c>
      <c r="R402" s="8">
        <f t="shared" si="25"/>
        <v>18094.648899793126</v>
      </c>
      <c r="S402" s="2">
        <v>2.6516572106354177</v>
      </c>
      <c r="T402" s="8">
        <f t="shared" si="26"/>
        <v>25957.993620625082</v>
      </c>
      <c r="U402" s="8">
        <f t="shared" si="27"/>
        <v>25339.254559933033</v>
      </c>
    </row>
    <row r="403" spans="15:21" x14ac:dyDescent="0.45">
      <c r="O403">
        <v>399</v>
      </c>
      <c r="P403" s="7">
        <f t="shared" si="24"/>
        <v>0.11063383333333333</v>
      </c>
      <c r="Q403" s="7">
        <v>1.832687542440762</v>
      </c>
      <c r="R403" s="8">
        <f t="shared" si="25"/>
        <v>17940.815028604866</v>
      </c>
      <c r="S403" s="2">
        <v>2.6482316856086463</v>
      </c>
      <c r="T403" s="8">
        <f t="shared" si="26"/>
        <v>25924.459966110622</v>
      </c>
      <c r="U403" s="8">
        <f t="shared" si="27"/>
        <v>25452.186542765725</v>
      </c>
    </row>
    <row r="404" spans="15:21" x14ac:dyDescent="0.45">
      <c r="O404">
        <v>400</v>
      </c>
      <c r="P404" s="7">
        <f t="shared" si="24"/>
        <v>0.11091111111111113</v>
      </c>
      <c r="Q404" s="7">
        <v>1.8169261895422761</v>
      </c>
      <c r="R404" s="8">
        <f t="shared" si="25"/>
        <v>17786.52166958759</v>
      </c>
      <c r="S404" s="2">
        <v>2.644803584028347</v>
      </c>
      <c r="T404" s="8">
        <f t="shared" si="26"/>
        <v>25890.90108881858</v>
      </c>
      <c r="U404" s="8">
        <f t="shared" si="27"/>
        <v>25565.365470531196</v>
      </c>
    </row>
    <row r="405" spans="15:21" x14ac:dyDescent="0.45">
      <c r="O405">
        <v>401</v>
      </c>
      <c r="P405" s="7">
        <f t="shared" si="24"/>
        <v>0.11118838888888889</v>
      </c>
      <c r="Q405" s="7">
        <v>1.8011178767809359</v>
      </c>
      <c r="R405" s="8">
        <f t="shared" si="25"/>
        <v>17631.768604158977</v>
      </c>
      <c r="S405" s="2">
        <v>2.64137291040519</v>
      </c>
      <c r="T405" s="8">
        <f t="shared" si="26"/>
        <v>25857.317032905481</v>
      </c>
      <c r="U405" s="8">
        <f t="shared" si="27"/>
        <v>25678.791343229444</v>
      </c>
    </row>
    <row r="406" spans="15:21" x14ac:dyDescent="0.45">
      <c r="O406">
        <v>402</v>
      </c>
      <c r="P406" s="7">
        <f t="shared" si="24"/>
        <v>0.11146566666666667</v>
      </c>
      <c r="Q406" s="7">
        <v>1.7852625818733538</v>
      </c>
      <c r="R406" s="8">
        <f t="shared" si="25"/>
        <v>17476.555614179208</v>
      </c>
      <c r="S406" s="2">
        <v>2.6379396692307147</v>
      </c>
      <c r="T406" s="8">
        <f t="shared" si="26"/>
        <v>25823.707842340558</v>
      </c>
      <c r="U406" s="8">
        <f t="shared" si="27"/>
        <v>25792.464160860469</v>
      </c>
    </row>
    <row r="407" spans="15:21" x14ac:dyDescent="0.45">
      <c r="O407">
        <v>403</v>
      </c>
      <c r="P407" s="7">
        <f t="shared" si="24"/>
        <v>0.11174294444444445</v>
      </c>
      <c r="Q407" s="7">
        <v>1.7693602825810877</v>
      </c>
      <c r="R407" s="8">
        <f t="shared" si="25"/>
        <v>17320.882481948436</v>
      </c>
      <c r="S407" s="2">
        <v>2.634503864977459</v>
      </c>
      <c r="T407" s="8">
        <f t="shared" si="26"/>
        <v>25790.07356090704</v>
      </c>
      <c r="U407" s="8">
        <f t="shared" si="27"/>
        <v>25906.38392342427</v>
      </c>
    </row>
    <row r="408" spans="15:21" x14ac:dyDescent="0.45">
      <c r="O408">
        <v>404</v>
      </c>
      <c r="P408" s="7">
        <f t="shared" si="24"/>
        <v>0.11202022222222223</v>
      </c>
      <c r="Q408" s="7">
        <v>1.7534109567104541</v>
      </c>
      <c r="R408" s="8">
        <f t="shared" si="25"/>
        <v>17164.748990204997</v>
      </c>
      <c r="S408" s="2">
        <v>2.6310655020990876</v>
      </c>
      <c r="T408" s="8">
        <f t="shared" si="26"/>
        <v>25756.414232203402</v>
      </c>
      <c r="U408" s="8">
        <f t="shared" si="27"/>
        <v>26020.55063092085</v>
      </c>
    </row>
    <row r="409" spans="15:21" x14ac:dyDescent="0.45">
      <c r="O409">
        <v>405</v>
      </c>
      <c r="P409" s="7">
        <f t="shared" si="24"/>
        <v>0.11229750000000001</v>
      </c>
      <c r="Q409" s="7">
        <v>1.7374145821123692</v>
      </c>
      <c r="R409" s="8">
        <f t="shared" si="25"/>
        <v>17008.154922123809</v>
      </c>
      <c r="S409" s="2">
        <v>2.6276245850305187</v>
      </c>
      <c r="T409" s="8">
        <f t="shared" si="26"/>
        <v>25722.729899644586</v>
      </c>
      <c r="U409" s="8">
        <f t="shared" si="27"/>
        <v>26134.964283350211</v>
      </c>
    </row>
    <row r="410" spans="15:21" x14ac:dyDescent="0.45">
      <c r="O410">
        <v>406</v>
      </c>
      <c r="P410" s="7">
        <f t="shared" si="24"/>
        <v>0.11257477777777779</v>
      </c>
      <c r="Q410" s="7">
        <v>1.7213711366820621</v>
      </c>
      <c r="R410" s="8">
        <f t="shared" si="25"/>
        <v>16851.100061313591</v>
      </c>
      <c r="S410" s="2">
        <v>2.6241811181880434</v>
      </c>
      <c r="T410" s="8">
        <f t="shared" si="26"/>
        <v>25689.020606463218</v>
      </c>
      <c r="U410" s="8">
        <f t="shared" si="27"/>
        <v>26249.624880712341</v>
      </c>
    </row>
    <row r="411" spans="15:21" x14ac:dyDescent="0.45">
      <c r="O411">
        <v>407</v>
      </c>
      <c r="P411" s="7">
        <f t="shared" si="24"/>
        <v>0.11285205555555557</v>
      </c>
      <c r="Q411" s="7">
        <v>1.7052805983589594</v>
      </c>
      <c r="R411" s="8">
        <f t="shared" si="25"/>
        <v>16693.584191815724</v>
      </c>
      <c r="S411" s="2">
        <v>2.6207351059694601</v>
      </c>
      <c r="T411" s="8">
        <f t="shared" si="26"/>
        <v>25655.28639571086</v>
      </c>
      <c r="U411" s="8">
        <f t="shared" si="27"/>
        <v>26364.532423007258</v>
      </c>
    </row>
    <row r="412" spans="15:21" x14ac:dyDescent="0.45">
      <c r="O412">
        <v>408</v>
      </c>
      <c r="P412" s="7">
        <f t="shared" si="24"/>
        <v>0.11312933333333333</v>
      </c>
      <c r="Q412" s="7">
        <v>1.689142945126449</v>
      </c>
      <c r="R412" s="8">
        <f t="shared" si="25"/>
        <v>16535.607098101947</v>
      </c>
      <c r="S412" s="2">
        <v>2.6172865527541869</v>
      </c>
      <c r="T412" s="8">
        <f t="shared" si="26"/>
        <v>25621.527310259167</v>
      </c>
      <c r="U412" s="8">
        <f t="shared" si="27"/>
        <v>26479.686910234941</v>
      </c>
    </row>
    <row r="413" spans="15:21" x14ac:dyDescent="0.45">
      <c r="O413">
        <v>409</v>
      </c>
      <c r="P413" s="7">
        <f t="shared" si="24"/>
        <v>0.11340661111111111</v>
      </c>
      <c r="Q413" s="7">
        <v>1.6729581550116919</v>
      </c>
      <c r="R413" s="8">
        <f t="shared" si="25"/>
        <v>16377.168565072505</v>
      </c>
      <c r="S413" s="2">
        <v>2.6138354629033884</v>
      </c>
      <c r="T413" s="8">
        <f t="shared" si="26"/>
        <v>25587.743392801083</v>
      </c>
      <c r="U413" s="8">
        <f t="shared" si="27"/>
        <v>26595.088342395411</v>
      </c>
    </row>
    <row r="414" spans="15:21" x14ac:dyDescent="0.45">
      <c r="O414">
        <v>410</v>
      </c>
      <c r="P414" s="7">
        <f t="shared" si="24"/>
        <v>0.11368388888888889</v>
      </c>
      <c r="Q414" s="7">
        <v>1.6567262060854318</v>
      </c>
      <c r="R414" s="8">
        <f t="shared" si="25"/>
        <v>16218.268378054287</v>
      </c>
      <c r="S414" s="2">
        <v>2.6103818407600965</v>
      </c>
      <c r="T414" s="8">
        <f t="shared" si="26"/>
        <v>25553.934685852066</v>
      </c>
      <c r="U414" s="8">
        <f t="shared" si="27"/>
        <v>26710.736719488661</v>
      </c>
    </row>
    <row r="415" spans="15:21" x14ac:dyDescent="0.45">
      <c r="O415">
        <v>411</v>
      </c>
      <c r="P415" s="7">
        <f t="shared" si="24"/>
        <v>0.11396116666666668</v>
      </c>
      <c r="Q415" s="7">
        <v>1.6404470764617978</v>
      </c>
      <c r="R415" s="8">
        <f t="shared" si="25"/>
        <v>16058.906322798903</v>
      </c>
      <c r="S415" s="2">
        <v>2.6069256906493301</v>
      </c>
      <c r="T415" s="8">
        <f t="shared" si="26"/>
        <v>25520.101231751225</v>
      </c>
      <c r="U415" s="8">
        <f t="shared" si="27"/>
        <v>26826.632041514691</v>
      </c>
    </row>
    <row r="416" spans="15:21" x14ac:dyDescent="0.45">
      <c r="O416">
        <v>412</v>
      </c>
      <c r="P416" s="7">
        <f t="shared" si="24"/>
        <v>0.11423844444444445</v>
      </c>
      <c r="Q416" s="7">
        <v>1.6241207442981005</v>
      </c>
      <c r="R416" s="8">
        <f t="shared" si="25"/>
        <v>15899.082185480675</v>
      </c>
      <c r="S416" s="2">
        <v>2.6034670168782061</v>
      </c>
      <c r="T416" s="8">
        <f t="shared" si="26"/>
        <v>25486.243072662426</v>
      </c>
      <c r="U416" s="8">
        <f t="shared" si="27"/>
        <v>26942.774308473483</v>
      </c>
    </row>
    <row r="417" spans="15:21" x14ac:dyDescent="0.45">
      <c r="O417">
        <v>413</v>
      </c>
      <c r="P417" s="7">
        <f t="shared" si="24"/>
        <v>0.11451572222222223</v>
      </c>
      <c r="Q417" s="7">
        <v>1.6077471877946801</v>
      </c>
      <c r="R417" s="8">
        <f t="shared" si="25"/>
        <v>15738.795752695165</v>
      </c>
      <c r="S417" s="2">
        <v>2.600005823736069</v>
      </c>
      <c r="T417" s="8">
        <f t="shared" si="26"/>
        <v>25452.360250575548</v>
      </c>
      <c r="U417" s="8">
        <f t="shared" si="27"/>
        <v>27059.163520365066</v>
      </c>
    </row>
    <row r="418" spans="15:21" x14ac:dyDescent="0.45">
      <c r="O418">
        <v>414</v>
      </c>
      <c r="P418" s="7">
        <f t="shared" si="24"/>
        <v>0.11479300000000001</v>
      </c>
      <c r="Q418" s="7">
        <v>1.5913263851946837</v>
      </c>
      <c r="R418" s="8">
        <f t="shared" si="25"/>
        <v>15578.046811456976</v>
      </c>
      <c r="S418" s="2">
        <v>2.5965421154946009</v>
      </c>
      <c r="T418" s="8">
        <f t="shared" si="26"/>
        <v>25418.452807307574</v>
      </c>
      <c r="U418" s="8">
        <f t="shared" si="27"/>
        <v>27175.799677189425</v>
      </c>
    </row>
    <row r="419" spans="15:21" x14ac:dyDescent="0.45">
      <c r="O419">
        <v>415</v>
      </c>
      <c r="P419" s="7">
        <f t="shared" si="24"/>
        <v>0.11507027777777777</v>
      </c>
      <c r="Q419" s="7">
        <v>1.5748583147838686</v>
      </c>
      <c r="R419" s="8">
        <f t="shared" si="25"/>
        <v>15416.835149197848</v>
      </c>
      <c r="S419" s="2">
        <v>2.5930758964079308</v>
      </c>
      <c r="T419" s="8">
        <f t="shared" si="26"/>
        <v>25384.520784503649</v>
      </c>
      <c r="U419" s="8">
        <f t="shared" si="27"/>
        <v>27292.68277894655</v>
      </c>
    </row>
    <row r="420" spans="15:21" x14ac:dyDescent="0.45">
      <c r="O420">
        <v>416</v>
      </c>
      <c r="P420" s="7">
        <f t="shared" si="24"/>
        <v>0.11534755555555556</v>
      </c>
      <c r="Q420" s="7">
        <v>1.5583429548904677</v>
      </c>
      <c r="R420" s="8">
        <f t="shared" si="25"/>
        <v>15255.160553765319</v>
      </c>
      <c r="S420" s="2">
        <v>2.5896071707127604</v>
      </c>
      <c r="T420" s="8">
        <f t="shared" si="26"/>
        <v>25350.564223638321</v>
      </c>
      <c r="U420" s="8">
        <f t="shared" si="27"/>
        <v>27409.812825636469</v>
      </c>
    </row>
    <row r="421" spans="15:21" x14ac:dyDescent="0.45">
      <c r="O421">
        <v>417</v>
      </c>
      <c r="P421" s="7">
        <f t="shared" si="24"/>
        <v>0.11562483333333334</v>
      </c>
      <c r="Q421" s="7">
        <v>1.541780283884945</v>
      </c>
      <c r="R421" s="8">
        <f t="shared" si="25"/>
        <v>15093.02281342035</v>
      </c>
      <c r="S421" s="2">
        <v>2.58613594262847</v>
      </c>
      <c r="T421" s="8">
        <f t="shared" si="26"/>
        <v>25316.583166016564</v>
      </c>
      <c r="U421" s="8">
        <f t="shared" si="27"/>
        <v>27527.189817259161</v>
      </c>
    </row>
    <row r="422" spans="15:21" x14ac:dyDescent="0.45">
      <c r="O422">
        <v>418</v>
      </c>
      <c r="P422" s="7">
        <f t="shared" si="24"/>
        <v>0.11590211111111112</v>
      </c>
      <c r="Q422" s="7">
        <v>1.5251702801798572</v>
      </c>
      <c r="R422" s="8">
        <f t="shared" si="25"/>
        <v>14930.421716835957</v>
      </c>
      <c r="S422" s="2">
        <v>2.5826622163572326</v>
      </c>
      <c r="T422" s="8">
        <f t="shared" si="26"/>
        <v>25282.577652774915</v>
      </c>
      <c r="U422" s="8">
        <f t="shared" si="27"/>
        <v>27644.813753814629</v>
      </c>
    </row>
    <row r="423" spans="15:21" x14ac:dyDescent="0.45">
      <c r="O423">
        <v>419</v>
      </c>
      <c r="P423" s="7">
        <f t="shared" si="24"/>
        <v>0.11617938888888889</v>
      </c>
      <c r="Q423" s="7">
        <v>1.5085129222296443</v>
      </c>
      <c r="R423" s="8">
        <f t="shared" si="25"/>
        <v>14767.357053095173</v>
      </c>
      <c r="S423" s="2">
        <v>2.5791859960841239</v>
      </c>
      <c r="T423" s="8">
        <f t="shared" si="26"/>
        <v>25248.54772488253</v>
      </c>
      <c r="U423" s="8">
        <f t="shared" si="27"/>
        <v>27762.684635302867</v>
      </c>
    </row>
    <row r="424" spans="15:21" x14ac:dyDescent="0.45">
      <c r="O424">
        <v>420</v>
      </c>
      <c r="P424" s="7">
        <f t="shared" si="24"/>
        <v>0.11645666666666667</v>
      </c>
      <c r="Q424" s="7">
        <v>1.4918081885304577</v>
      </c>
      <c r="R424" s="8">
        <f t="shared" si="25"/>
        <v>14603.828611689347</v>
      </c>
      <c r="S424" s="2">
        <v>2.575707285977233</v>
      </c>
      <c r="T424" s="8">
        <f t="shared" si="26"/>
        <v>25214.493423142285</v>
      </c>
      <c r="U424" s="8">
        <f t="shared" si="27"/>
        <v>27880.802461723892</v>
      </c>
    </row>
    <row r="425" spans="15:21" x14ac:dyDescent="0.45">
      <c r="O425">
        <v>421</v>
      </c>
      <c r="P425" s="7">
        <f t="shared" si="24"/>
        <v>0.11673394444444445</v>
      </c>
      <c r="Q425" s="7">
        <v>1.4750560576199789</v>
      </c>
      <c r="R425" s="8">
        <f t="shared" si="25"/>
        <v>14439.836182516392</v>
      </c>
      <c r="S425" s="2">
        <v>2.5722260901877751</v>
      </c>
      <c r="T425" s="8">
        <f t="shared" si="26"/>
        <v>25180.414788191865</v>
      </c>
      <c r="U425" s="8">
        <f t="shared" si="27"/>
        <v>27999.167233077689</v>
      </c>
    </row>
    <row r="426" spans="15:21" x14ac:dyDescent="0.45">
      <c r="O426">
        <v>422</v>
      </c>
      <c r="P426" s="7">
        <f t="shared" si="24"/>
        <v>0.11701122222222224</v>
      </c>
      <c r="Q426" s="7">
        <v>1.458256508077231</v>
      </c>
      <c r="R426" s="8">
        <f t="shared" si="25"/>
        <v>14275.379555878921</v>
      </c>
      <c r="S426" s="2">
        <v>2.5687424128501939</v>
      </c>
      <c r="T426" s="8">
        <f t="shared" si="26"/>
        <v>25146.311860504775</v>
      </c>
      <c r="U426" s="8">
        <f t="shared" si="27"/>
        <v>28117.778949364274</v>
      </c>
    </row>
    <row r="427" spans="15:21" x14ac:dyDescent="0.45">
      <c r="O427">
        <v>423</v>
      </c>
      <c r="P427" s="7">
        <f t="shared" si="24"/>
        <v>0.1172885</v>
      </c>
      <c r="Q427" s="7">
        <v>1.4414095185224509</v>
      </c>
      <c r="R427" s="8">
        <f t="shared" si="25"/>
        <v>14110.458522483006</v>
      </c>
      <c r="S427" s="2">
        <v>2.5652562580822735</v>
      </c>
      <c r="T427" s="8">
        <f t="shared" si="26"/>
        <v>25112.184680391434</v>
      </c>
      <c r="U427" s="8">
        <f t="shared" si="27"/>
        <v>28236.637610583624</v>
      </c>
    </row>
    <row r="428" spans="15:21" x14ac:dyDescent="0.45">
      <c r="O428">
        <v>424</v>
      </c>
      <c r="P428" s="7">
        <f t="shared" si="24"/>
        <v>0.11756577777777778</v>
      </c>
      <c r="Q428" s="7">
        <v>1.4245150676168112</v>
      </c>
      <c r="R428" s="8">
        <f t="shared" si="25"/>
        <v>13945.072873435458</v>
      </c>
      <c r="S428" s="2">
        <v>2.5617676299852405</v>
      </c>
      <c r="T428" s="8">
        <f t="shared" si="26"/>
        <v>25078.033288000177</v>
      </c>
      <c r="U428" s="8">
        <f t="shared" si="27"/>
        <v>28355.743216735758</v>
      </c>
    </row>
    <row r="429" spans="15:21" x14ac:dyDescent="0.45">
      <c r="O429">
        <v>425</v>
      </c>
      <c r="P429" s="7">
        <f t="shared" si="24"/>
        <v>0.11784305555555556</v>
      </c>
      <c r="Q429" s="7">
        <v>1.4075731340623632</v>
      </c>
      <c r="R429" s="8">
        <f t="shared" si="25"/>
        <v>13779.222400243247</v>
      </c>
      <c r="S429" s="2">
        <v>2.5582765326438737</v>
      </c>
      <c r="T429" s="8">
        <f t="shared" si="26"/>
        <v>25043.85772331832</v>
      </c>
      <c r="U429" s="8">
        <f t="shared" si="27"/>
        <v>28475.095767820669</v>
      </c>
    </row>
    <row r="430" spans="15:21" x14ac:dyDescent="0.45">
      <c r="O430">
        <v>426</v>
      </c>
      <c r="P430" s="7">
        <f t="shared" si="24"/>
        <v>0.11812033333333333</v>
      </c>
      <c r="Q430" s="7">
        <v>1.3905836966017766</v>
      </c>
      <c r="R430" s="8">
        <f t="shared" si="25"/>
        <v>13612.906894810993</v>
      </c>
      <c r="S430" s="2">
        <v>2.5547829701266092</v>
      </c>
      <c r="T430" s="8">
        <f t="shared" si="26"/>
        <v>25009.658026173198</v>
      </c>
      <c r="U430" s="8">
        <f t="shared" si="27"/>
        <v>28594.695263838352</v>
      </c>
    </row>
    <row r="431" spans="15:21" x14ac:dyDescent="0.45">
      <c r="O431">
        <v>427</v>
      </c>
      <c r="P431" s="7">
        <f t="shared" si="24"/>
        <v>0.11839761111111112</v>
      </c>
      <c r="Q431" s="7">
        <v>1.373546734018209</v>
      </c>
      <c r="R431" s="8">
        <f t="shared" si="25"/>
        <v>13446.126149439648</v>
      </c>
      <c r="S431" s="2">
        <v>2.5512869464856394</v>
      </c>
      <c r="T431" s="8">
        <f t="shared" si="26"/>
        <v>24975.434236233134</v>
      </c>
      <c r="U431" s="8">
        <f t="shared" si="27"/>
        <v>28714.541704788826</v>
      </c>
    </row>
    <row r="432" spans="15:21" x14ac:dyDescent="0.45">
      <c r="O432">
        <v>428</v>
      </c>
      <c r="P432" s="7">
        <f t="shared" si="24"/>
        <v>0.1186748888888889</v>
      </c>
      <c r="Q432" s="7">
        <v>1.3564622251351124</v>
      </c>
      <c r="R432" s="8">
        <f t="shared" si="25"/>
        <v>13278.879956824629</v>
      </c>
      <c r="S432" s="2">
        <v>2.5477884657570171</v>
      </c>
      <c r="T432" s="8">
        <f t="shared" si="26"/>
        <v>24941.186393008447</v>
      </c>
      <c r="U432" s="8">
        <f t="shared" si="27"/>
        <v>28834.635090672069</v>
      </c>
    </row>
    <row r="433" spans="15:21" x14ac:dyDescent="0.45">
      <c r="O433">
        <v>429</v>
      </c>
      <c r="P433" s="7">
        <f t="shared" si="24"/>
        <v>0.11895216666666668</v>
      </c>
      <c r="Q433" s="7">
        <v>1.3393301488160749</v>
      </c>
      <c r="R433" s="8">
        <f t="shared" si="25"/>
        <v>13111.168110054257</v>
      </c>
      <c r="S433" s="2">
        <v>2.5442875319607587</v>
      </c>
      <c r="T433" s="8">
        <f t="shared" si="26"/>
        <v>24906.914535852473</v>
      </c>
      <c r="U433" s="8">
        <f t="shared" si="27"/>
        <v>28954.975421488089</v>
      </c>
    </row>
    <row r="434" spans="15:21" x14ac:dyDescent="0.45">
      <c r="O434">
        <v>430</v>
      </c>
      <c r="P434" s="7">
        <f t="shared" si="24"/>
        <v>0.11922944444444444</v>
      </c>
      <c r="Q434" s="7">
        <v>1.3221504839646565</v>
      </c>
      <c r="R434" s="8">
        <f t="shared" si="25"/>
        <v>12942.990402608155</v>
      </c>
      <c r="S434" s="2">
        <v>2.540784149100948</v>
      </c>
      <c r="T434" s="8">
        <f t="shared" si="26"/>
        <v>24872.618703962577</v>
      </c>
      <c r="U434" s="8">
        <f t="shared" si="27"/>
        <v>29075.562697236885</v>
      </c>
    </row>
    <row r="435" spans="15:21" x14ac:dyDescent="0.45">
      <c r="O435">
        <v>431</v>
      </c>
      <c r="P435" s="7">
        <f t="shared" si="24"/>
        <v>0.11950672222222222</v>
      </c>
      <c r="Q435" s="7">
        <v>1.3049232095241936</v>
      </c>
      <c r="R435" s="8">
        <f t="shared" si="25"/>
        <v>12774.346628355321</v>
      </c>
      <c r="S435" s="2">
        <v>2.5372783211658305</v>
      </c>
      <c r="T435" s="8">
        <f t="shared" si="26"/>
        <v>24838.298936381088</v>
      </c>
      <c r="U435" s="8">
        <f t="shared" si="27"/>
        <v>29196.396917918464</v>
      </c>
    </row>
    <row r="436" spans="15:21" x14ac:dyDescent="0.45">
      <c r="O436">
        <v>432</v>
      </c>
      <c r="P436" s="7">
        <f t="shared" si="24"/>
        <v>0.119784</v>
      </c>
      <c r="Q436" s="7">
        <v>1.2876483044776617</v>
      </c>
      <c r="R436" s="8">
        <f t="shared" si="25"/>
        <v>12605.236581552806</v>
      </c>
      <c r="S436" s="2">
        <v>2.5337700521279132</v>
      </c>
      <c r="T436" s="8">
        <f t="shared" si="26"/>
        <v>24803.955271996256</v>
      </c>
      <c r="U436" s="8">
        <f t="shared" si="27"/>
        <v>29317.478083532817</v>
      </c>
    </row>
    <row r="437" spans="15:21" x14ac:dyDescent="0.45">
      <c r="O437">
        <v>433</v>
      </c>
      <c r="P437" s="7">
        <f t="shared" si="24"/>
        <v>0.12006127777777778</v>
      </c>
      <c r="Q437" s="7">
        <v>1.2703257478475209</v>
      </c>
      <c r="R437" s="8">
        <f t="shared" si="25"/>
        <v>12435.660056844186</v>
      </c>
      <c r="S437" s="2">
        <v>2.5302593459440716</v>
      </c>
      <c r="T437" s="8">
        <f t="shared" si="26"/>
        <v>24769.587749543301</v>
      </c>
      <c r="U437" s="8">
        <f t="shared" si="27"/>
        <v>29438.806194079953</v>
      </c>
    </row>
    <row r="438" spans="15:21" x14ac:dyDescent="0.45">
      <c r="O438">
        <v>434</v>
      </c>
      <c r="P438" s="7">
        <f t="shared" si="24"/>
        <v>0.12033855555555556</v>
      </c>
      <c r="Q438" s="7">
        <v>1.2529555186954755</v>
      </c>
      <c r="R438" s="8">
        <f t="shared" si="25"/>
        <v>12265.616849257205</v>
      </c>
      <c r="S438" s="2">
        <v>2.5267462065556332</v>
      </c>
      <c r="T438" s="8">
        <f t="shared" si="26"/>
        <v>24735.19640760525</v>
      </c>
      <c r="U438" s="8">
        <f t="shared" si="27"/>
        <v>29560.381249559858</v>
      </c>
    </row>
    <row r="439" spans="15:21" x14ac:dyDescent="0.45">
      <c r="O439">
        <v>435</v>
      </c>
      <c r="P439" s="7">
        <f t="shared" si="24"/>
        <v>0.12061583333333334</v>
      </c>
      <c r="Q439" s="7">
        <v>1.2355375961224047</v>
      </c>
      <c r="R439" s="8">
        <f t="shared" si="25"/>
        <v>12095.106754203112</v>
      </c>
      <c r="S439" s="2">
        <v>2.5232306378884868</v>
      </c>
      <c r="T439" s="8">
        <f t="shared" si="26"/>
        <v>24700.781284614004</v>
      </c>
      <c r="U439" s="8">
        <f t="shared" si="27"/>
        <v>29682.20324997255</v>
      </c>
    </row>
    <row r="440" spans="15:21" x14ac:dyDescent="0.45">
      <c r="O440">
        <v>436</v>
      </c>
      <c r="P440" s="7">
        <f t="shared" si="24"/>
        <v>0.12089311111111112</v>
      </c>
      <c r="Q440" s="7">
        <v>1.2180719592681424</v>
      </c>
      <c r="R440" s="8">
        <f t="shared" si="25"/>
        <v>11924.129567474496</v>
      </c>
      <c r="S440" s="2">
        <v>2.5197126438531727</v>
      </c>
      <c r="T440" s="8">
        <f t="shared" si="26"/>
        <v>24666.342418851182</v>
      </c>
      <c r="U440" s="8">
        <f t="shared" si="27"/>
        <v>29804.272195318012</v>
      </c>
    </row>
    <row r="441" spans="15:21" x14ac:dyDescent="0.45">
      <c r="O441">
        <v>437</v>
      </c>
      <c r="P441" s="7">
        <f t="shared" si="24"/>
        <v>0.12117038888888888</v>
      </c>
      <c r="Q441" s="7">
        <v>1.2005585873113263</v>
      </c>
      <c r="R441" s="8">
        <f t="shared" si="25"/>
        <v>11752.685085243806</v>
      </c>
      <c r="S441" s="2">
        <v>2.516192228344976</v>
      </c>
      <c r="T441" s="8">
        <f t="shared" si="26"/>
        <v>24631.879848449098</v>
      </c>
      <c r="U441" s="8">
        <f t="shared" si="27"/>
        <v>29926.588085596253</v>
      </c>
    </row>
    <row r="442" spans="15:21" x14ac:dyDescent="0.45">
      <c r="O442">
        <v>438</v>
      </c>
      <c r="P442" s="7">
        <f t="shared" si="24"/>
        <v>0.12144766666666668</v>
      </c>
      <c r="Q442" s="7">
        <v>1.1829974594692465</v>
      </c>
      <c r="R442" s="8">
        <f t="shared" si="25"/>
        <v>11580.773104061875</v>
      </c>
      <c r="S442" s="2">
        <v>2.5126693952440249</v>
      </c>
      <c r="T442" s="8">
        <f t="shared" si="26"/>
        <v>24597.393611391668</v>
      </c>
      <c r="U442" s="8">
        <f t="shared" si="27"/>
        <v>30049.150920807275</v>
      </c>
    </row>
    <row r="443" spans="15:21" x14ac:dyDescent="0.45">
      <c r="O443">
        <v>439</v>
      </c>
      <c r="P443" s="7">
        <f t="shared" si="24"/>
        <v>0.12172494444444446</v>
      </c>
      <c r="Q443" s="7">
        <v>1.1653885549976732</v>
      </c>
      <c r="R443" s="8">
        <f t="shared" si="25"/>
        <v>11408.393420856231</v>
      </c>
      <c r="S443" s="2">
        <v>2.5091441484153822</v>
      </c>
      <c r="T443" s="8">
        <f t="shared" si="26"/>
        <v>24562.883745515337</v>
      </c>
      <c r="U443" s="8">
        <f t="shared" si="27"/>
        <v>30171.960700951076</v>
      </c>
    </row>
    <row r="444" spans="15:21" x14ac:dyDescent="0.45">
      <c r="O444">
        <v>440</v>
      </c>
      <c r="P444" s="7">
        <f t="shared" si="24"/>
        <v>0.12200222222222222</v>
      </c>
      <c r="Q444" s="7">
        <v>1.1477318531907184</v>
      </c>
      <c r="R444" s="8">
        <f t="shared" si="25"/>
        <v>11235.54583292974</v>
      </c>
      <c r="S444" s="2">
        <v>2.505616491709139</v>
      </c>
      <c r="T444" s="8">
        <f t="shared" si="26"/>
        <v>24528.350288509984</v>
      </c>
      <c r="U444" s="8">
        <f t="shared" si="27"/>
        <v>30295.017426027647</v>
      </c>
    </row>
    <row r="445" spans="15:21" x14ac:dyDescent="0.45">
      <c r="O445">
        <v>441</v>
      </c>
      <c r="P445" s="7">
        <f t="shared" si="24"/>
        <v>0.1222795</v>
      </c>
      <c r="Q445" s="7">
        <v>1.1300273333806321</v>
      </c>
      <c r="R445" s="8">
        <f t="shared" si="25"/>
        <v>11062.230137958626</v>
      </c>
      <c r="S445" s="2">
        <v>2.5020864289605047</v>
      </c>
      <c r="T445" s="8">
        <f t="shared" si="26"/>
        <v>24493.793277919805</v>
      </c>
      <c r="U445" s="8">
        <f t="shared" si="27"/>
        <v>30418.321096037002</v>
      </c>
    </row>
    <row r="446" spans="15:21" x14ac:dyDescent="0.45">
      <c r="O446">
        <v>442</v>
      </c>
      <c r="P446" s="7">
        <f t="shared" si="24"/>
        <v>0.12255677777777778</v>
      </c>
      <c r="Q446" s="7">
        <v>1.1122749749377148</v>
      </c>
      <c r="R446" s="8">
        <f t="shared" si="25"/>
        <v>10888.446133991583</v>
      </c>
      <c r="S446" s="2">
        <v>2.4985539639899015</v>
      </c>
      <c r="T446" s="8">
        <f t="shared" si="26"/>
        <v>24459.212751144238</v>
      </c>
      <c r="U446" s="8">
        <f t="shared" si="27"/>
        <v>30541.871710979129</v>
      </c>
    </row>
    <row r="447" spans="15:21" x14ac:dyDescent="0.45">
      <c r="O447">
        <v>443</v>
      </c>
      <c r="P447" s="7">
        <f t="shared" si="24"/>
        <v>0.12283405555555557</v>
      </c>
      <c r="Q447" s="7">
        <v>1.0944747572700941</v>
      </c>
      <c r="R447" s="8">
        <f t="shared" si="25"/>
        <v>10714.193619447627</v>
      </c>
      <c r="S447" s="2">
        <v>2.4950191006030487</v>
      </c>
      <c r="T447" s="8">
        <f t="shared" si="26"/>
        <v>24424.608745438796</v>
      </c>
      <c r="U447" s="8">
        <f t="shared" si="27"/>
        <v>30665.669270854047</v>
      </c>
    </row>
    <row r="448" spans="15:21" x14ac:dyDescent="0.45">
      <c r="O448">
        <v>444</v>
      </c>
      <c r="P448" s="7">
        <f t="shared" si="24"/>
        <v>0.12311133333333335</v>
      </c>
      <c r="Q448" s="7">
        <v>1.0766266598236154</v>
      </c>
      <c r="R448" s="8">
        <f t="shared" si="25"/>
        <v>10539.472393114995</v>
      </c>
      <c r="S448" s="2">
        <v>2.4914818425910616</v>
      </c>
      <c r="T448" s="8">
        <f t="shared" si="26"/>
        <v>24389.98129791602</v>
      </c>
      <c r="U448" s="8">
        <f t="shared" si="27"/>
        <v>30789.71377566173</v>
      </c>
    </row>
    <row r="449" spans="15:21" x14ac:dyDescent="0.45">
      <c r="O449">
        <v>445</v>
      </c>
      <c r="P449" s="7">
        <f t="shared" si="24"/>
        <v>0.12338861111111113</v>
      </c>
      <c r="Q449" s="7">
        <v>1.0587306620816714</v>
      </c>
      <c r="R449" s="8">
        <f t="shared" si="25"/>
        <v>10364.282254149488</v>
      </c>
      <c r="S449" s="2">
        <v>2.4879421937305306</v>
      </c>
      <c r="T449" s="8">
        <f t="shared" si="26"/>
        <v>24355.330445546268</v>
      </c>
      <c r="U449" s="8">
        <f t="shared" si="27"/>
        <v>30914.005225402198</v>
      </c>
    </row>
    <row r="450" spans="15:21" x14ac:dyDescent="0.45">
      <c r="O450">
        <v>446</v>
      </c>
      <c r="P450" s="7">
        <f t="shared" si="24"/>
        <v>0.12366588888888888</v>
      </c>
      <c r="Q450" s="7">
        <v>1.0407867435650373</v>
      </c>
      <c r="R450" s="8">
        <f t="shared" si="25"/>
        <v>10188.623002072865</v>
      </c>
      <c r="S450" s="2">
        <v>2.484400157783615</v>
      </c>
      <c r="T450" s="8">
        <f t="shared" si="26"/>
        <v>24320.656225158622</v>
      </c>
      <c r="U450" s="8">
        <f t="shared" si="27"/>
        <v>31038.543620075423</v>
      </c>
    </row>
    <row r="451" spans="15:21" x14ac:dyDescent="0.45">
      <c r="O451">
        <v>447</v>
      </c>
      <c r="P451" s="7">
        <f t="shared" si="24"/>
        <v>0.12394316666666666</v>
      </c>
      <c r="Q451" s="7">
        <v>1.0227948838317475</v>
      </c>
      <c r="R451" s="8">
        <f t="shared" si="25"/>
        <v>10012.494436771622</v>
      </c>
      <c r="S451" s="2">
        <v>2.4808557384981311</v>
      </c>
      <c r="T451" s="8">
        <f t="shared" si="26"/>
        <v>24285.958673441761</v>
      </c>
      <c r="U451" s="8">
        <f t="shared" si="27"/>
        <v>31163.328959681447</v>
      </c>
    </row>
    <row r="452" spans="15:21" x14ac:dyDescent="0.45">
      <c r="O452">
        <v>448</v>
      </c>
      <c r="P452" s="7">
        <f t="shared" si="24"/>
        <v>0.12422044444444444</v>
      </c>
      <c r="Q452" s="7">
        <v>1.0047550624769239</v>
      </c>
      <c r="R452" s="8">
        <f t="shared" si="25"/>
        <v>9835.8963584953126</v>
      </c>
      <c r="S452" s="2">
        <v>2.477308939607636</v>
      </c>
      <c r="T452" s="8">
        <f t="shared" si="26"/>
        <v>24251.237826944773</v>
      </c>
      <c r="U452" s="8">
        <f t="shared" si="27"/>
        <v>31288.361244220243</v>
      </c>
    </row>
    <row r="453" spans="15:21" x14ac:dyDescent="0.45">
      <c r="O453">
        <v>449</v>
      </c>
      <c r="P453" s="7">
        <f t="shared" ref="P453:P504" si="28">O453/3600000*998.2</f>
        <v>0.12449772222222223</v>
      </c>
      <c r="Q453" s="7">
        <v>0.9866672591326151</v>
      </c>
      <c r="R453" s="8">
        <f t="shared" ref="R453:R504" si="29">Q453*998.2*9.807</f>
        <v>9658.8285678549928</v>
      </c>
      <c r="S453" s="2">
        <v>2.4737597648315104</v>
      </c>
      <c r="T453" s="8">
        <f t="shared" ref="T453:T504" si="30">S453*998.2*9.807</f>
        <v>24216.493722077958</v>
      </c>
      <c r="U453" s="8">
        <f t="shared" ref="U453:U504" si="31">(2.10038804358055E-12 + 26191.1128205127*P453 + 802989.743589745*P453^2)*2</f>
        <v>31413.640473691823</v>
      </c>
    </row>
    <row r="454" spans="15:21" x14ac:dyDescent="0.45">
      <c r="O454">
        <v>450</v>
      </c>
      <c r="P454" s="7">
        <f t="shared" si="28"/>
        <v>0.12477500000000001</v>
      </c>
      <c r="Q454" s="7">
        <v>0.96853145346768521</v>
      </c>
      <c r="R454" s="8">
        <f t="shared" si="29"/>
        <v>9481.2908658221058</v>
      </c>
      <c r="S454" s="2">
        <v>2.4702082178750535</v>
      </c>
      <c r="T454" s="8">
        <f t="shared" si="30"/>
        <v>24181.72639511379</v>
      </c>
      <c r="U454" s="8">
        <f t="shared" si="31"/>
        <v>31539.166648096179</v>
      </c>
    </row>
    <row r="455" spans="15:21" x14ac:dyDescent="0.45">
      <c r="O455">
        <v>451</v>
      </c>
      <c r="P455" s="7">
        <f t="shared" si="28"/>
        <v>0.12505227777777778</v>
      </c>
      <c r="Q455" s="7">
        <v>0.9503476251876295</v>
      </c>
      <c r="R455" s="8">
        <f t="shared" si="29"/>
        <v>9303.2830537266964</v>
      </c>
      <c r="S455" s="2">
        <v>2.4666543024295606</v>
      </c>
      <c r="T455" s="8">
        <f t="shared" si="30"/>
        <v>24146.935882187634</v>
      </c>
      <c r="U455" s="8">
        <f t="shared" si="31"/>
        <v>31664.939767433298</v>
      </c>
    </row>
    <row r="456" spans="15:21" x14ac:dyDescent="0.45">
      <c r="O456">
        <v>452</v>
      </c>
      <c r="P456" s="7">
        <f t="shared" si="28"/>
        <v>0.12532955555555558</v>
      </c>
      <c r="Q456" s="7">
        <v>0.93211575403443803</v>
      </c>
      <c r="R456" s="8">
        <f t="shared" si="29"/>
        <v>9124.8049332560659</v>
      </c>
      <c r="S456" s="2">
        <v>2.4630980221724075</v>
      </c>
      <c r="T456" s="8">
        <f t="shared" si="30"/>
        <v>24112.122219298602</v>
      </c>
      <c r="U456" s="8">
        <f t="shared" si="31"/>
        <v>31790.959831703221</v>
      </c>
    </row>
    <row r="457" spans="15:21" x14ac:dyDescent="0.45">
      <c r="O457">
        <v>453</v>
      </c>
      <c r="P457" s="7">
        <f t="shared" si="28"/>
        <v>0.12560683333333333</v>
      </c>
      <c r="Q457" s="7">
        <v>0.91383581978646289</v>
      </c>
      <c r="R457" s="8">
        <f t="shared" si="29"/>
        <v>8945.856306453481</v>
      </c>
      <c r="S457" s="2">
        <v>2.4595393807671346</v>
      </c>
      <c r="T457" s="8">
        <f t="shared" si="30"/>
        <v>24077.285442310364</v>
      </c>
      <c r="U457" s="8">
        <f t="shared" si="31"/>
        <v>31917.226840905892</v>
      </c>
    </row>
    <row r="458" spans="15:21" x14ac:dyDescent="0.45">
      <c r="O458">
        <v>454</v>
      </c>
      <c r="P458" s="7">
        <f t="shared" si="28"/>
        <v>0.12588411111111111</v>
      </c>
      <c r="Q458" s="7">
        <v>0.89550780225825255</v>
      </c>
      <c r="R458" s="8">
        <f t="shared" si="29"/>
        <v>8766.4369757165387</v>
      </c>
      <c r="S458" s="2">
        <v>2.4559783818635283</v>
      </c>
      <c r="T458" s="8">
        <f t="shared" si="30"/>
        <v>24042.42558695194</v>
      </c>
      <c r="U458" s="8">
        <f t="shared" si="31"/>
        <v>32043.740795041362</v>
      </c>
    </row>
    <row r="459" spans="15:21" x14ac:dyDescent="0.45">
      <c r="O459">
        <v>455</v>
      </c>
      <c r="P459" s="7">
        <f t="shared" si="28"/>
        <v>0.12616138888888889</v>
      </c>
      <c r="Q459" s="7">
        <v>0.87713168130043284</v>
      </c>
      <c r="R459" s="8">
        <f t="shared" si="29"/>
        <v>8586.5467437960215</v>
      </c>
      <c r="S459" s="2">
        <v>2.452415029097708</v>
      </c>
      <c r="T459" s="8">
        <f t="shared" si="30"/>
        <v>24007.542688818576</v>
      </c>
      <c r="U459" s="8">
        <f t="shared" si="31"/>
        <v>32170.5016941096</v>
      </c>
    </row>
    <row r="460" spans="15:21" x14ac:dyDescent="0.45">
      <c r="O460">
        <v>456</v>
      </c>
      <c r="P460" s="7">
        <f t="shared" si="28"/>
        <v>0.12643866666666667</v>
      </c>
      <c r="Q460" s="7">
        <v>0.85870743679950534</v>
      </c>
      <c r="R460" s="8">
        <f t="shared" si="29"/>
        <v>8406.1854137939026</v>
      </c>
      <c r="S460" s="2">
        <v>2.448849326092196</v>
      </c>
      <c r="T460" s="8">
        <f t="shared" si="30"/>
        <v>23972.636783372393</v>
      </c>
      <c r="U460" s="8">
        <f t="shared" si="31"/>
        <v>32297.509538110618</v>
      </c>
    </row>
    <row r="461" spans="15:21" x14ac:dyDescent="0.45">
      <c r="O461">
        <v>457</v>
      </c>
      <c r="P461" s="7">
        <f t="shared" si="28"/>
        <v>0.12671594444444445</v>
      </c>
      <c r="Q461" s="7">
        <v>0.84023504867780519</v>
      </c>
      <c r="R461" s="8">
        <f t="shared" si="29"/>
        <v>8225.3527891629474</v>
      </c>
      <c r="S461" s="2">
        <v>2.4452812764560119</v>
      </c>
      <c r="T461" s="8">
        <f t="shared" si="30"/>
        <v>23937.707905943345</v>
      </c>
      <c r="U461" s="8">
        <f t="shared" si="31"/>
        <v>32424.764327044413</v>
      </c>
    </row>
    <row r="462" spans="15:21" x14ac:dyDescent="0.45">
      <c r="O462">
        <v>458</v>
      </c>
      <c r="P462" s="7">
        <f t="shared" si="28"/>
        <v>0.12699322222222223</v>
      </c>
      <c r="Q462" s="7">
        <v>0.82171449689325238</v>
      </c>
      <c r="R462" s="8">
        <f t="shared" si="29"/>
        <v>8044.0486737042693</v>
      </c>
      <c r="S462" s="2">
        <v>2.4417108837847428</v>
      </c>
      <c r="T462" s="8">
        <f t="shared" si="30"/>
        <v>23902.756091729876</v>
      </c>
      <c r="U462" s="8">
        <f t="shared" si="31"/>
        <v>32552.266060910992</v>
      </c>
    </row>
    <row r="463" spans="15:21" x14ac:dyDescent="0.45">
      <c r="O463">
        <v>459</v>
      </c>
      <c r="P463" s="7">
        <f t="shared" si="28"/>
        <v>0.12727050000000001</v>
      </c>
      <c r="Q463" s="7">
        <v>0.80314576143929139</v>
      </c>
      <c r="R463" s="8">
        <f t="shared" si="29"/>
        <v>7862.272871566749</v>
      </c>
      <c r="S463" s="2">
        <v>2.4381381516606262</v>
      </c>
      <c r="T463" s="8">
        <f t="shared" si="30"/>
        <v>23867.781375799761</v>
      </c>
      <c r="U463" s="8">
        <f t="shared" si="31"/>
        <v>32680.014739710339</v>
      </c>
    </row>
    <row r="464" spans="15:21" x14ac:dyDescent="0.45">
      <c r="O464">
        <v>460</v>
      </c>
      <c r="P464" s="7">
        <f t="shared" si="28"/>
        <v>0.12754777777777779</v>
      </c>
      <c r="Q464" s="7">
        <v>0.78452882234468291</v>
      </c>
      <c r="R464" s="8">
        <f t="shared" si="29"/>
        <v>7680.0251872449835</v>
      </c>
      <c r="S464" s="2">
        <v>2.4345630836526251</v>
      </c>
      <c r="T464" s="8">
        <f t="shared" si="30"/>
        <v>23832.78379309081</v>
      </c>
      <c r="U464" s="8">
        <f t="shared" si="31"/>
        <v>32808.010363442474</v>
      </c>
    </row>
    <row r="465" spans="15:21" x14ac:dyDescent="0.45">
      <c r="O465">
        <v>461</v>
      </c>
      <c r="P465" s="7">
        <f t="shared" si="28"/>
        <v>0.12782505555555554</v>
      </c>
      <c r="Q465" s="7">
        <v>0.76586365967344072</v>
      </c>
      <c r="R465" s="8">
        <f t="shared" si="29"/>
        <v>7497.3054255786819</v>
      </c>
      <c r="S465" s="2">
        <v>2.4309856833165107</v>
      </c>
      <c r="T465" s="8">
        <f t="shared" si="30"/>
        <v>23797.76337841171</v>
      </c>
      <c r="U465" s="8">
        <f t="shared" si="31"/>
        <v>32936.252932107367</v>
      </c>
    </row>
    <row r="466" spans="15:21" x14ac:dyDescent="0.45">
      <c r="O466">
        <v>462</v>
      </c>
      <c r="P466" s="7">
        <f t="shared" si="28"/>
        <v>0.12810233333333335</v>
      </c>
      <c r="Q466" s="7">
        <v>0.74715025352461906</v>
      </c>
      <c r="R466" s="8">
        <f t="shared" si="29"/>
        <v>7314.1133917505704</v>
      </c>
      <c r="S466" s="2">
        <v>2.4274059541949384</v>
      </c>
      <c r="T466" s="8">
        <f t="shared" si="30"/>
        <v>23762.720166442745</v>
      </c>
      <c r="U466" s="8">
        <f t="shared" si="31"/>
        <v>33064.742445705058</v>
      </c>
    </row>
    <row r="467" spans="15:21" x14ac:dyDescent="0.45">
      <c r="O467">
        <v>463</v>
      </c>
      <c r="P467" s="7">
        <f t="shared" si="28"/>
        <v>0.12837961111111112</v>
      </c>
      <c r="Q467" s="7">
        <v>0.72838858403222595</v>
      </c>
      <c r="R467" s="8">
        <f t="shared" si="29"/>
        <v>7130.4488912855531</v>
      </c>
      <c r="S467" s="2">
        <v>2.423823899817521</v>
      </c>
      <c r="T467" s="8">
        <f t="shared" si="30"/>
        <v>23727.65419173651</v>
      </c>
      <c r="U467" s="8">
        <f t="shared" si="31"/>
        <v>33193.478904235526</v>
      </c>
    </row>
    <row r="468" spans="15:21" x14ac:dyDescent="0.45">
      <c r="O468">
        <v>464</v>
      </c>
      <c r="P468" s="7">
        <f t="shared" si="28"/>
        <v>0.1286568888888889</v>
      </c>
      <c r="Q468" s="7">
        <v>0.70957863136506338</v>
      </c>
      <c r="R468" s="8">
        <f t="shared" si="29"/>
        <v>6946.3117300491422</v>
      </c>
      <c r="S468" s="2">
        <v>2.4202395237009111</v>
      </c>
      <c r="T468" s="8">
        <f t="shared" si="30"/>
        <v>23692.565488718756</v>
      </c>
      <c r="U468" s="8">
        <f t="shared" si="31"/>
        <v>33322.462307698763</v>
      </c>
    </row>
    <row r="469" spans="15:21" x14ac:dyDescent="0.45">
      <c r="O469">
        <v>465</v>
      </c>
      <c r="P469" s="7">
        <f t="shared" si="28"/>
        <v>0.12893416666666668</v>
      </c>
      <c r="Q469" s="7">
        <v>0.69072037572659895</v>
      </c>
      <c r="R469" s="8">
        <f t="shared" si="29"/>
        <v>6761.7017142462046</v>
      </c>
      <c r="S469" s="2">
        <v>2.4166528293488678</v>
      </c>
      <c r="T469" s="8">
        <f t="shared" si="30"/>
        <v>23657.454091688985</v>
      </c>
      <c r="U469" s="8">
        <f t="shared" si="31"/>
        <v>33451.692656094776</v>
      </c>
    </row>
    <row r="470" spans="15:21" x14ac:dyDescent="0.45">
      <c r="O470">
        <v>466</v>
      </c>
      <c r="P470" s="7">
        <f t="shared" si="28"/>
        <v>0.12921144444444446</v>
      </c>
      <c r="Q470" s="7">
        <v>0.6718137973548286</v>
      </c>
      <c r="R470" s="8">
        <f t="shared" si="29"/>
        <v>6576.6186504196194</v>
      </c>
      <c r="S470" s="2">
        <v>2.41306382025234</v>
      </c>
      <c r="T470" s="8">
        <f t="shared" si="30"/>
        <v>23622.320034821314</v>
      </c>
      <c r="U470" s="8">
        <f t="shared" si="31"/>
        <v>33581.169949423573</v>
      </c>
    </row>
    <row r="471" spans="15:21" x14ac:dyDescent="0.45">
      <c r="O471">
        <v>467</v>
      </c>
      <c r="P471" s="7">
        <f t="shared" si="28"/>
        <v>0.12948872222222224</v>
      </c>
      <c r="Q471" s="7">
        <v>0.65285887652213859</v>
      </c>
      <c r="R471" s="8">
        <f t="shared" si="29"/>
        <v>6391.0623454489187</v>
      </c>
      <c r="S471" s="2">
        <v>2.409472499889536</v>
      </c>
      <c r="T471" s="8">
        <f t="shared" si="30"/>
        <v>23587.163352165135</v>
      </c>
      <c r="U471" s="8">
        <f t="shared" si="31"/>
        <v>33710.894187685146</v>
      </c>
    </row>
    <row r="472" spans="15:21" x14ac:dyDescent="0.45">
      <c r="O472">
        <v>468</v>
      </c>
      <c r="P472" s="7">
        <f t="shared" si="28"/>
        <v>0.12976599999999999</v>
      </c>
      <c r="Q472" s="7">
        <v>0.63385559353518506</v>
      </c>
      <c r="R472" s="8">
        <f t="shared" si="29"/>
        <v>6205.0326065491217</v>
      </c>
      <c r="S472" s="2">
        <v>2.4058788717260007</v>
      </c>
      <c r="T472" s="8">
        <f t="shared" si="30"/>
        <v>23551.984077645862</v>
      </c>
      <c r="U472" s="8">
        <f t="shared" si="31"/>
        <v>33840.865370879481</v>
      </c>
    </row>
    <row r="473" spans="15:21" x14ac:dyDescent="0.45">
      <c r="O473">
        <v>469</v>
      </c>
      <c r="P473" s="7">
        <f t="shared" si="28"/>
        <v>0.13004327777777777</v>
      </c>
      <c r="Q473" s="7">
        <v>0.61480392873474976</v>
      </c>
      <c r="R473" s="8">
        <f t="shared" si="29"/>
        <v>6018.5292412693079</v>
      </c>
      <c r="S473" s="2">
        <v>2.4022829392146838</v>
      </c>
      <c r="T473" s="8">
        <f t="shared" si="30"/>
        <v>23516.782245065628</v>
      </c>
      <c r="U473" s="8">
        <f t="shared" si="31"/>
        <v>33971.083499006614</v>
      </c>
    </row>
    <row r="474" spans="15:21" x14ac:dyDescent="0.45">
      <c r="O474">
        <v>470</v>
      </c>
      <c r="P474" s="7">
        <f t="shared" si="28"/>
        <v>0.13032055555555555</v>
      </c>
      <c r="Q474" s="7">
        <v>0.5957038624955997</v>
      </c>
      <c r="R474" s="8">
        <f t="shared" si="29"/>
        <v>5831.5520574912571</v>
      </c>
      <c r="S474" s="2">
        <v>2.3986847057960152</v>
      </c>
      <c r="T474" s="8">
        <f t="shared" si="30"/>
        <v>23481.557888103991</v>
      </c>
      <c r="U474" s="8">
        <f t="shared" si="31"/>
        <v>34101.548572066516</v>
      </c>
    </row>
    <row r="475" spans="15:21" x14ac:dyDescent="0.45">
      <c r="O475">
        <v>471</v>
      </c>
      <c r="P475" s="7">
        <f t="shared" si="28"/>
        <v>0.13059783333333333</v>
      </c>
      <c r="Q475" s="7">
        <v>0.57655537522637701</v>
      </c>
      <c r="R475" s="8">
        <f t="shared" si="29"/>
        <v>5644.1008634283589</v>
      </c>
      <c r="S475" s="2">
        <v>2.3950841748979785</v>
      </c>
      <c r="T475" s="8">
        <f t="shared" si="30"/>
        <v>23446.311040318673</v>
      </c>
      <c r="U475" s="8">
        <f t="shared" si="31"/>
        <v>34232.260590059203</v>
      </c>
    </row>
    <row r="476" spans="15:21" x14ac:dyDescent="0.45">
      <c r="O476">
        <v>472</v>
      </c>
      <c r="P476" s="7">
        <f t="shared" si="28"/>
        <v>0.13087511111111111</v>
      </c>
      <c r="Q476" s="7">
        <v>0.5573584473694595</v>
      </c>
      <c r="R476" s="8">
        <f t="shared" si="29"/>
        <v>5456.1754676242554</v>
      </c>
      <c r="S476" s="2">
        <v>2.3914813499361784</v>
      </c>
      <c r="T476" s="8">
        <f t="shared" si="30"/>
        <v>23411.04173514622</v>
      </c>
      <c r="U476" s="8">
        <f t="shared" si="31"/>
        <v>34363.219552984665</v>
      </c>
    </row>
    <row r="477" spans="15:21" x14ac:dyDescent="0.45">
      <c r="O477">
        <v>473</v>
      </c>
      <c r="P477" s="7">
        <f t="shared" si="28"/>
        <v>0.13115238888888892</v>
      </c>
      <c r="Q477" s="7">
        <v>0.53811305940081855</v>
      </c>
      <c r="R477" s="8">
        <f t="shared" si="29"/>
        <v>5267.7756789514488</v>
      </c>
      <c r="S477" s="2">
        <v>2.3878762343139162</v>
      </c>
      <c r="T477" s="8">
        <f t="shared" si="30"/>
        <v>23375.750005902726</v>
      </c>
      <c r="U477" s="8">
        <f t="shared" si="31"/>
        <v>34494.425460842918</v>
      </c>
    </row>
    <row r="478" spans="15:21" x14ac:dyDescent="0.45">
      <c r="O478">
        <v>474</v>
      </c>
      <c r="P478" s="7">
        <f t="shared" si="28"/>
        <v>0.13142966666666669</v>
      </c>
      <c r="Q478" s="7">
        <v>0.51881919182991609</v>
      </c>
      <c r="R478" s="8">
        <f t="shared" si="29"/>
        <v>5078.9013066102907</v>
      </c>
      <c r="S478" s="2">
        <v>2.3842688314222515</v>
      </c>
      <c r="T478" s="8">
        <f t="shared" si="30"/>
        <v>23340.43588578446</v>
      </c>
      <c r="U478" s="8">
        <f t="shared" si="31"/>
        <v>34625.878313633933</v>
      </c>
    </row>
    <row r="479" spans="15:21" x14ac:dyDescent="0.45">
      <c r="O479">
        <v>475</v>
      </c>
      <c r="P479" s="7">
        <f t="shared" si="28"/>
        <v>0.13170694444444445</v>
      </c>
      <c r="Q479" s="7">
        <v>0.49947682519956516</v>
      </c>
      <c r="R479" s="8">
        <f t="shared" si="29"/>
        <v>4889.5521601276178</v>
      </c>
      <c r="S479" s="2">
        <v>2.380659144640088</v>
      </c>
      <c r="T479" s="8">
        <f t="shared" si="30"/>
        <v>23305.099407868671</v>
      </c>
      <c r="U479" s="8">
        <f t="shared" si="31"/>
        <v>34757.57811135771</v>
      </c>
    </row>
    <row r="480" spans="15:21" x14ac:dyDescent="0.45">
      <c r="O480">
        <v>476</v>
      </c>
      <c r="P480" s="7">
        <f t="shared" si="28"/>
        <v>0.13198422222222222</v>
      </c>
      <c r="Q480" s="7">
        <v>0.48008594008578509</v>
      </c>
      <c r="R480" s="8">
        <f t="shared" si="29"/>
        <v>4699.7280493553362</v>
      </c>
      <c r="S480" s="2">
        <v>2.3770471773342221</v>
      </c>
      <c r="T480" s="8">
        <f t="shared" si="30"/>
        <v>23269.740605114108</v>
      </c>
      <c r="U480" s="8">
        <f t="shared" si="31"/>
        <v>34889.524854014278</v>
      </c>
    </row>
    <row r="481" spans="15:21" x14ac:dyDescent="0.45">
      <c r="O481">
        <v>477</v>
      </c>
      <c r="P481" s="7">
        <f t="shared" si="28"/>
        <v>0.1322615</v>
      </c>
      <c r="Q481" s="7">
        <v>0.460646517097695</v>
      </c>
      <c r="R481" s="8">
        <f t="shared" si="29"/>
        <v>4509.4287844693763</v>
      </c>
      <c r="S481" s="2">
        <v>2.3734329328594335</v>
      </c>
      <c r="T481" s="8">
        <f t="shared" si="30"/>
        <v>23234.359510361868</v>
      </c>
      <c r="U481" s="8">
        <f t="shared" si="31"/>
        <v>35021.71854160363</v>
      </c>
    </row>
    <row r="482" spans="15:21" x14ac:dyDescent="0.45">
      <c r="O482">
        <v>478</v>
      </c>
      <c r="P482" s="7">
        <f t="shared" si="28"/>
        <v>0.13253877777777778</v>
      </c>
      <c r="Q482" s="7">
        <v>0.44115853687738849</v>
      </c>
      <c r="R482" s="8">
        <f t="shared" si="29"/>
        <v>4318.6541759684669</v>
      </c>
      <c r="S482" s="2">
        <v>2.369816414558529</v>
      </c>
      <c r="T482" s="8">
        <f t="shared" si="30"/>
        <v>23198.956156335858</v>
      </c>
      <c r="U482" s="8">
        <f t="shared" si="31"/>
        <v>35154.159174125765</v>
      </c>
    </row>
    <row r="483" spans="15:21" x14ac:dyDescent="0.45">
      <c r="O483">
        <v>479</v>
      </c>
      <c r="P483" s="7">
        <f t="shared" si="28"/>
        <v>0.13281605555555556</v>
      </c>
      <c r="Q483" s="7">
        <v>0.42162198009980312</v>
      </c>
      <c r="R483" s="8">
        <f t="shared" si="29"/>
        <v>4127.4040346728598</v>
      </c>
      <c r="S483" s="2">
        <v>2.3661976257624344</v>
      </c>
      <c r="T483" s="8">
        <f t="shared" si="30"/>
        <v>23163.530575643661</v>
      </c>
      <c r="U483" s="8">
        <f t="shared" si="31"/>
        <v>35286.846751580662</v>
      </c>
    </row>
    <row r="484" spans="15:21" x14ac:dyDescent="0.45">
      <c r="O484">
        <v>480</v>
      </c>
      <c r="P484" s="7">
        <f t="shared" si="28"/>
        <v>0.13309333333333334</v>
      </c>
      <c r="Q484" s="7">
        <v>0.40203682747258718</v>
      </c>
      <c r="R484" s="8">
        <f t="shared" si="29"/>
        <v>3935.6781717230201</v>
      </c>
      <c r="S484" s="2">
        <v>2.3625765697902437</v>
      </c>
      <c r="T484" s="8">
        <f t="shared" si="30"/>
        <v>23128.082800777043</v>
      </c>
      <c r="U484" s="8">
        <f t="shared" si="31"/>
        <v>35419.781273968343</v>
      </c>
    </row>
    <row r="485" spans="15:21" x14ac:dyDescent="0.45">
      <c r="O485">
        <v>481</v>
      </c>
      <c r="P485" s="7">
        <f t="shared" si="28"/>
        <v>0.13337061111111112</v>
      </c>
      <c r="Q485" s="7">
        <v>0.38240305973599487</v>
      </c>
      <c r="R485" s="8">
        <f t="shared" si="29"/>
        <v>3743.4763985786062</v>
      </c>
      <c r="S485" s="2">
        <v>2.3589532499492907</v>
      </c>
      <c r="T485" s="8">
        <f t="shared" si="30"/>
        <v>23092.612864112642</v>
      </c>
      <c r="U485" s="8">
        <f t="shared" si="31"/>
        <v>35552.962741288808</v>
      </c>
    </row>
    <row r="486" spans="15:21" x14ac:dyDescent="0.45">
      <c r="O486">
        <v>482</v>
      </c>
      <c r="P486" s="7">
        <f t="shared" si="28"/>
        <v>0.13364788888888887</v>
      </c>
      <c r="Q486" s="7">
        <v>0.36272065766274952</v>
      </c>
      <c r="R486" s="8">
        <f t="shared" si="29"/>
        <v>3550.7985270171275</v>
      </c>
      <c r="S486" s="2">
        <v>2.3553276695352245</v>
      </c>
      <c r="T486" s="8">
        <f t="shared" si="30"/>
        <v>23057.12079791271</v>
      </c>
      <c r="U486" s="8">
        <f t="shared" si="31"/>
        <v>35686.391153542034</v>
      </c>
    </row>
    <row r="487" spans="15:21" x14ac:dyDescent="0.45">
      <c r="O487">
        <v>483</v>
      </c>
      <c r="P487" s="7">
        <f t="shared" si="28"/>
        <v>0.13392516666666665</v>
      </c>
      <c r="Q487" s="7">
        <v>0.34298960205792905</v>
      </c>
      <c r="R487" s="8">
        <f t="shared" si="29"/>
        <v>3357.6443691328227</v>
      </c>
      <c r="S487" s="2">
        <v>2.3516998318320557</v>
      </c>
      <c r="T487" s="8">
        <f t="shared" si="30"/>
        <v>23021.606634325573</v>
      </c>
      <c r="U487" s="8">
        <f t="shared" si="31"/>
        <v>35820.066510728044</v>
      </c>
    </row>
    <row r="488" spans="15:21" x14ac:dyDescent="0.45">
      <c r="O488">
        <v>484</v>
      </c>
      <c r="P488" s="7">
        <f t="shared" si="28"/>
        <v>0.13420244444444446</v>
      </c>
      <c r="Q488" s="7">
        <v>0.32320987375883092</v>
      </c>
      <c r="R488" s="8">
        <f t="shared" si="29"/>
        <v>3164.01373733534</v>
      </c>
      <c r="S488" s="2">
        <v>2.3480697401122437</v>
      </c>
      <c r="T488" s="8">
        <f t="shared" si="30"/>
        <v>22986.070405386468</v>
      </c>
      <c r="U488" s="8">
        <f t="shared" si="31"/>
        <v>35953.988812846852</v>
      </c>
    </row>
    <row r="489" spans="15:21" x14ac:dyDescent="0.45">
      <c r="O489">
        <v>485</v>
      </c>
      <c r="P489" s="7">
        <f t="shared" si="28"/>
        <v>0.13447972222222224</v>
      </c>
      <c r="Q489" s="7">
        <v>0.30338145363487712</v>
      </c>
      <c r="R489" s="8">
        <f t="shared" si="29"/>
        <v>2969.9064443488051</v>
      </c>
      <c r="S489" s="2">
        <v>2.3444373976367427</v>
      </c>
      <c r="T489" s="8">
        <f t="shared" si="30"/>
        <v>22950.512143018015</v>
      </c>
      <c r="U489" s="8">
        <f t="shared" si="31"/>
        <v>36088.158059898422</v>
      </c>
    </row>
    <row r="490" spans="15:21" x14ac:dyDescent="0.45">
      <c r="O490">
        <v>486</v>
      </c>
      <c r="P490" s="7">
        <f t="shared" si="28"/>
        <v>0.13475700000000002</v>
      </c>
      <c r="Q490" s="7">
        <v>0.2835043225874827</v>
      </c>
      <c r="R490" s="8">
        <f t="shared" si="29"/>
        <v>2775.3223032105352</v>
      </c>
      <c r="S490" s="2">
        <v>2.3408028076550771</v>
      </c>
      <c r="T490" s="8">
        <f t="shared" si="30"/>
        <v>22914.93187903093</v>
      </c>
      <c r="U490" s="8">
        <f t="shared" si="31"/>
        <v>36222.574251882768</v>
      </c>
    </row>
    <row r="491" spans="15:21" x14ac:dyDescent="0.45">
      <c r="O491">
        <v>487</v>
      </c>
      <c r="P491" s="7">
        <f t="shared" si="28"/>
        <v>0.13503427777777779</v>
      </c>
      <c r="Q491" s="7">
        <v>0.26357846154989861</v>
      </c>
      <c r="R491" s="8">
        <f t="shared" si="29"/>
        <v>2580.2611272695003</v>
      </c>
      <c r="S491" s="2">
        <v>2.3371659734053978</v>
      </c>
      <c r="T491" s="8">
        <f t="shared" si="30"/>
        <v>22879.329645124602</v>
      </c>
      <c r="U491" s="8">
        <f t="shared" si="31"/>
        <v>36357.237388799891</v>
      </c>
    </row>
    <row r="492" spans="15:21" x14ac:dyDescent="0.45">
      <c r="O492">
        <v>488</v>
      </c>
      <c r="P492" s="7">
        <f t="shared" si="28"/>
        <v>0.13531155555555557</v>
      </c>
      <c r="Q492" s="7">
        <v>0.24360385148716812</v>
      </c>
      <c r="R492" s="8">
        <f t="shared" si="29"/>
        <v>2384.7227301858957</v>
      </c>
      <c r="S492" s="2">
        <v>2.3335268981145489</v>
      </c>
      <c r="T492" s="8">
        <f t="shared" si="30"/>
        <v>22843.705472887727</v>
      </c>
      <c r="U492" s="8">
        <f t="shared" si="31"/>
        <v>36492.147470649797</v>
      </c>
    </row>
    <row r="493" spans="15:21" x14ac:dyDescent="0.45">
      <c r="O493">
        <v>489</v>
      </c>
      <c r="P493" s="7">
        <f t="shared" si="28"/>
        <v>0.13558883333333335</v>
      </c>
      <c r="Q493" s="7">
        <v>0.22358047339594478</v>
      </c>
      <c r="R493" s="8">
        <f t="shared" si="29"/>
        <v>2188.7069259293612</v>
      </c>
      <c r="S493" s="2">
        <v>2.329885584998137</v>
      </c>
      <c r="T493" s="8">
        <f t="shared" si="30"/>
        <v>22808.059393798994</v>
      </c>
      <c r="U493" s="8">
        <f t="shared" si="31"/>
        <v>36627.30449743248</v>
      </c>
    </row>
    <row r="494" spans="15:21" x14ac:dyDescent="0.45">
      <c r="O494">
        <v>490</v>
      </c>
      <c r="P494" s="7">
        <f t="shared" si="28"/>
        <v>0.1358661111111111</v>
      </c>
      <c r="Q494" s="7">
        <v>0.2035083083044098</v>
      </c>
      <c r="R494" s="8">
        <f t="shared" si="29"/>
        <v>1992.2135287781725</v>
      </c>
      <c r="S494" s="2">
        <v>2.3262420372605774</v>
      </c>
      <c r="T494" s="8">
        <f t="shared" si="30"/>
        <v>22772.391439227536</v>
      </c>
      <c r="U494" s="8">
        <f t="shared" si="31"/>
        <v>36762.708469147925</v>
      </c>
    </row>
    <row r="495" spans="15:21" x14ac:dyDescent="0.45">
      <c r="O495">
        <v>491</v>
      </c>
      <c r="P495" s="7">
        <f t="shared" si="28"/>
        <v>0.13614338888888888</v>
      </c>
      <c r="Q495" s="7">
        <v>0.18338733727213619</v>
      </c>
      <c r="R495" s="8">
        <f t="shared" si="29"/>
        <v>1795.2423533179096</v>
      </c>
      <c r="S495" s="2">
        <v>2.3225962580951673</v>
      </c>
      <c r="T495" s="8">
        <f t="shared" si="30"/>
        <v>22736.701640433661</v>
      </c>
      <c r="U495" s="8">
        <f t="shared" si="31"/>
        <v>36898.359385796168</v>
      </c>
    </row>
    <row r="496" spans="15:21" x14ac:dyDescent="0.45">
      <c r="O496">
        <v>492</v>
      </c>
      <c r="P496" s="7">
        <f t="shared" si="28"/>
        <v>0.13642066666666666</v>
      </c>
      <c r="Q496" s="7">
        <v>0.16321754138997413</v>
      </c>
      <c r="R496" s="8">
        <f t="shared" si="29"/>
        <v>1597.7932144403358</v>
      </c>
      <c r="S496" s="2">
        <v>2.3189482506841461</v>
      </c>
      <c r="T496" s="8">
        <f t="shared" si="30"/>
        <v>22700.990028569398</v>
      </c>
      <c r="U496" s="8">
        <f t="shared" si="31"/>
        <v>37034.257247377172</v>
      </c>
    </row>
    <row r="497" spans="15:21" x14ac:dyDescent="0.45">
      <c r="O497">
        <v>493</v>
      </c>
      <c r="P497" s="7">
        <f t="shared" si="28"/>
        <v>0.13669794444444444</v>
      </c>
      <c r="Q497" s="7">
        <v>0.14299890177996222</v>
      </c>
      <c r="R497" s="8">
        <f t="shared" si="29"/>
        <v>1399.8659273425287</v>
      </c>
      <c r="S497" s="2">
        <v>2.3152980181987513</v>
      </c>
      <c r="T497" s="8">
        <f t="shared" si="30"/>
        <v>22665.256634679099</v>
      </c>
      <c r="U497" s="8">
        <f t="shared" si="31"/>
        <v>37170.402053890968</v>
      </c>
    </row>
    <row r="498" spans="15:21" x14ac:dyDescent="0.45">
      <c r="O498">
        <v>494</v>
      </c>
      <c r="P498" s="7">
        <f t="shared" si="28"/>
        <v>0.13697522222222222</v>
      </c>
      <c r="Q498" s="7">
        <v>0.12273139959517021</v>
      </c>
      <c r="R498" s="8">
        <f t="shared" si="29"/>
        <v>1201.4603075253406</v>
      </c>
      <c r="S498" s="2">
        <v>2.3116455637992837</v>
      </c>
      <c r="T498" s="8">
        <f t="shared" si="30"/>
        <v>22629.501489700055</v>
      </c>
      <c r="U498" s="8">
        <f t="shared" si="31"/>
        <v>37306.793805337533</v>
      </c>
    </row>
    <row r="499" spans="15:21" x14ac:dyDescent="0.45">
      <c r="O499">
        <v>495</v>
      </c>
      <c r="P499" s="7">
        <f t="shared" si="28"/>
        <v>0.13725250000000003</v>
      </c>
      <c r="Q499" s="7">
        <v>0.10241501601964043</v>
      </c>
      <c r="R499" s="8">
        <f t="shared" si="29"/>
        <v>1002.5761707928253</v>
      </c>
      <c r="S499" s="2">
        <v>2.3079908906351689</v>
      </c>
      <c r="T499" s="8">
        <f t="shared" si="30"/>
        <v>22593.724624463077</v>
      </c>
      <c r="U499" s="8">
        <f t="shared" si="31"/>
        <v>37443.432501716896</v>
      </c>
    </row>
    <row r="500" spans="15:21" x14ac:dyDescent="0.45">
      <c r="O500">
        <v>496</v>
      </c>
      <c r="P500" s="7">
        <f t="shared" si="28"/>
        <v>0.13752977777777781</v>
      </c>
      <c r="Q500" s="7">
        <v>8.2049732268210107E-2</v>
      </c>
      <c r="R500" s="8">
        <f t="shared" si="29"/>
        <v>803.21333325049886</v>
      </c>
      <c r="S500" s="2">
        <v>2.3043340018450031</v>
      </c>
      <c r="T500" s="8">
        <f t="shared" si="30"/>
        <v>22557.926069692978</v>
      </c>
      <c r="U500" s="8">
        <f t="shared" si="31"/>
        <v>37580.318143029021</v>
      </c>
    </row>
    <row r="501" spans="15:21" x14ac:dyDescent="0.45">
      <c r="O501">
        <v>497</v>
      </c>
      <c r="P501" s="7">
        <f t="shared" si="28"/>
        <v>0.13780705555555556</v>
      </c>
      <c r="Q501" s="7">
        <v>6.1635529586439475E-2</v>
      </c>
      <c r="R501" s="8">
        <f t="shared" si="29"/>
        <v>603.37161130463437</v>
      </c>
      <c r="S501" s="2">
        <v>2.3006749005566318</v>
      </c>
      <c r="T501" s="8">
        <f t="shared" si="30"/>
        <v>22522.105856009326</v>
      </c>
      <c r="U501" s="8">
        <f t="shared" si="31"/>
        <v>37717.450729273907</v>
      </c>
    </row>
    <row r="502" spans="15:21" x14ac:dyDescent="0.45">
      <c r="O502">
        <v>498</v>
      </c>
      <c r="P502" s="7">
        <f t="shared" si="28"/>
        <v>0.13808433333333334</v>
      </c>
      <c r="Q502" s="7">
        <v>4.1172389250508701E-2</v>
      </c>
      <c r="R502" s="8">
        <f t="shared" si="29"/>
        <v>403.05082166125533</v>
      </c>
      <c r="S502" s="2">
        <v>2.2970135898871957</v>
      </c>
      <c r="T502" s="8">
        <f t="shared" si="30"/>
        <v>22486.264013926888</v>
      </c>
      <c r="U502" s="8">
        <f t="shared" si="31"/>
        <v>37854.830260451592</v>
      </c>
    </row>
    <row r="503" spans="15:21" x14ac:dyDescent="0.45">
      <c r="O503">
        <v>499</v>
      </c>
      <c r="P503" s="7">
        <f t="shared" si="28"/>
        <v>0.13836161111111112</v>
      </c>
      <c r="Q503" s="7">
        <v>2.0660292567065142E-2</v>
      </c>
      <c r="R503" s="8">
        <f t="shared" si="29"/>
        <v>202.25078132463847</v>
      </c>
      <c r="S503" s="2">
        <v>2.2933500729431873</v>
      </c>
      <c r="T503" s="8">
        <f t="shared" si="30"/>
        <v>22450.400573856201</v>
      </c>
      <c r="U503" s="8">
        <f t="shared" si="31"/>
        <v>37992.456736562053</v>
      </c>
    </row>
    <row r="504" spans="15:21" x14ac:dyDescent="0.45">
      <c r="O504">
        <v>500</v>
      </c>
      <c r="P504" s="7">
        <f t="shared" si="28"/>
        <v>0.13863888888888889</v>
      </c>
      <c r="Q504" s="7">
        <v>9.9220873145178246E-5</v>
      </c>
      <c r="R504" s="8">
        <f t="shared" si="29"/>
        <v>0.97130759654948051</v>
      </c>
      <c r="S504" s="2">
        <v>2.2896843528205197</v>
      </c>
      <c r="T504" s="8">
        <f t="shared" si="30"/>
        <v>22414.515566104237</v>
      </c>
      <c r="U504" s="8">
        <f t="shared" si="31"/>
        <v>38130.330157605276</v>
      </c>
    </row>
  </sheetData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6"/>
  <sheetViews>
    <sheetView topLeftCell="A5" workbookViewId="0">
      <selection activeCell="B7" sqref="B7:B36"/>
    </sheetView>
  </sheetViews>
  <sheetFormatPr baseColWidth="10" defaultRowHeight="14.25" x14ac:dyDescent="0.45"/>
  <sheetData>
    <row r="3" spans="1:9" x14ac:dyDescent="0.45">
      <c r="A3" s="11">
        <v>94.4</v>
      </c>
      <c r="B3" s="11" t="s">
        <v>1</v>
      </c>
      <c r="G3" t="s">
        <v>44</v>
      </c>
      <c r="H3" s="12">
        <v>94.4</v>
      </c>
      <c r="I3" t="s">
        <v>1</v>
      </c>
    </row>
    <row r="4" spans="1:9" x14ac:dyDescent="0.45">
      <c r="G4" t="s">
        <v>43</v>
      </c>
      <c r="H4" s="12">
        <v>20</v>
      </c>
      <c r="I4" t="s">
        <v>42</v>
      </c>
    </row>
    <row r="5" spans="1:9" x14ac:dyDescent="0.45">
      <c r="G5" s="3"/>
      <c r="I5" s="1"/>
    </row>
    <row r="6" spans="1:9" x14ac:dyDescent="0.45">
      <c r="A6" s="3" t="s">
        <v>39</v>
      </c>
      <c r="B6" s="3" t="s">
        <v>5</v>
      </c>
      <c r="G6" s="3" t="s">
        <v>40</v>
      </c>
      <c r="H6" s="8">
        <f>36*4.74</f>
        <v>170.64000000000001</v>
      </c>
      <c r="I6" s="1" t="s">
        <v>13</v>
      </c>
    </row>
    <row r="7" spans="1:9" x14ac:dyDescent="0.45">
      <c r="A7">
        <v>0</v>
      </c>
      <c r="B7" s="8">
        <f>D7*A7/(E7+A7)*4.74</f>
        <v>0</v>
      </c>
      <c r="C7" s="1"/>
      <c r="D7" s="1">
        <v>323.02572098794298</v>
      </c>
      <c r="E7" s="6">
        <v>83.779495151478997</v>
      </c>
      <c r="G7" s="3" t="s">
        <v>41</v>
      </c>
      <c r="H7" s="8">
        <f>62*4.74</f>
        <v>293.88</v>
      </c>
      <c r="I7" s="1" t="s">
        <v>13</v>
      </c>
    </row>
    <row r="8" spans="1:9" x14ac:dyDescent="0.45">
      <c r="A8">
        <v>5</v>
      </c>
      <c r="B8" s="8">
        <f t="shared" ref="B8:B36" si="0">D8*A8/(E8+A8)*4.74</f>
        <v>86.232857872775483</v>
      </c>
      <c r="C8" s="1"/>
      <c r="D8" s="1">
        <v>323.02572098794298</v>
      </c>
      <c r="E8" s="6">
        <v>83.779495151478997</v>
      </c>
    </row>
    <row r="9" spans="1:9" x14ac:dyDescent="0.45">
      <c r="A9">
        <v>7.5</v>
      </c>
      <c r="B9" s="8">
        <f t="shared" si="0"/>
        <v>125.80661584580758</v>
      </c>
      <c r="C9" s="1"/>
      <c r="D9" s="1">
        <v>323.02572098794298</v>
      </c>
      <c r="E9" s="6">
        <v>83.779495151478997</v>
      </c>
    </row>
    <row r="10" spans="1:9" x14ac:dyDescent="0.45">
      <c r="A10">
        <v>10</v>
      </c>
      <c r="B10" s="8">
        <f t="shared" si="0"/>
        <v>163.27043721120972</v>
      </c>
      <c r="C10" s="1"/>
      <c r="D10" s="1">
        <v>323.02572098794298</v>
      </c>
      <c r="E10" s="6">
        <v>83.779495151478997</v>
      </c>
    </row>
    <row r="11" spans="1:9" x14ac:dyDescent="0.45">
      <c r="A11">
        <v>12.5</v>
      </c>
      <c r="B11" s="8">
        <f t="shared" si="0"/>
        <v>198.78868224665402</v>
      </c>
      <c r="C11" s="1"/>
      <c r="D11" s="1">
        <v>323.02572098794298</v>
      </c>
      <c r="E11" s="6">
        <v>83.779495151478997</v>
      </c>
    </row>
    <row r="12" spans="1:9" x14ac:dyDescent="0.45">
      <c r="A12">
        <v>15</v>
      </c>
      <c r="B12" s="8">
        <f t="shared" si="0"/>
        <v>232.50907212091445</v>
      </c>
      <c r="C12" s="1"/>
      <c r="D12" s="1">
        <v>323.02572098794298</v>
      </c>
      <c r="E12" s="6">
        <v>83.779495151478997</v>
      </c>
    </row>
    <row r="13" spans="1:9" x14ac:dyDescent="0.45">
      <c r="A13">
        <v>17.5</v>
      </c>
      <c r="B13" s="8">
        <f t="shared" si="0"/>
        <v>264.56474250660381</v>
      </c>
      <c r="C13" s="1"/>
      <c r="D13" s="1">
        <v>323.02572098794298</v>
      </c>
      <c r="E13" s="6">
        <v>83.779495151478997</v>
      </c>
    </row>
    <row r="14" spans="1:9" x14ac:dyDescent="0.45">
      <c r="A14">
        <v>20</v>
      </c>
      <c r="B14" s="8">
        <f t="shared" si="0"/>
        <v>295.07600036942921</v>
      </c>
      <c r="C14" s="1"/>
      <c r="D14" s="1">
        <v>323.02572098794298</v>
      </c>
      <c r="E14" s="6">
        <v>83.779495151478997</v>
      </c>
    </row>
    <row r="15" spans="1:9" x14ac:dyDescent="0.45">
      <c r="A15">
        <v>22.5</v>
      </c>
      <c r="B15" s="8">
        <f t="shared" si="0"/>
        <v>324.15183280897156</v>
      </c>
      <c r="C15" s="1"/>
      <c r="D15" s="1">
        <v>323.02572098794298</v>
      </c>
      <c r="E15" s="6">
        <v>83.779495151478997</v>
      </c>
    </row>
    <row r="16" spans="1:9" x14ac:dyDescent="0.45">
      <c r="A16">
        <v>25</v>
      </c>
      <c r="B16" s="8">
        <f t="shared" si="0"/>
        <v>351.89120783992536</v>
      </c>
      <c r="C16" s="1"/>
      <c r="D16" s="1">
        <v>323.02572098794298</v>
      </c>
      <c r="E16" s="6">
        <v>83.779495151478997</v>
      </c>
    </row>
    <row r="17" spans="1:5" x14ac:dyDescent="0.45">
      <c r="A17">
        <v>27.5</v>
      </c>
      <c r="B17" s="8">
        <f t="shared" si="0"/>
        <v>378.38419983359114</v>
      </c>
      <c r="C17" s="1"/>
      <c r="D17" s="1">
        <v>323.02572098794298</v>
      </c>
      <c r="E17" s="6">
        <v>83.779495151478997</v>
      </c>
    </row>
    <row r="18" spans="1:5" x14ac:dyDescent="0.45">
      <c r="A18">
        <v>30</v>
      </c>
      <c r="B18" s="8">
        <f t="shared" si="0"/>
        <v>403.7129665879732</v>
      </c>
      <c r="C18" s="1"/>
      <c r="D18" s="1">
        <v>323.02572098794298</v>
      </c>
      <c r="E18" s="6">
        <v>83.779495151478997</v>
      </c>
    </row>
    <row r="19" spans="1:5" x14ac:dyDescent="0.45">
      <c r="A19">
        <v>32.5</v>
      </c>
      <c r="B19" s="8">
        <f t="shared" si="0"/>
        <v>427.95260035629479</v>
      </c>
      <c r="C19" s="1"/>
      <c r="D19" s="1">
        <v>323.02572098794298</v>
      </c>
      <c r="E19" s="6">
        <v>83.779495151478997</v>
      </c>
    </row>
    <row r="20" spans="1:5" x14ac:dyDescent="0.45">
      <c r="A20">
        <v>35</v>
      </c>
      <c r="B20" s="8">
        <f t="shared" si="0"/>
        <v>451.17187140387051</v>
      </c>
      <c r="C20" s="1"/>
      <c r="D20" s="1">
        <v>323.02572098794298</v>
      </c>
      <c r="E20" s="6">
        <v>83.779495151478997</v>
      </c>
    </row>
    <row r="21" spans="1:5" x14ac:dyDescent="0.45">
      <c r="A21">
        <v>37.5</v>
      </c>
      <c r="B21" s="8">
        <f t="shared" si="0"/>
        <v>473.43387960092986</v>
      </c>
      <c r="C21" s="1"/>
      <c r="D21" s="1">
        <v>323.02572098794298</v>
      </c>
      <c r="E21" s="6">
        <v>83.779495151478997</v>
      </c>
    </row>
    <row r="22" spans="1:5" x14ac:dyDescent="0.45">
      <c r="A22">
        <v>40</v>
      </c>
      <c r="B22" s="8">
        <f t="shared" si="0"/>
        <v>494.79662705331521</v>
      </c>
      <c r="C22" s="1"/>
      <c r="D22" s="1">
        <v>323.02572098794298</v>
      </c>
      <c r="E22" s="6">
        <v>83.779495151478997</v>
      </c>
    </row>
    <row r="23" spans="1:5" x14ac:dyDescent="0.45">
      <c r="A23">
        <v>42.5</v>
      </c>
      <c r="B23" s="8">
        <f t="shared" si="0"/>
        <v>515.31352271373862</v>
      </c>
      <c r="C23" s="1"/>
      <c r="D23" s="1">
        <v>323.02572098794298</v>
      </c>
      <c r="E23" s="6">
        <v>83.779495151478997</v>
      </c>
    </row>
    <row r="24" spans="1:5" x14ac:dyDescent="0.45">
      <c r="A24">
        <v>45</v>
      </c>
      <c r="B24" s="8">
        <f t="shared" si="0"/>
        <v>535.0338282168434</v>
      </c>
      <c r="C24" s="1"/>
      <c r="D24" s="1">
        <v>323.02572098794298</v>
      </c>
      <c r="E24" s="6">
        <v>83.779495151478997</v>
      </c>
    </row>
    <row r="25" spans="1:5" x14ac:dyDescent="0.45">
      <c r="A25">
        <v>47.5</v>
      </c>
      <c r="B25" s="8">
        <f t="shared" si="0"/>
        <v>554.0030527731351</v>
      </c>
      <c r="C25" s="1"/>
      <c r="D25" s="1">
        <v>323.02572098794298</v>
      </c>
      <c r="E25" s="6">
        <v>83.779495151478997</v>
      </c>
    </row>
    <row r="26" spans="1:5" x14ac:dyDescent="0.45">
      <c r="A26">
        <v>50</v>
      </c>
      <c r="B26" s="8">
        <f t="shared" si="0"/>
        <v>572.2633037855062</v>
      </c>
      <c r="C26" s="1"/>
      <c r="D26" s="1">
        <v>323.02572098794298</v>
      </c>
      <c r="E26" s="6">
        <v>83.779495151478997</v>
      </c>
    </row>
    <row r="27" spans="1:5" x14ac:dyDescent="0.45">
      <c r="A27">
        <v>52.5</v>
      </c>
      <c r="B27" s="8">
        <f t="shared" si="0"/>
        <v>589.85359887413131</v>
      </c>
      <c r="C27" s="1"/>
      <c r="D27" s="1">
        <v>323.02572098794298</v>
      </c>
      <c r="E27" s="6">
        <v>83.779495151478997</v>
      </c>
    </row>
    <row r="28" spans="1:5" x14ac:dyDescent="0.45">
      <c r="A28">
        <v>55</v>
      </c>
      <c r="B28" s="8">
        <f t="shared" si="0"/>
        <v>606.81014417611004</v>
      </c>
      <c r="C28" s="1"/>
      <c r="D28" s="1">
        <v>323.02572098794298</v>
      </c>
      <c r="E28" s="6">
        <v>83.779495151478997</v>
      </c>
    </row>
    <row r="29" spans="1:5" x14ac:dyDescent="0.45">
      <c r="A29">
        <v>57.5</v>
      </c>
      <c r="B29" s="8">
        <f t="shared" si="0"/>
        <v>623.16658309733623</v>
      </c>
      <c r="C29" s="1"/>
      <c r="D29" s="1">
        <v>323.02572098794298</v>
      </c>
      <c r="E29" s="6">
        <v>83.779495151478997</v>
      </c>
    </row>
    <row r="30" spans="1:5" x14ac:dyDescent="0.45">
      <c r="A30">
        <v>60</v>
      </c>
      <c r="B30" s="8">
        <f t="shared" si="0"/>
        <v>638.95421911297456</v>
      </c>
      <c r="C30" s="1"/>
      <c r="D30" s="1">
        <v>323.02572098794298</v>
      </c>
      <c r="E30" s="6">
        <v>83.779495151478997</v>
      </c>
    </row>
    <row r="31" spans="1:5" x14ac:dyDescent="0.45">
      <c r="A31">
        <v>62.5</v>
      </c>
      <c r="B31" s="8">
        <f t="shared" si="0"/>
        <v>654.20221572121375</v>
      </c>
      <c r="C31" s="1"/>
      <c r="D31" s="1">
        <v>323.02572098794298</v>
      </c>
      <c r="E31" s="6">
        <v>83.779495151478997</v>
      </c>
    </row>
    <row r="32" spans="1:5" x14ac:dyDescent="0.45">
      <c r="A32">
        <v>65</v>
      </c>
      <c r="B32" s="8">
        <f t="shared" si="0"/>
        <v>668.93777623761389</v>
      </c>
      <c r="C32" s="1"/>
      <c r="D32" s="1">
        <v>323.02572098794298</v>
      </c>
      <c r="E32" s="6">
        <v>83.779495151478997</v>
      </c>
    </row>
    <row r="33" spans="1:5" x14ac:dyDescent="0.45">
      <c r="A33">
        <v>67.5</v>
      </c>
      <c r="B33" s="8">
        <f t="shared" si="0"/>
        <v>683.18630576208602</v>
      </c>
      <c r="C33" s="1"/>
      <c r="D33" s="1">
        <v>323.02572098794298</v>
      </c>
      <c r="E33" s="6">
        <v>83.779495151478997</v>
      </c>
    </row>
    <row r="34" spans="1:5" x14ac:dyDescent="0.45">
      <c r="A34">
        <v>70</v>
      </c>
      <c r="B34" s="8">
        <f t="shared" si="0"/>
        <v>696.97155734724527</v>
      </c>
      <c r="C34" s="1"/>
      <c r="D34" s="1">
        <v>323.02572098794298</v>
      </c>
      <c r="E34" s="6">
        <v>83.779495151478997</v>
      </c>
    </row>
    <row r="35" spans="1:5" x14ac:dyDescent="0.45">
      <c r="A35">
        <v>72.5</v>
      </c>
      <c r="B35" s="8">
        <f t="shared" si="0"/>
        <v>710.31576413725099</v>
      </c>
      <c r="C35" s="1"/>
      <c r="D35" s="1">
        <v>323.02572098794298</v>
      </c>
      <c r="E35" s="6">
        <v>83.779495151478997</v>
      </c>
    </row>
    <row r="36" spans="1:5" x14ac:dyDescent="0.45">
      <c r="A36">
        <v>75</v>
      </c>
      <c r="B36" s="8">
        <f t="shared" si="0"/>
        <v>723.2397590234059</v>
      </c>
      <c r="C36" s="1"/>
      <c r="D36" s="1">
        <v>323.02572098794298</v>
      </c>
      <c r="E36" s="6">
        <v>83.779495151478997</v>
      </c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334"/>
  <sheetViews>
    <sheetView zoomScaleNormal="100" workbookViewId="0">
      <selection activeCell="J7" sqref="J7"/>
    </sheetView>
  </sheetViews>
  <sheetFormatPr baseColWidth="10" defaultRowHeight="14.25" x14ac:dyDescent="0.45"/>
  <cols>
    <col min="5" max="5" width="10.6640625" style="1"/>
    <col min="6" max="6" width="13.06640625" customWidth="1"/>
    <col min="8" max="8" width="11.59765625" customWidth="1"/>
    <col min="10" max="10" width="10.6640625" style="1"/>
    <col min="13" max="13" width="10.6640625" style="1"/>
  </cols>
  <sheetData>
    <row r="1" spans="1:34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56</v>
      </c>
      <c r="N1" s="3" t="s">
        <v>6</v>
      </c>
      <c r="O1" s="3" t="s">
        <v>7</v>
      </c>
    </row>
    <row r="2" spans="1:34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 t="shared" ref="F2" si="1">E2*3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</row>
    <row r="3" spans="1:34" x14ac:dyDescent="0.45">
      <c r="A3">
        <v>8.0000000000000002E-3</v>
      </c>
      <c r="B3" s="1">
        <f t="shared" si="0"/>
        <v>28.959988327501289</v>
      </c>
      <c r="C3">
        <v>0</v>
      </c>
      <c r="D3" s="2">
        <v>0.108</v>
      </c>
      <c r="E3" s="1">
        <f>D3*0.0136*3600</f>
        <v>5.2876799999999999</v>
      </c>
      <c r="F3" s="1">
        <f>E3*8</f>
        <v>42.301439999999999</v>
      </c>
      <c r="G3" s="8">
        <v>521.84049230769472</v>
      </c>
      <c r="H3">
        <v>315</v>
      </c>
      <c r="I3">
        <v>295</v>
      </c>
      <c r="J3" s="1">
        <v>296.5236787418732</v>
      </c>
      <c r="K3" s="2">
        <f t="shared" ref="K3:K34" si="2">H3-J3</f>
        <v>18.476321258126802</v>
      </c>
      <c r="L3" s="8">
        <v>153.11715666054724</v>
      </c>
      <c r="M3" s="1">
        <f>((H3-I3)-(J3-I3))/(LN((H3-I3)/(J3-I3)))</f>
        <v>7.176372242484276</v>
      </c>
      <c r="N3" s="1">
        <f t="shared" ref="N3:N34" si="3">((W3 + X3*H3 +Y3*H3^2 +  Z3*H3^3)+(W3 + X3*J3 + Y3*J3^2 +  Z3*J3^3))/2</f>
        <v>4180.7397342332652</v>
      </c>
      <c r="O3" s="1">
        <f t="shared" ref="O3:O34" si="4">((S3 + T3*H3 + U3*H3^2 +  V3*H3^3)+(S3 + T3*J3 + U3*J3^2 +  V3*J3^3))/2</f>
        <v>994.47553895077499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</row>
    <row r="4" spans="1:34" x14ac:dyDescent="0.45">
      <c r="A4">
        <v>1.4E-2</v>
      </c>
      <c r="B4" s="1">
        <f t="shared" si="0"/>
        <v>50.699720407579001</v>
      </c>
      <c r="C4">
        <v>0</v>
      </c>
      <c r="D4" s="2">
        <v>0.108</v>
      </c>
      <c r="E4" s="1">
        <f t="shared" ref="E4:E14" si="5">D4*0.0136*3600</f>
        <v>5.2876799999999999</v>
      </c>
      <c r="F4" s="1">
        <f t="shared" ref="F4:F67" si="6">E4*8</f>
        <v>42.301439999999999</v>
      </c>
      <c r="G4" s="8">
        <v>1048.1231384615398</v>
      </c>
      <c r="H4">
        <v>315</v>
      </c>
      <c r="I4">
        <v>295</v>
      </c>
      <c r="J4" s="1">
        <v>299.579782623531</v>
      </c>
      <c r="K4" s="2">
        <f t="shared" si="2"/>
        <v>15.420217376468997</v>
      </c>
      <c r="L4" s="8">
        <v>223.18979722354069</v>
      </c>
      <c r="M4" s="1">
        <f t="shared" ref="M4:M67" si="7">((H4-I4)-(J4-I4))/(LN((H4-I4)/(J4-I4)))</f>
        <v>10.460904190655246</v>
      </c>
      <c r="N4" s="1">
        <f t="shared" si="3"/>
        <v>4179.9240339877151</v>
      </c>
      <c r="O4" s="1">
        <f t="shared" si="4"/>
        <v>994.08832227930407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</row>
    <row r="5" spans="1:34" x14ac:dyDescent="0.45">
      <c r="A5">
        <v>0.02</v>
      </c>
      <c r="B5" s="1">
        <f t="shared" si="0"/>
        <v>72.45409729064032</v>
      </c>
      <c r="C5">
        <v>0</v>
      </c>
      <c r="D5" s="2">
        <v>0.108</v>
      </c>
      <c r="E5" s="1">
        <f t="shared" si="5"/>
        <v>5.2876799999999999</v>
      </c>
      <c r="F5" s="1">
        <f t="shared" si="6"/>
        <v>42.301439999999999</v>
      </c>
      <c r="G5" s="8">
        <v>1690.0363076923081</v>
      </c>
      <c r="H5">
        <v>315</v>
      </c>
      <c r="I5">
        <v>295</v>
      </c>
      <c r="J5" s="1">
        <v>302.11821692531458</v>
      </c>
      <c r="K5" s="2">
        <f t="shared" si="2"/>
        <v>12.881783074685416</v>
      </c>
      <c r="L5" s="8">
        <v>266.04708577687859</v>
      </c>
      <c r="M5" s="1">
        <f t="shared" si="7"/>
        <v>12.469358888166086</v>
      </c>
      <c r="N5" s="1">
        <f t="shared" si="3"/>
        <v>4179.4214248636872</v>
      </c>
      <c r="O5" s="1">
        <f t="shared" si="4"/>
        <v>993.73262096112023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</row>
    <row r="6" spans="1:34" x14ac:dyDescent="0.45">
      <c r="A6">
        <v>2.5999999999999999E-2</v>
      </c>
      <c r="B6" s="1">
        <f t="shared" si="0"/>
        <v>94.217555369561254</v>
      </c>
      <c r="C6">
        <v>0</v>
      </c>
      <c r="D6" s="2">
        <v>0.108</v>
      </c>
      <c r="E6" s="1">
        <f t="shared" si="5"/>
        <v>5.2876799999999999</v>
      </c>
      <c r="F6" s="1">
        <f t="shared" si="6"/>
        <v>42.301439999999999</v>
      </c>
      <c r="G6" s="8">
        <v>2447.5799999999995</v>
      </c>
      <c r="H6">
        <v>315</v>
      </c>
      <c r="I6">
        <v>295</v>
      </c>
      <c r="J6" s="1">
        <v>304.02886592654733</v>
      </c>
      <c r="K6" s="2">
        <f t="shared" si="2"/>
        <v>10.971134073452674</v>
      </c>
      <c r="L6" s="8">
        <v>294.33399082214771</v>
      </c>
      <c r="M6" s="1">
        <f t="shared" si="7"/>
        <v>13.794867537813449</v>
      </c>
      <c r="N6" s="1">
        <f t="shared" si="3"/>
        <v>4179.1347166449041</v>
      </c>
      <c r="O6" s="1">
        <f t="shared" si="4"/>
        <v>993.44543204141792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</row>
    <row r="7" spans="1:34" x14ac:dyDescent="0.45">
      <c r="A7">
        <v>3.2000000000000001E-2</v>
      </c>
      <c r="B7" s="1">
        <f t="shared" si="0"/>
        <v>115.98673001529164</v>
      </c>
      <c r="C7">
        <v>0</v>
      </c>
      <c r="D7" s="2">
        <v>0.108</v>
      </c>
      <c r="E7" s="1">
        <f t="shared" si="5"/>
        <v>5.2876799999999999</v>
      </c>
      <c r="F7" s="1">
        <f t="shared" si="6"/>
        <v>42.301439999999999</v>
      </c>
      <c r="G7" s="8">
        <v>3320.7542153846143</v>
      </c>
      <c r="H7">
        <v>315</v>
      </c>
      <c r="I7">
        <v>295</v>
      </c>
      <c r="J7" s="1">
        <v>305.47690238330722</v>
      </c>
      <c r="K7" s="2">
        <f t="shared" si="2"/>
        <v>9.5230976166927803</v>
      </c>
      <c r="L7" s="8">
        <v>314.26759742001173</v>
      </c>
      <c r="M7" s="1">
        <f t="shared" si="7"/>
        <v>14.72888705800993</v>
      </c>
      <c r="N7" s="1">
        <f t="shared" si="3"/>
        <v>4178.9639434186956</v>
      </c>
      <c r="O7" s="1">
        <f t="shared" si="4"/>
        <v>993.2170687527107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</row>
    <row r="8" spans="1:34" x14ac:dyDescent="0.45">
      <c r="A8">
        <v>3.7999999999999999E-2</v>
      </c>
      <c r="B8" s="1">
        <f t="shared" si="0"/>
        <v>137.75966801504083</v>
      </c>
      <c r="C8">
        <v>0</v>
      </c>
      <c r="D8" s="2">
        <v>0.108</v>
      </c>
      <c r="E8" s="1">
        <f t="shared" si="5"/>
        <v>5.2876799999999999</v>
      </c>
      <c r="F8" s="1">
        <f t="shared" si="6"/>
        <v>42.301439999999999</v>
      </c>
      <c r="G8" s="8">
        <v>4309.5589538461527</v>
      </c>
      <c r="H8">
        <v>315</v>
      </c>
      <c r="I8">
        <v>295</v>
      </c>
      <c r="J8" s="1">
        <v>306.60018196497265</v>
      </c>
      <c r="K8" s="2">
        <f t="shared" si="2"/>
        <v>8.3998180350273515</v>
      </c>
      <c r="L8" s="8">
        <v>329.0322458359326</v>
      </c>
      <c r="M8" s="1">
        <f t="shared" si="7"/>
        <v>15.420673523043995</v>
      </c>
      <c r="N8" s="1">
        <f t="shared" si="3"/>
        <v>4178.8564360547953</v>
      </c>
      <c r="O8" s="1">
        <f t="shared" si="4"/>
        <v>993.03375197640526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</row>
    <row r="9" spans="1:34" x14ac:dyDescent="0.45">
      <c r="A9">
        <v>4.3999999999999997E-2</v>
      </c>
      <c r="B9" s="1">
        <f t="shared" si="0"/>
        <v>159.53519432513517</v>
      </c>
      <c r="C9">
        <v>0</v>
      </c>
      <c r="D9" s="2">
        <v>0.108</v>
      </c>
      <c r="E9" s="1">
        <f t="shared" si="5"/>
        <v>5.2876799999999999</v>
      </c>
      <c r="F9" s="1">
        <f t="shared" si="6"/>
        <v>42.301439999999999</v>
      </c>
      <c r="G9" s="8">
        <v>5413.9942153846132</v>
      </c>
      <c r="H9">
        <v>315</v>
      </c>
      <c r="I9">
        <v>295</v>
      </c>
      <c r="J9" s="1">
        <v>307.49257895247467</v>
      </c>
      <c r="K9" s="2">
        <f t="shared" si="2"/>
        <v>7.5074210475253267</v>
      </c>
      <c r="L9" s="8">
        <v>340.39309070079628</v>
      </c>
      <c r="M9" s="1">
        <f t="shared" si="7"/>
        <v>15.952956013280701</v>
      </c>
      <c r="N9" s="1">
        <f t="shared" si="3"/>
        <v>4178.7852946636431</v>
      </c>
      <c r="O9" s="1">
        <f t="shared" si="4"/>
        <v>992.88436429380215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</row>
    <row r="10" spans="1:34" x14ac:dyDescent="0.45">
      <c r="A10">
        <v>0.05</v>
      </c>
      <c r="B10" s="1">
        <f t="shared" si="0"/>
        <v>181.31256941949653</v>
      </c>
      <c r="C10">
        <v>0</v>
      </c>
      <c r="D10" s="2">
        <v>0.108</v>
      </c>
      <c r="E10" s="1">
        <f t="shared" si="5"/>
        <v>5.2876799999999999</v>
      </c>
      <c r="F10" s="1">
        <f t="shared" si="6"/>
        <v>42.301439999999999</v>
      </c>
      <c r="G10" s="8">
        <v>6634.0599999999995</v>
      </c>
      <c r="H10">
        <v>315</v>
      </c>
      <c r="I10">
        <v>295</v>
      </c>
      <c r="J10" s="1">
        <v>308.2167927583094</v>
      </c>
      <c r="K10" s="2">
        <f t="shared" si="2"/>
        <v>6.7832072416906044</v>
      </c>
      <c r="L10" s="8">
        <v>349.3993161527132</v>
      </c>
      <c r="M10" s="1">
        <f t="shared" si="7"/>
        <v>16.374904724369575</v>
      </c>
      <c r="N10" s="1">
        <f t="shared" si="3"/>
        <v>4178.7361888227178</v>
      </c>
      <c r="O10" s="1">
        <f t="shared" si="4"/>
        <v>992.7607367558744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</row>
    <row r="11" spans="1:34" x14ac:dyDescent="0.45">
      <c r="A11">
        <v>5.6000000000000001E-2</v>
      </c>
      <c r="B11" s="1">
        <f t="shared" si="0"/>
        <v>203.09130785916793</v>
      </c>
      <c r="C11">
        <v>0</v>
      </c>
      <c r="D11" s="2">
        <v>0.108</v>
      </c>
      <c r="E11" s="1">
        <f t="shared" si="5"/>
        <v>5.2876799999999999</v>
      </c>
      <c r="F11" s="1">
        <f t="shared" si="6"/>
        <v>42.301439999999999</v>
      </c>
      <c r="G11" s="8">
        <v>7969.7563076923079</v>
      </c>
      <c r="H11">
        <v>315</v>
      </c>
      <c r="I11">
        <v>295</v>
      </c>
      <c r="J11" s="1">
        <v>308.81539469622214</v>
      </c>
      <c r="K11" s="2">
        <f t="shared" si="2"/>
        <v>6.1846053037778574</v>
      </c>
      <c r="L11" s="8">
        <v>356.71126423769113</v>
      </c>
      <c r="M11" s="1">
        <f t="shared" si="7"/>
        <v>16.717465269392068</v>
      </c>
      <c r="N11" s="1">
        <f t="shared" si="3"/>
        <v>4178.7010754153207</v>
      </c>
      <c r="O11" s="1">
        <f t="shared" si="4"/>
        <v>992.65695871040407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</row>
    <row r="12" spans="1:34" x14ac:dyDescent="0.45">
      <c r="A12">
        <v>6.2E-2</v>
      </c>
      <c r="B12" s="1">
        <f t="shared" si="0"/>
        <v>224.87107905104037</v>
      </c>
      <c r="C12">
        <v>0</v>
      </c>
      <c r="D12" s="2">
        <v>0.108</v>
      </c>
      <c r="E12" s="1">
        <f t="shared" si="5"/>
        <v>5.2876799999999999</v>
      </c>
      <c r="F12" s="1">
        <f t="shared" si="6"/>
        <v>42.301439999999999</v>
      </c>
      <c r="G12" s="8">
        <v>9421.0831384615376</v>
      </c>
      <c r="H12">
        <v>315</v>
      </c>
      <c r="I12">
        <v>295</v>
      </c>
      <c r="J12" s="1">
        <v>309.31800356633562</v>
      </c>
      <c r="K12" s="2">
        <f t="shared" si="2"/>
        <v>5.6819964336643807</v>
      </c>
      <c r="L12" s="8">
        <v>362.76442264418415</v>
      </c>
      <c r="M12" s="1">
        <f t="shared" si="7"/>
        <v>17.001045125613672</v>
      </c>
      <c r="N12" s="1">
        <f t="shared" si="3"/>
        <v>4178.6752124094273</v>
      </c>
      <c r="O12" s="1">
        <f t="shared" si="4"/>
        <v>992.56872400803013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</row>
    <row r="13" spans="1:34" x14ac:dyDescent="0.45">
      <c r="A13">
        <v>6.8000000000000005E-2</v>
      </c>
      <c r="B13" s="1">
        <f t="shared" si="0"/>
        <v>246.65165055442779</v>
      </c>
      <c r="C13">
        <v>0</v>
      </c>
      <c r="D13" s="2">
        <v>0.108</v>
      </c>
      <c r="E13" s="1">
        <f t="shared" si="5"/>
        <v>5.2876799999999999</v>
      </c>
      <c r="F13" s="1">
        <f t="shared" si="6"/>
        <v>42.301439999999999</v>
      </c>
      <c r="G13" s="8">
        <v>10988.040492307693</v>
      </c>
      <c r="H13">
        <v>315</v>
      </c>
      <c r="I13">
        <v>295</v>
      </c>
      <c r="J13" s="1">
        <v>309.74574480447109</v>
      </c>
      <c r="K13" s="2">
        <f t="shared" si="2"/>
        <v>5.2542551955289127</v>
      </c>
      <c r="L13" s="8">
        <v>367.85725684999505</v>
      </c>
      <c r="M13" s="1">
        <f t="shared" si="7"/>
        <v>17.239630218752993</v>
      </c>
      <c r="N13" s="1">
        <f t="shared" si="3"/>
        <v>4178.6556793712161</v>
      </c>
      <c r="O13" s="1">
        <f t="shared" si="4"/>
        <v>992.49285155698078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</row>
    <row r="14" spans="1:34" x14ac:dyDescent="0.45">
      <c r="A14">
        <v>7.3999999999999996E-2</v>
      </c>
      <c r="B14" s="1">
        <f t="shared" si="0"/>
        <v>268.43201920478623</v>
      </c>
      <c r="C14">
        <v>0</v>
      </c>
      <c r="D14" s="2">
        <v>0.108</v>
      </c>
      <c r="E14" s="1">
        <f t="shared" si="5"/>
        <v>5.2876799999999999</v>
      </c>
      <c r="F14" s="1">
        <f t="shared" si="6"/>
        <v>42.301439999999999</v>
      </c>
      <c r="G14" s="8">
        <v>12583.752750461541</v>
      </c>
      <c r="H14">
        <v>315</v>
      </c>
      <c r="I14">
        <v>295</v>
      </c>
      <c r="J14" s="1">
        <v>310.09684764237005</v>
      </c>
      <c r="K14" s="2">
        <f t="shared" si="2"/>
        <v>4.9031523576299492</v>
      </c>
      <c r="L14" s="8">
        <v>371.99906937746226</v>
      </c>
      <c r="M14" s="1">
        <f t="shared" si="7"/>
        <v>17.433658904722815</v>
      </c>
      <c r="N14" s="1">
        <f t="shared" si="3"/>
        <v>4178.6412765049163</v>
      </c>
      <c r="O14" s="1">
        <f t="shared" si="4"/>
        <v>992.43004165149159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</row>
    <row r="15" spans="1:34" x14ac:dyDescent="0.45">
      <c r="A15">
        <f>A3</f>
        <v>8.0000000000000002E-3</v>
      </c>
      <c r="B15" s="1">
        <f t="shared" si="0"/>
        <v>28.957763925585645</v>
      </c>
      <c r="C15">
        <v>400</v>
      </c>
      <c r="D15" s="2">
        <v>0.28953965621827182</v>
      </c>
      <c r="E15" s="1">
        <f>D15*0.01123*3600</f>
        <v>11.705509221592294</v>
      </c>
      <c r="F15" s="1">
        <f t="shared" si="6"/>
        <v>93.644073772738352</v>
      </c>
      <c r="G15" s="8">
        <f>G3</f>
        <v>521.84049230769472</v>
      </c>
      <c r="H15">
        <v>315</v>
      </c>
      <c r="I15">
        <v>295</v>
      </c>
      <c r="J15" s="1">
        <v>295.87336882542775</v>
      </c>
      <c r="K15" s="2">
        <f t="shared" si="2"/>
        <v>19.126631174572253</v>
      </c>
      <c r="L15" s="8">
        <v>290.76726033661015</v>
      </c>
      <c r="M15" s="1">
        <f t="shared" si="7"/>
        <v>6.1085402345356998</v>
      </c>
      <c r="N15" s="1">
        <f t="shared" si="3"/>
        <v>4180.9460874720526</v>
      </c>
      <c r="O15" s="1">
        <f t="shared" si="4"/>
        <v>994.55192997667018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</row>
    <row r="16" spans="1:34" x14ac:dyDescent="0.45">
      <c r="A16">
        <f t="shared" ref="A16:A79" si="8">A4</f>
        <v>1.4E-2</v>
      </c>
      <c r="B16" s="1">
        <f t="shared" si="0"/>
        <v>50.691348878227089</v>
      </c>
      <c r="C16">
        <v>400</v>
      </c>
      <c r="D16" s="2">
        <v>0.28953965621827182</v>
      </c>
      <c r="E16" s="1">
        <f t="shared" ref="E16:E79" si="9">D16*0.01123*3600</f>
        <v>11.705509221592294</v>
      </c>
      <c r="F16" s="1">
        <f t="shared" si="6"/>
        <v>93.644073772738352</v>
      </c>
      <c r="G16" s="8">
        <f t="shared" ref="G16:G26" si="10">G4</f>
        <v>1048.1231384615398</v>
      </c>
      <c r="H16">
        <v>315</v>
      </c>
      <c r="I16">
        <v>295</v>
      </c>
      <c r="J16" s="1">
        <v>298.32783504904603</v>
      </c>
      <c r="K16" s="2">
        <f t="shared" si="2"/>
        <v>16.67216495095397</v>
      </c>
      <c r="L16" s="8">
        <v>442.65187310042478</v>
      </c>
      <c r="M16" s="1">
        <f t="shared" si="7"/>
        <v>9.2963471874638461</v>
      </c>
      <c r="N16" s="1">
        <f t="shared" si="3"/>
        <v>4180.2286100970778</v>
      </c>
      <c r="O16" s="1">
        <f t="shared" si="4"/>
        <v>994.25249308462901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</row>
    <row r="17" spans="1:34" x14ac:dyDescent="0.45">
      <c r="A17">
        <f t="shared" si="8"/>
        <v>0.02</v>
      </c>
      <c r="B17" s="1">
        <f t="shared" si="0"/>
        <v>72.43922852031082</v>
      </c>
      <c r="C17">
        <v>400</v>
      </c>
      <c r="D17" s="2">
        <v>0.28953965621827182</v>
      </c>
      <c r="E17" s="1">
        <f t="shared" si="9"/>
        <v>11.705509221592294</v>
      </c>
      <c r="F17" s="1">
        <f t="shared" si="6"/>
        <v>93.644073772738352</v>
      </c>
      <c r="G17" s="8">
        <f t="shared" si="10"/>
        <v>1690.0363076923081</v>
      </c>
      <c r="H17">
        <v>315</v>
      </c>
      <c r="I17">
        <v>295</v>
      </c>
      <c r="J17" s="1">
        <v>300.68903780067632</v>
      </c>
      <c r="K17" s="2">
        <f t="shared" si="2"/>
        <v>14.310962199323683</v>
      </c>
      <c r="L17" s="8">
        <v>542.16217433750307</v>
      </c>
      <c r="M17" s="1">
        <f t="shared" si="7"/>
        <v>11.383282705845815</v>
      </c>
      <c r="N17" s="1">
        <f t="shared" si="3"/>
        <v>4179.6862314649861</v>
      </c>
      <c r="O17" s="1">
        <f t="shared" si="4"/>
        <v>993.93659306866232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</row>
    <row r="18" spans="1:34" x14ac:dyDescent="0.45">
      <c r="A18">
        <f t="shared" si="8"/>
        <v>2.5999999999999999E-2</v>
      </c>
      <c r="B18" s="1">
        <f t="shared" si="0"/>
        <v>94.19699885556615</v>
      </c>
      <c r="C18">
        <v>400</v>
      </c>
      <c r="D18" s="2">
        <v>0.28953965621827182</v>
      </c>
      <c r="E18" s="1">
        <f t="shared" si="9"/>
        <v>11.705509221592294</v>
      </c>
      <c r="F18" s="1">
        <f t="shared" si="6"/>
        <v>93.644073772738352</v>
      </c>
      <c r="G18" s="8">
        <f t="shared" si="10"/>
        <v>2447.5799999999995</v>
      </c>
      <c r="H18">
        <v>315</v>
      </c>
      <c r="I18">
        <v>295</v>
      </c>
      <c r="J18" s="1">
        <v>302.59675246658952</v>
      </c>
      <c r="K18" s="2">
        <f t="shared" si="2"/>
        <v>12.403247533410479</v>
      </c>
      <c r="L18" s="8">
        <v>610.37349210293507</v>
      </c>
      <c r="M18" s="1">
        <f t="shared" si="7"/>
        <v>12.813121021163528</v>
      </c>
      <c r="N18" s="1">
        <f t="shared" si="3"/>
        <v>4179.3426567244187</v>
      </c>
      <c r="O18" s="1">
        <f t="shared" si="4"/>
        <v>993.66223061435812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</row>
    <row r="19" spans="1:34" x14ac:dyDescent="0.45">
      <c r="A19">
        <f t="shared" si="8"/>
        <v>3.2000000000000001E-2</v>
      </c>
      <c r="B19" s="1">
        <f t="shared" si="0"/>
        <v>115.96141723971762</v>
      </c>
      <c r="C19">
        <v>400</v>
      </c>
      <c r="D19" s="2">
        <v>0.28953965621827182</v>
      </c>
      <c r="E19" s="1">
        <f t="shared" si="9"/>
        <v>11.705509221592294</v>
      </c>
      <c r="F19" s="1">
        <f t="shared" si="6"/>
        <v>93.644073772738352</v>
      </c>
      <c r="G19" s="8">
        <f t="shared" si="10"/>
        <v>3320.7542153846143</v>
      </c>
      <c r="H19">
        <v>315</v>
      </c>
      <c r="I19">
        <v>295</v>
      </c>
      <c r="J19" s="1">
        <v>304.10356607787077</v>
      </c>
      <c r="K19" s="2">
        <f t="shared" si="2"/>
        <v>10.896433922129233</v>
      </c>
      <c r="L19" s="8">
        <v>659.58739118584526</v>
      </c>
      <c r="M19" s="1">
        <f t="shared" si="7"/>
        <v>13.844370218004045</v>
      </c>
      <c r="N19" s="1">
        <f t="shared" si="3"/>
        <v>4179.1249675730487</v>
      </c>
      <c r="O19" s="1">
        <f t="shared" si="4"/>
        <v>993.43387431921781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</row>
    <row r="20" spans="1:34" x14ac:dyDescent="0.45">
      <c r="A20">
        <f t="shared" si="8"/>
        <v>3.7999999999999999E-2</v>
      </c>
      <c r="B20" s="1">
        <f t="shared" si="0"/>
        <v>137.73040596272222</v>
      </c>
      <c r="C20">
        <v>400</v>
      </c>
      <c r="D20" s="2">
        <v>0.28953965621827182</v>
      </c>
      <c r="E20" s="1">
        <f t="shared" si="9"/>
        <v>11.705509221592294</v>
      </c>
      <c r="F20" s="1">
        <f t="shared" si="6"/>
        <v>93.644073772738352</v>
      </c>
      <c r="G20" s="8">
        <f t="shared" si="10"/>
        <v>4309.5589538461527</v>
      </c>
      <c r="H20">
        <v>315</v>
      </c>
      <c r="I20">
        <v>295</v>
      </c>
      <c r="J20" s="1">
        <v>305.30450410563674</v>
      </c>
      <c r="K20" s="2">
        <f t="shared" si="2"/>
        <v>9.6954958943632619</v>
      </c>
      <c r="L20" s="8">
        <v>696.62918368951898</v>
      </c>
      <c r="M20" s="1">
        <f t="shared" si="7"/>
        <v>14.620340212257261</v>
      </c>
      <c r="N20" s="1">
        <f t="shared" si="3"/>
        <v>4178.9823156491784</v>
      </c>
      <c r="O20" s="1">
        <f t="shared" si="4"/>
        <v>993.24473084778367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</row>
    <row r="21" spans="1:34" x14ac:dyDescent="0.45">
      <c r="A21">
        <f t="shared" si="8"/>
        <v>4.3999999999999997E-2</v>
      </c>
      <c r="B21" s="1">
        <f t="shared" si="0"/>
        <v>159.50263555149846</v>
      </c>
      <c r="C21">
        <v>400</v>
      </c>
      <c r="D21" s="2">
        <v>0.28953965621827182</v>
      </c>
      <c r="E21" s="1">
        <f t="shared" si="9"/>
        <v>11.705509221592294</v>
      </c>
      <c r="F21" s="1">
        <f t="shared" si="6"/>
        <v>93.644073772738352</v>
      </c>
      <c r="G21" s="8">
        <f t="shared" si="10"/>
        <v>5413.9942153846132</v>
      </c>
      <c r="H21">
        <v>315</v>
      </c>
      <c r="I21">
        <v>295</v>
      </c>
      <c r="J21" s="1">
        <v>306.27699790858532</v>
      </c>
      <c r="K21" s="2">
        <f t="shared" si="2"/>
        <v>8.7230020914146849</v>
      </c>
      <c r="L21" s="8">
        <v>725.46475486856559</v>
      </c>
      <c r="M21" s="1">
        <f t="shared" si="7"/>
        <v>15.224260662195249</v>
      </c>
      <c r="N21" s="1">
        <f t="shared" si="3"/>
        <v>4178.8852518151134</v>
      </c>
      <c r="O21" s="1">
        <f t="shared" si="4"/>
        <v>993.08703867064037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</row>
    <row r="22" spans="1:34" x14ac:dyDescent="0.45">
      <c r="A22">
        <f t="shared" si="8"/>
        <v>0.05</v>
      </c>
      <c r="B22" s="1">
        <f t="shared" si="0"/>
        <v>181.27723301170545</v>
      </c>
      <c r="C22">
        <v>400</v>
      </c>
      <c r="D22" s="2">
        <v>0.28953965621827182</v>
      </c>
      <c r="E22" s="1">
        <f t="shared" si="9"/>
        <v>11.705509221592294</v>
      </c>
      <c r="F22" s="1">
        <f t="shared" si="6"/>
        <v>93.644073772738352</v>
      </c>
      <c r="G22" s="8">
        <f t="shared" si="10"/>
        <v>6634.0599999999995</v>
      </c>
      <c r="H22">
        <v>315</v>
      </c>
      <c r="I22">
        <v>295</v>
      </c>
      <c r="J22" s="1">
        <v>307.07750786931945</v>
      </c>
      <c r="K22" s="2">
        <f t="shared" si="2"/>
        <v>7.9224921306805527</v>
      </c>
      <c r="L22" s="8">
        <v>748.52633249530004</v>
      </c>
      <c r="M22" s="1">
        <f t="shared" si="7"/>
        <v>15.707156957890994</v>
      </c>
      <c r="N22" s="1">
        <f t="shared" si="3"/>
        <v>4178.8168774476753</v>
      </c>
      <c r="O22" s="1">
        <f t="shared" si="4"/>
        <v>992.95425580760616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</row>
    <row r="23" spans="1:34" x14ac:dyDescent="0.45">
      <c r="A23">
        <f t="shared" si="8"/>
        <v>5.6000000000000001E-2</v>
      </c>
      <c r="B23" s="1">
        <f t="shared" si="0"/>
        <v>203.0536072427563</v>
      </c>
      <c r="C23">
        <v>400</v>
      </c>
      <c r="D23" s="2">
        <v>0.28953965621827182</v>
      </c>
      <c r="E23" s="1">
        <f t="shared" si="9"/>
        <v>11.705509221592294</v>
      </c>
      <c r="F23" s="1">
        <f t="shared" si="6"/>
        <v>93.644073772738352</v>
      </c>
      <c r="G23" s="8">
        <f t="shared" si="10"/>
        <v>7969.7563076923079</v>
      </c>
      <c r="H23">
        <v>315</v>
      </c>
      <c r="I23">
        <v>295</v>
      </c>
      <c r="J23" s="1">
        <v>307.74648238112422</v>
      </c>
      <c r="K23" s="2">
        <f t="shared" si="2"/>
        <v>7.253517618875776</v>
      </c>
      <c r="L23" s="8">
        <v>767.37943413624566</v>
      </c>
      <c r="M23" s="1">
        <f t="shared" si="7"/>
        <v>16.101862511903438</v>
      </c>
      <c r="N23" s="1">
        <f t="shared" si="3"/>
        <v>4178.7672266485924</v>
      </c>
      <c r="O23" s="1">
        <f t="shared" si="4"/>
        <v>992.84126363232508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</row>
    <row r="24" spans="1:34" x14ac:dyDescent="0.45">
      <c r="A24">
        <f t="shared" si="8"/>
        <v>6.2E-2</v>
      </c>
      <c r="B24" s="1">
        <f t="shared" si="0"/>
        <v>224.83134606119927</v>
      </c>
      <c r="C24">
        <v>400</v>
      </c>
      <c r="D24" s="2">
        <v>0.28953965621827182</v>
      </c>
      <c r="E24" s="1">
        <f t="shared" si="9"/>
        <v>11.705509221592294</v>
      </c>
      <c r="F24" s="1">
        <f t="shared" si="6"/>
        <v>93.644073772738352</v>
      </c>
      <c r="G24" s="8">
        <f t="shared" si="10"/>
        <v>9421.0831384615376</v>
      </c>
      <c r="H24">
        <v>315</v>
      </c>
      <c r="I24">
        <v>295</v>
      </c>
      <c r="J24" s="1">
        <v>308.31311569396212</v>
      </c>
      <c r="K24" s="2">
        <f t="shared" si="2"/>
        <v>6.6868843060378822</v>
      </c>
      <c r="L24" s="8">
        <v>783.07408247785997</v>
      </c>
      <c r="M24" s="1">
        <f t="shared" si="7"/>
        <v>16.430394332286575</v>
      </c>
      <c r="N24" s="1">
        <f t="shared" si="3"/>
        <v>4178.7302122334786</v>
      </c>
      <c r="O24" s="1">
        <f t="shared" si="4"/>
        <v>992.74413425984119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</row>
    <row r="25" spans="1:34" x14ac:dyDescent="0.45">
      <c r="A25">
        <f t="shared" si="8"/>
        <v>6.8000000000000005E-2</v>
      </c>
      <c r="B25" s="1">
        <f t="shared" si="0"/>
        <v>246.61015420846005</v>
      </c>
      <c r="C25">
        <v>400</v>
      </c>
      <c r="D25" s="2">
        <v>0.28953965621827182</v>
      </c>
      <c r="E25" s="1">
        <f t="shared" si="9"/>
        <v>11.705509221592294</v>
      </c>
      <c r="F25" s="1">
        <f t="shared" si="6"/>
        <v>93.644073772738352</v>
      </c>
      <c r="G25" s="8">
        <f t="shared" si="10"/>
        <v>10988.040492307693</v>
      </c>
      <c r="H25">
        <v>315</v>
      </c>
      <c r="I25">
        <v>295</v>
      </c>
      <c r="J25" s="1">
        <v>308.79879772957736</v>
      </c>
      <c r="K25" s="2">
        <f t="shared" si="2"/>
        <v>6.201202270422641</v>
      </c>
      <c r="L25" s="8">
        <v>796.33951062081849</v>
      </c>
      <c r="M25" s="1">
        <f t="shared" si="7"/>
        <v>16.708039336871554</v>
      </c>
      <c r="N25" s="1">
        <f t="shared" si="3"/>
        <v>4178.7019847774782</v>
      </c>
      <c r="O25" s="1">
        <f t="shared" si="4"/>
        <v>992.65985533211301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</row>
    <row r="26" spans="1:34" x14ac:dyDescent="0.45">
      <c r="A26">
        <f t="shared" si="8"/>
        <v>7.3999999999999996E-2</v>
      </c>
      <c r="B26" s="1">
        <f t="shared" si="0"/>
        <v>268.38887754060721</v>
      </c>
      <c r="C26">
        <v>400</v>
      </c>
      <c r="D26" s="2">
        <v>0.28953965621827182</v>
      </c>
      <c r="E26" s="1">
        <f t="shared" si="9"/>
        <v>11.705509221592294</v>
      </c>
      <c r="F26" s="1">
        <f t="shared" si="6"/>
        <v>93.644073772738352</v>
      </c>
      <c r="G26" s="8">
        <f t="shared" si="10"/>
        <v>12583.752750461541</v>
      </c>
      <c r="H26">
        <v>315</v>
      </c>
      <c r="I26">
        <v>295</v>
      </c>
      <c r="J26" s="1">
        <v>309.19978092980006</v>
      </c>
      <c r="K26" s="2">
        <f t="shared" si="2"/>
        <v>5.8002190701999439</v>
      </c>
      <c r="L26" s="8">
        <v>807.16844161207837</v>
      </c>
      <c r="M26" s="1">
        <f t="shared" si="7"/>
        <v>16.934662551100985</v>
      </c>
      <c r="N26" s="1">
        <f t="shared" si="3"/>
        <v>4178.6810078469853</v>
      </c>
      <c r="O26" s="1">
        <f t="shared" si="4"/>
        <v>992.58956794770188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</row>
    <row r="27" spans="1:34" x14ac:dyDescent="0.45">
      <c r="A27">
        <f t="shared" si="8"/>
        <v>8.0000000000000002E-3</v>
      </c>
      <c r="B27" s="1">
        <f t="shared" si="0"/>
        <v>28.956358386325771</v>
      </c>
      <c r="C27">
        <v>600</v>
      </c>
      <c r="D27" s="2">
        <v>0.57989494606466852</v>
      </c>
      <c r="E27" s="1">
        <f t="shared" si="9"/>
        <v>23.443992879502421</v>
      </c>
      <c r="F27" s="1">
        <f t="shared" si="6"/>
        <v>187.55194303601937</v>
      </c>
      <c r="G27" s="8">
        <f>G15</f>
        <v>521.84049230769472</v>
      </c>
      <c r="H27">
        <v>315</v>
      </c>
      <c r="I27">
        <v>295</v>
      </c>
      <c r="J27" s="1">
        <v>295.45261298654901</v>
      </c>
      <c r="K27" s="2">
        <f t="shared" si="2"/>
        <v>19.547387013450987</v>
      </c>
      <c r="L27" s="8">
        <v>425.44212622035906</v>
      </c>
      <c r="M27" s="1">
        <f t="shared" si="7"/>
        <v>5.1597319116186879</v>
      </c>
      <c r="N27" s="1">
        <f t="shared" si="3"/>
        <v>4181.0861106055754</v>
      </c>
      <c r="O27" s="1">
        <f t="shared" si="4"/>
        <v>994.60020544573695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</row>
    <row r="28" spans="1:34" x14ac:dyDescent="0.45">
      <c r="A28">
        <f t="shared" si="8"/>
        <v>1.4E-2</v>
      </c>
      <c r="B28" s="1">
        <f t="shared" si="0"/>
        <v>50.684654563869621</v>
      </c>
      <c r="C28">
        <v>600</v>
      </c>
      <c r="D28" s="2">
        <v>0.57989494606466852</v>
      </c>
      <c r="E28" s="1">
        <f t="shared" si="9"/>
        <v>23.443992879502421</v>
      </c>
      <c r="F28" s="1">
        <f t="shared" si="6"/>
        <v>187.55194303601937</v>
      </c>
      <c r="G28" s="8">
        <f t="shared" ref="G28:G91" si="11">G16</f>
        <v>1048.1231384615398</v>
      </c>
      <c r="H28">
        <v>315</v>
      </c>
      <c r="I28">
        <v>295</v>
      </c>
      <c r="J28" s="1">
        <v>297.28160017207131</v>
      </c>
      <c r="K28" s="2">
        <f t="shared" si="2"/>
        <v>17.718399827928693</v>
      </c>
      <c r="L28" s="8">
        <v>673.65285538988144</v>
      </c>
      <c r="M28" s="1">
        <f t="shared" si="7"/>
        <v>8.1619444010544679</v>
      </c>
      <c r="N28" s="1">
        <f t="shared" si="3"/>
        <v>4180.5142535600089</v>
      </c>
      <c r="O28" s="1">
        <f t="shared" si="4"/>
        <v>994.38381170160858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</row>
    <row r="29" spans="1:34" x14ac:dyDescent="0.45">
      <c r="A29">
        <f t="shared" si="8"/>
        <v>0.02</v>
      </c>
      <c r="B29" s="1">
        <f t="shared" si="0"/>
        <v>72.426075896832501</v>
      </c>
      <c r="C29">
        <v>600</v>
      </c>
      <c r="D29" s="2">
        <v>0.57989494606466852</v>
      </c>
      <c r="E29" s="1">
        <f t="shared" si="9"/>
        <v>23.443992879502421</v>
      </c>
      <c r="F29" s="1">
        <f t="shared" si="6"/>
        <v>187.55194303601937</v>
      </c>
      <c r="G29" s="8">
        <f t="shared" si="11"/>
        <v>1690.0363076923081</v>
      </c>
      <c r="H29">
        <v>315</v>
      </c>
      <c r="I29">
        <v>295</v>
      </c>
      <c r="J29" s="1">
        <v>299.36449089383791</v>
      </c>
      <c r="K29" s="2">
        <f t="shared" si="2"/>
        <v>15.63550910616209</v>
      </c>
      <c r="L29" s="8">
        <v>848.33940724119407</v>
      </c>
      <c r="M29" s="1">
        <f t="shared" si="7"/>
        <v>10.271444960115611</v>
      </c>
      <c r="N29" s="1">
        <f t="shared" si="3"/>
        <v>4179.9736180374803</v>
      </c>
      <c r="O29" s="1">
        <f t="shared" si="4"/>
        <v>994.11709261399949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</row>
    <row r="30" spans="1:34" x14ac:dyDescent="0.45">
      <c r="A30">
        <f t="shared" si="8"/>
        <v>2.5999999999999999E-2</v>
      </c>
      <c r="B30" s="1">
        <f t="shared" si="0"/>
        <v>94.177708491954746</v>
      </c>
      <c r="C30">
        <v>600</v>
      </c>
      <c r="D30" s="2">
        <v>0.57989494606466852</v>
      </c>
      <c r="E30" s="1">
        <f t="shared" si="9"/>
        <v>23.443992879502421</v>
      </c>
      <c r="F30" s="1">
        <f t="shared" si="6"/>
        <v>187.55194303601937</v>
      </c>
      <c r="G30" s="8">
        <f t="shared" si="11"/>
        <v>2447.5799999999995</v>
      </c>
      <c r="H30">
        <v>315</v>
      </c>
      <c r="I30">
        <v>295</v>
      </c>
      <c r="J30" s="1">
        <v>301.19289379293048</v>
      </c>
      <c r="K30" s="2">
        <f t="shared" si="2"/>
        <v>13.807106207069523</v>
      </c>
      <c r="L30" s="8">
        <v>973.18764688591727</v>
      </c>
      <c r="M30" s="1">
        <f t="shared" si="7"/>
        <v>11.77749315251927</v>
      </c>
      <c r="N30" s="1">
        <f t="shared" si="3"/>
        <v>4179.5876848348116</v>
      </c>
      <c r="O30" s="1">
        <f t="shared" si="4"/>
        <v>993.86576185378203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</row>
    <row r="31" spans="1:34" x14ac:dyDescent="0.45">
      <c r="A31">
        <f t="shared" si="8"/>
        <v>3.2000000000000001E-2</v>
      </c>
      <c r="B31" s="1">
        <f t="shared" si="0"/>
        <v>115.93671251157903</v>
      </c>
      <c r="C31">
        <v>600</v>
      </c>
      <c r="D31" s="2">
        <v>0.57989494606466852</v>
      </c>
      <c r="E31" s="1">
        <f t="shared" si="9"/>
        <v>23.443992879502421</v>
      </c>
      <c r="F31" s="1">
        <f t="shared" si="6"/>
        <v>187.55194303601937</v>
      </c>
      <c r="G31" s="8">
        <f t="shared" si="11"/>
        <v>3320.7542153846143</v>
      </c>
      <c r="H31">
        <v>315</v>
      </c>
      <c r="I31">
        <v>295</v>
      </c>
      <c r="J31" s="1">
        <v>302.70904164402606</v>
      </c>
      <c r="K31" s="2">
        <f t="shared" si="2"/>
        <v>12.290958355973942</v>
      </c>
      <c r="L31" s="8">
        <v>1065.6963345691593</v>
      </c>
      <c r="M31" s="1">
        <f t="shared" si="7"/>
        <v>12.892545220210977</v>
      </c>
      <c r="N31" s="1">
        <f t="shared" si="3"/>
        <v>4179.3248654095041</v>
      </c>
      <c r="O31" s="1">
        <f t="shared" si="4"/>
        <v>993.64556320755219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</row>
    <row r="32" spans="1:34" x14ac:dyDescent="0.45">
      <c r="A32">
        <f t="shared" si="8"/>
        <v>3.7999999999999999E-2</v>
      </c>
      <c r="B32" s="1">
        <f t="shared" si="0"/>
        <v>137.70103457346343</v>
      </c>
      <c r="C32">
        <v>600</v>
      </c>
      <c r="D32" s="2">
        <v>0.57989494606466852</v>
      </c>
      <c r="E32" s="1">
        <f t="shared" si="9"/>
        <v>23.443992879502421</v>
      </c>
      <c r="F32" s="1">
        <f t="shared" si="6"/>
        <v>187.55194303601937</v>
      </c>
      <c r="G32" s="8">
        <f t="shared" si="11"/>
        <v>4309.5589538461527</v>
      </c>
      <c r="H32">
        <v>315</v>
      </c>
      <c r="I32">
        <v>295</v>
      </c>
      <c r="J32" s="1">
        <v>303.95661047105881</v>
      </c>
      <c r="K32" s="2">
        <f t="shared" si="2"/>
        <v>11.043389528941191</v>
      </c>
      <c r="L32" s="8">
        <v>1136.6158964919559</v>
      </c>
      <c r="M32" s="1">
        <f t="shared" si="7"/>
        <v>13.746836757510424</v>
      </c>
      <c r="N32" s="1">
        <f t="shared" si="3"/>
        <v>4179.1442472043791</v>
      </c>
      <c r="O32" s="1">
        <f t="shared" si="4"/>
        <v>993.45658820752897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</row>
    <row r="33" spans="1:34" x14ac:dyDescent="0.45">
      <c r="A33">
        <f t="shared" si="8"/>
        <v>4.3999999999999997E-2</v>
      </c>
      <c r="B33" s="1">
        <f t="shared" si="0"/>
        <v>159.46926041049559</v>
      </c>
      <c r="C33">
        <v>600</v>
      </c>
      <c r="D33" s="2">
        <v>0.57989494606466852</v>
      </c>
      <c r="E33" s="1">
        <f t="shared" si="9"/>
        <v>23.443992879502421</v>
      </c>
      <c r="F33" s="1">
        <f t="shared" si="6"/>
        <v>187.55194303601937</v>
      </c>
      <c r="G33" s="8">
        <f t="shared" si="11"/>
        <v>5413.9942153846132</v>
      </c>
      <c r="H33">
        <v>315</v>
      </c>
      <c r="I33">
        <v>295</v>
      </c>
      <c r="J33" s="1">
        <v>304.98991114871978</v>
      </c>
      <c r="K33" s="2">
        <f t="shared" si="2"/>
        <v>10.010088851280216</v>
      </c>
      <c r="L33" s="8">
        <v>1192.5699069579755</v>
      </c>
      <c r="M33" s="1">
        <f t="shared" si="7"/>
        <v>14.420505707847461</v>
      </c>
      <c r="N33" s="1">
        <f t="shared" si="3"/>
        <v>4179.0171761483243</v>
      </c>
      <c r="O33" s="1">
        <f t="shared" si="4"/>
        <v>993.2948807328562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</row>
    <row r="34" spans="1:34" x14ac:dyDescent="0.45">
      <c r="A34">
        <f t="shared" si="8"/>
        <v>0.05</v>
      </c>
      <c r="B34" s="1">
        <f t="shared" ref="B34:B65" si="12">A34/O34*3600*1000</f>
        <v>181.24041331010756</v>
      </c>
      <c r="C34">
        <v>600</v>
      </c>
      <c r="D34" s="2">
        <v>0.57989494606466852</v>
      </c>
      <c r="E34" s="1">
        <f t="shared" si="9"/>
        <v>23.443992879502421</v>
      </c>
      <c r="F34" s="1">
        <f t="shared" si="6"/>
        <v>187.55194303601937</v>
      </c>
      <c r="G34" s="8">
        <f t="shared" si="11"/>
        <v>6634.0599999999995</v>
      </c>
      <c r="H34">
        <v>315</v>
      </c>
      <c r="I34">
        <v>295</v>
      </c>
      <c r="J34" s="1">
        <v>305.85487641980694</v>
      </c>
      <c r="K34" s="2">
        <f t="shared" si="2"/>
        <v>9.1451235801930579</v>
      </c>
      <c r="L34" s="8">
        <v>1237.7799535699467</v>
      </c>
      <c r="M34" s="1">
        <f t="shared" si="7"/>
        <v>14.964582537626265</v>
      </c>
      <c r="N34" s="1">
        <f t="shared" si="3"/>
        <v>4178.9254387560277</v>
      </c>
      <c r="O34" s="1">
        <f t="shared" si="4"/>
        <v>993.15597836347251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</row>
    <row r="35" spans="1:34" x14ac:dyDescent="0.45">
      <c r="A35">
        <f t="shared" si="8"/>
        <v>5.6000000000000001E-2</v>
      </c>
      <c r="B35" s="1">
        <f t="shared" si="12"/>
        <v>203.01380710995957</v>
      </c>
      <c r="C35">
        <v>600</v>
      </c>
      <c r="D35" s="2">
        <v>0.57989494606466852</v>
      </c>
      <c r="E35" s="1">
        <f t="shared" si="9"/>
        <v>23.443992879502421</v>
      </c>
      <c r="F35" s="1">
        <f t="shared" si="6"/>
        <v>187.55194303601937</v>
      </c>
      <c r="G35" s="8">
        <f t="shared" si="11"/>
        <v>7969.7563076923079</v>
      </c>
      <c r="H35">
        <v>315</v>
      </c>
      <c r="I35">
        <v>295</v>
      </c>
      <c r="J35" s="1">
        <v>306.58716512845416</v>
      </c>
      <c r="K35" s="2">
        <f t="shared" ref="K35:K66" si="13">H35-J35</f>
        <v>8.4128348715458401</v>
      </c>
      <c r="L35" s="8">
        <v>1275.0387232041194</v>
      </c>
      <c r="M35" s="1">
        <f t="shared" si="7"/>
        <v>15.412801574453816</v>
      </c>
      <c r="N35" s="1">
        <f t="shared" ref="N35:N66" si="14">((W35 + X35*H35 +Y35*H35^2 +  Z35*H35^3)+(W35 + X35*J35 + Y35*J35^2 +  Z35*J35^3))/2</f>
        <v>4178.8575645496076</v>
      </c>
      <c r="O35" s="1">
        <f t="shared" ref="O35:O66" si="15">((S35 + T35*H35 + U35*H35^2 +  V35*H35^3)+(S35 + T35*J35 + U35*J35^2 +  V35*J35^3))/2</f>
        <v>993.03590662090403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</row>
    <row r="36" spans="1:34" x14ac:dyDescent="0.45">
      <c r="A36">
        <f t="shared" si="8"/>
        <v>6.2E-2</v>
      </c>
      <c r="B36" s="1">
        <f t="shared" si="12"/>
        <v>224.78894968265891</v>
      </c>
      <c r="C36">
        <v>600</v>
      </c>
      <c r="D36" s="2">
        <v>0.57989494606466852</v>
      </c>
      <c r="E36" s="1">
        <f t="shared" si="9"/>
        <v>23.443992879502421</v>
      </c>
      <c r="F36" s="1">
        <f t="shared" si="6"/>
        <v>187.55194303601937</v>
      </c>
      <c r="G36" s="8">
        <f t="shared" si="11"/>
        <v>9421.0831384615376</v>
      </c>
      <c r="H36">
        <v>315</v>
      </c>
      <c r="I36">
        <v>295</v>
      </c>
      <c r="J36" s="1">
        <v>307.21387904707325</v>
      </c>
      <c r="K36" s="2">
        <f t="shared" si="13"/>
        <v>7.7861209529267512</v>
      </c>
      <c r="L36" s="8">
        <v>1306.2581807893325</v>
      </c>
      <c r="M36" s="1">
        <f t="shared" si="7"/>
        <v>15.78824589932297</v>
      </c>
      <c r="N36" s="1">
        <f t="shared" si="14"/>
        <v>4178.8062167610387</v>
      </c>
      <c r="O36" s="1">
        <f t="shared" si="15"/>
        <v>992.93137102645801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</row>
    <row r="37" spans="1:34" x14ac:dyDescent="0.45">
      <c r="A37">
        <f t="shared" si="8"/>
        <v>6.8000000000000005E-2</v>
      </c>
      <c r="B37" s="1">
        <f t="shared" si="12"/>
        <v>246.56548058861276</v>
      </c>
      <c r="C37">
        <v>600</v>
      </c>
      <c r="D37" s="2">
        <v>0.57989494606466852</v>
      </c>
      <c r="E37" s="1">
        <f t="shared" si="9"/>
        <v>23.443992879502421</v>
      </c>
      <c r="F37" s="1">
        <f t="shared" si="6"/>
        <v>187.55194303601937</v>
      </c>
      <c r="G37" s="8">
        <f t="shared" si="11"/>
        <v>10988.040492307693</v>
      </c>
      <c r="H37">
        <v>315</v>
      </c>
      <c r="I37">
        <v>295</v>
      </c>
      <c r="J37" s="1">
        <v>307.75561177603038</v>
      </c>
      <c r="K37" s="2">
        <f t="shared" si="13"/>
        <v>7.2443882239696222</v>
      </c>
      <c r="L37" s="8">
        <v>1332.7876692579043</v>
      </c>
      <c r="M37" s="1">
        <f t="shared" si="7"/>
        <v>16.107196658975539</v>
      </c>
      <c r="N37" s="1">
        <f t="shared" si="14"/>
        <v>4178.7665943508136</v>
      </c>
      <c r="O37" s="1">
        <f t="shared" si="15"/>
        <v>992.83970901199098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</row>
    <row r="38" spans="1:34" x14ac:dyDescent="0.45">
      <c r="A38">
        <f t="shared" si="8"/>
        <v>7.3999999999999996E-2</v>
      </c>
      <c r="B38" s="1">
        <f t="shared" si="12"/>
        <v>268.34209835347986</v>
      </c>
      <c r="C38">
        <v>600</v>
      </c>
      <c r="D38" s="2">
        <v>0.57989494606466852</v>
      </c>
      <c r="E38" s="1">
        <f t="shared" si="9"/>
        <v>23.443992879502421</v>
      </c>
      <c r="F38" s="1">
        <f t="shared" si="6"/>
        <v>187.55194303601937</v>
      </c>
      <c r="G38" s="8">
        <f t="shared" si="11"/>
        <v>12583.752750461541</v>
      </c>
      <c r="H38">
        <v>315</v>
      </c>
      <c r="I38">
        <v>295</v>
      </c>
      <c r="J38" s="1">
        <v>308.20595301292411</v>
      </c>
      <c r="K38" s="2">
        <f t="shared" si="13"/>
        <v>6.7940469870758875</v>
      </c>
      <c r="L38" s="8">
        <v>1354.5402266938775</v>
      </c>
      <c r="M38" s="1">
        <f t="shared" si="7"/>
        <v>16.36865115727657</v>
      </c>
      <c r="N38" s="1">
        <f t="shared" si="14"/>
        <v>4178.7368693826083</v>
      </c>
      <c r="O38" s="1">
        <f t="shared" si="15"/>
        <v>992.76260279174846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</row>
    <row r="39" spans="1:34" x14ac:dyDescent="0.45">
      <c r="A39">
        <f t="shared" si="8"/>
        <v>8.0000000000000002E-3</v>
      </c>
      <c r="B39" s="1">
        <f t="shared" si="12"/>
        <v>28.95578559452251</v>
      </c>
      <c r="C39">
        <v>800</v>
      </c>
      <c r="D39" s="2">
        <v>0.85902908656338839</v>
      </c>
      <c r="E39" s="1">
        <f t="shared" si="9"/>
        <v>34.728827911584666</v>
      </c>
      <c r="F39" s="1">
        <f t="shared" si="6"/>
        <v>277.83062329267733</v>
      </c>
      <c r="G39" s="8">
        <f t="shared" si="11"/>
        <v>521.84049230769472</v>
      </c>
      <c r="H39">
        <v>315</v>
      </c>
      <c r="I39">
        <v>295</v>
      </c>
      <c r="J39" s="1">
        <v>295.27881794414503</v>
      </c>
      <c r="K39" s="2">
        <f t="shared" si="13"/>
        <v>19.721182055854968</v>
      </c>
      <c r="L39" s="8">
        <v>497.99890292467876</v>
      </c>
      <c r="M39" s="1">
        <f t="shared" si="7"/>
        <v>4.6153784208768007</v>
      </c>
      <c r="N39" s="1">
        <f t="shared" si="14"/>
        <v>4181.1454670618041</v>
      </c>
      <c r="O39" s="1">
        <f t="shared" si="15"/>
        <v>994.61988023036133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</row>
    <row r="40" spans="1:34" x14ac:dyDescent="0.45">
      <c r="A40">
        <f t="shared" si="8"/>
        <v>1.4E-2</v>
      </c>
      <c r="B40" s="1">
        <f t="shared" si="12"/>
        <v>50.681220251636447</v>
      </c>
      <c r="C40">
        <v>800</v>
      </c>
      <c r="D40" s="2">
        <v>0.85902908656338839</v>
      </c>
      <c r="E40" s="1">
        <f t="shared" si="9"/>
        <v>34.728827911584666</v>
      </c>
      <c r="F40" s="1">
        <f t="shared" si="6"/>
        <v>277.83062329267733</v>
      </c>
      <c r="G40" s="8">
        <f t="shared" si="11"/>
        <v>1048.1231384615398</v>
      </c>
      <c r="H40">
        <v>315</v>
      </c>
      <c r="I40">
        <v>295</v>
      </c>
      <c r="J40" s="1">
        <v>296.72717672917122</v>
      </c>
      <c r="K40" s="2">
        <f t="shared" si="13"/>
        <v>18.272823270828781</v>
      </c>
      <c r="L40" s="8">
        <v>806.16886707837568</v>
      </c>
      <c r="M40" s="1">
        <f t="shared" si="7"/>
        <v>7.4605968932717284</v>
      </c>
      <c r="N40" s="1">
        <f t="shared" si="14"/>
        <v>4180.6776259754988</v>
      </c>
      <c r="O40" s="1">
        <f t="shared" si="15"/>
        <v>994.4511941456783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</row>
    <row r="41" spans="1:34" x14ac:dyDescent="0.45">
      <c r="A41">
        <f t="shared" si="8"/>
        <v>0.02</v>
      </c>
      <c r="B41" s="1">
        <f t="shared" si="12"/>
        <v>72.418663261201218</v>
      </c>
      <c r="C41">
        <v>800</v>
      </c>
      <c r="D41" s="2">
        <v>0.85902908656338839</v>
      </c>
      <c r="E41" s="1">
        <f t="shared" si="9"/>
        <v>34.728827911584666</v>
      </c>
      <c r="F41" s="1">
        <f t="shared" si="6"/>
        <v>277.83062329267733</v>
      </c>
      <c r="G41" s="8">
        <f t="shared" si="11"/>
        <v>1690.0363076923081</v>
      </c>
      <c r="H41">
        <v>315</v>
      </c>
      <c r="I41">
        <v>295</v>
      </c>
      <c r="J41" s="1">
        <v>298.58919184409206</v>
      </c>
      <c r="K41" s="2">
        <f t="shared" si="13"/>
        <v>16.410808155907944</v>
      </c>
      <c r="L41" s="8">
        <v>1033.3206051375603</v>
      </c>
      <c r="M41" s="1">
        <f t="shared" si="7"/>
        <v>9.5533580091128325</v>
      </c>
      <c r="N41" s="1">
        <f t="shared" si="14"/>
        <v>4180.1617461249607</v>
      </c>
      <c r="O41" s="1">
        <f t="shared" si="15"/>
        <v>994.21884853506378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</row>
    <row r="42" spans="1:34" x14ac:dyDescent="0.45">
      <c r="A42">
        <f t="shared" si="8"/>
        <v>2.5999999999999999E-2</v>
      </c>
      <c r="B42" s="1">
        <f t="shared" si="12"/>
        <v>94.166230527758998</v>
      </c>
      <c r="C42">
        <v>800</v>
      </c>
      <c r="D42" s="2">
        <v>0.85902908656338839</v>
      </c>
      <c r="E42" s="1">
        <f t="shared" si="9"/>
        <v>34.728827911584666</v>
      </c>
      <c r="F42" s="1">
        <f t="shared" si="6"/>
        <v>277.83062329267733</v>
      </c>
      <c r="G42" s="8">
        <f t="shared" si="11"/>
        <v>2447.5799999999995</v>
      </c>
      <c r="H42">
        <v>315</v>
      </c>
      <c r="I42">
        <v>295</v>
      </c>
      <c r="J42" s="1">
        <v>300.32590597056327</v>
      </c>
      <c r="K42" s="2">
        <f t="shared" si="13"/>
        <v>14.674094029436731</v>
      </c>
      <c r="L42" s="8">
        <v>1200.3784668953376</v>
      </c>
      <c r="M42" s="1">
        <f t="shared" si="7"/>
        <v>11.090277162566883</v>
      </c>
      <c r="N42" s="1">
        <f t="shared" si="14"/>
        <v>4179.7608746304786</v>
      </c>
      <c r="O42" s="1">
        <f t="shared" si="15"/>
        <v>993.98690459854311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</row>
    <row r="43" spans="1:34" x14ac:dyDescent="0.45">
      <c r="A43">
        <f t="shared" si="8"/>
        <v>3.2000000000000001E-2</v>
      </c>
      <c r="B43" s="1">
        <f t="shared" si="12"/>
        <v>115.92147324226787</v>
      </c>
      <c r="C43">
        <v>800</v>
      </c>
      <c r="D43" s="2">
        <v>0.85902908656338839</v>
      </c>
      <c r="E43" s="1">
        <f t="shared" si="9"/>
        <v>34.728827911584666</v>
      </c>
      <c r="F43" s="1">
        <f t="shared" si="6"/>
        <v>277.83062329267733</v>
      </c>
      <c r="G43" s="8">
        <f t="shared" si="11"/>
        <v>3320.7542153846143</v>
      </c>
      <c r="H43">
        <v>315</v>
      </c>
      <c r="I43">
        <v>295</v>
      </c>
      <c r="J43" s="1">
        <v>301.81840983201687</v>
      </c>
      <c r="K43" s="2">
        <f t="shared" si="13"/>
        <v>13.181590167983131</v>
      </c>
      <c r="L43" s="8">
        <v>1326.4981886905252</v>
      </c>
      <c r="M43" s="1">
        <f t="shared" si="7"/>
        <v>12.249341862221684</v>
      </c>
      <c r="N43" s="1">
        <f t="shared" si="14"/>
        <v>4179.4732497193327</v>
      </c>
      <c r="O43" s="1">
        <f t="shared" si="15"/>
        <v>993.77618984568949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</row>
    <row r="44" spans="1:34" x14ac:dyDescent="0.45">
      <c r="A44">
        <f t="shared" si="8"/>
        <v>3.7999999999999999E-2</v>
      </c>
      <c r="B44" s="1">
        <f t="shared" si="12"/>
        <v>137.682442377618</v>
      </c>
      <c r="C44">
        <v>800</v>
      </c>
      <c r="D44" s="2">
        <v>0.85902908656338839</v>
      </c>
      <c r="E44" s="1">
        <f t="shared" si="9"/>
        <v>34.728827911584666</v>
      </c>
      <c r="F44" s="1">
        <f t="shared" si="6"/>
        <v>277.83062329267733</v>
      </c>
      <c r="G44" s="8">
        <f t="shared" si="11"/>
        <v>4309.5589538461527</v>
      </c>
      <c r="H44">
        <v>315</v>
      </c>
      <c r="I44">
        <v>295</v>
      </c>
      <c r="J44" s="1">
        <v>303.07571706429519</v>
      </c>
      <c r="K44" s="2">
        <f t="shared" si="13"/>
        <v>11.924282935704809</v>
      </c>
      <c r="L44" s="8">
        <v>1424.4542674660731</v>
      </c>
      <c r="M44" s="1">
        <f t="shared" si="7"/>
        <v>13.148825016941837</v>
      </c>
      <c r="N44" s="1">
        <f t="shared" si="14"/>
        <v>4179.268565347651</v>
      </c>
      <c r="O44" s="1">
        <f t="shared" si="15"/>
        <v>993.59074140188659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</row>
    <row r="45" spans="1:34" x14ac:dyDescent="0.45">
      <c r="A45">
        <f t="shared" si="8"/>
        <v>4.3999999999999997E-2</v>
      </c>
      <c r="B45" s="1">
        <f t="shared" si="12"/>
        <v>159.4477189178516</v>
      </c>
      <c r="C45">
        <v>800</v>
      </c>
      <c r="D45" s="2">
        <v>0.85902908656338839</v>
      </c>
      <c r="E45" s="1">
        <f t="shared" si="9"/>
        <v>34.728827911584666</v>
      </c>
      <c r="F45" s="1">
        <f t="shared" si="6"/>
        <v>277.83062329267733</v>
      </c>
      <c r="G45" s="8">
        <f t="shared" si="11"/>
        <v>5413.9942153846132</v>
      </c>
      <c r="H45">
        <v>315</v>
      </c>
      <c r="I45">
        <v>295</v>
      </c>
      <c r="J45" s="1">
        <v>304.13453535188279</v>
      </c>
      <c r="K45" s="2">
        <f t="shared" si="13"/>
        <v>10.865464648117211</v>
      </c>
      <c r="L45" s="8">
        <v>1502.4846296045889</v>
      </c>
      <c r="M45" s="1">
        <f t="shared" si="7"/>
        <v>13.864847890906024</v>
      </c>
      <c r="N45" s="1">
        <f t="shared" si="14"/>
        <v>4179.1209566589496</v>
      </c>
      <c r="O45" s="1">
        <f t="shared" si="15"/>
        <v>993.42907553044779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</row>
    <row r="46" spans="1:34" x14ac:dyDescent="0.45">
      <c r="A46">
        <f t="shared" si="8"/>
        <v>0.05</v>
      </c>
      <c r="B46" s="1">
        <f t="shared" si="12"/>
        <v>181.21628537830438</v>
      </c>
      <c r="C46">
        <v>800</v>
      </c>
      <c r="D46" s="2">
        <v>0.85902908656338839</v>
      </c>
      <c r="E46" s="1">
        <f t="shared" si="9"/>
        <v>34.728827911584666</v>
      </c>
      <c r="F46" s="1">
        <f t="shared" si="6"/>
        <v>277.83062329267733</v>
      </c>
      <c r="G46" s="8">
        <f t="shared" si="11"/>
        <v>6634.0599999999995</v>
      </c>
      <c r="H46">
        <v>315</v>
      </c>
      <c r="I46">
        <v>295</v>
      </c>
      <c r="J46" s="1">
        <v>305.03190174528049</v>
      </c>
      <c r="K46" s="2">
        <f t="shared" si="13"/>
        <v>9.9680982547195072</v>
      </c>
      <c r="L46" s="8">
        <v>1565.9970034922785</v>
      </c>
      <c r="M46" s="1">
        <f t="shared" si="7"/>
        <v>14.447313103368201</v>
      </c>
      <c r="N46" s="1">
        <f t="shared" si="14"/>
        <v>4179.0124223337461</v>
      </c>
      <c r="O46" s="1">
        <f t="shared" si="15"/>
        <v>993.2882115105424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</row>
    <row r="47" spans="1:34" x14ac:dyDescent="0.45">
      <c r="A47">
        <f t="shared" si="8"/>
        <v>5.6000000000000001E-2</v>
      </c>
      <c r="B47" s="1">
        <f t="shared" si="12"/>
        <v>202.98740712945178</v>
      </c>
      <c r="C47">
        <v>800</v>
      </c>
      <c r="D47" s="2">
        <v>0.85902908656338839</v>
      </c>
      <c r="E47" s="1">
        <f t="shared" si="9"/>
        <v>34.728827911584666</v>
      </c>
      <c r="F47" s="1">
        <f t="shared" si="6"/>
        <v>277.83062329267733</v>
      </c>
      <c r="G47" s="8">
        <f t="shared" si="11"/>
        <v>7969.7563076923079</v>
      </c>
      <c r="H47">
        <v>315</v>
      </c>
      <c r="I47">
        <v>295</v>
      </c>
      <c r="J47" s="1">
        <v>305.7989351849883</v>
      </c>
      <c r="K47" s="2">
        <f t="shared" si="13"/>
        <v>9.2010648150117049</v>
      </c>
      <c r="L47" s="8">
        <v>1618.6439350684957</v>
      </c>
      <c r="M47" s="1">
        <f t="shared" si="7"/>
        <v>14.929892375533894</v>
      </c>
      <c r="N47" s="1">
        <f t="shared" si="14"/>
        <v>4178.9309856308701</v>
      </c>
      <c r="O47" s="1">
        <f t="shared" si="15"/>
        <v>993.16505812320179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</row>
    <row r="48" spans="1:34" x14ac:dyDescent="0.45">
      <c r="A48">
        <f t="shared" si="8"/>
        <v>6.2E-2</v>
      </c>
      <c r="B48" s="1">
        <f t="shared" si="12"/>
        <v>224.760546168513</v>
      </c>
      <c r="C48">
        <v>800</v>
      </c>
      <c r="D48" s="2">
        <v>0.85902908656338839</v>
      </c>
      <c r="E48" s="1">
        <f t="shared" si="9"/>
        <v>34.728827911584666</v>
      </c>
      <c r="F48" s="1">
        <f t="shared" si="6"/>
        <v>277.83062329267733</v>
      </c>
      <c r="G48" s="8">
        <f t="shared" si="11"/>
        <v>9421.0831384615376</v>
      </c>
      <c r="H48">
        <v>315</v>
      </c>
      <c r="I48">
        <v>295</v>
      </c>
      <c r="J48" s="1">
        <v>306.46041657072698</v>
      </c>
      <c r="K48" s="2">
        <f t="shared" si="13"/>
        <v>8.5395834292730228</v>
      </c>
      <c r="L48" s="8">
        <v>1662.9651644507182</v>
      </c>
      <c r="M48" s="1">
        <f t="shared" si="7"/>
        <v>15.335980740091392</v>
      </c>
      <c r="N48" s="1">
        <f t="shared" si="14"/>
        <v>4178.8686932550727</v>
      </c>
      <c r="O48" s="1">
        <f t="shared" si="15"/>
        <v>993.05685007838065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</row>
    <row r="49" spans="1:34" x14ac:dyDescent="0.45">
      <c r="A49">
        <f t="shared" si="8"/>
        <v>6.8000000000000005E-2</v>
      </c>
      <c r="B49" s="1">
        <f t="shared" si="12"/>
        <v>246.53530190942465</v>
      </c>
      <c r="C49">
        <v>800</v>
      </c>
      <c r="D49" s="2">
        <v>0.85902908656338839</v>
      </c>
      <c r="E49" s="1">
        <f t="shared" si="9"/>
        <v>34.728827911584666</v>
      </c>
      <c r="F49" s="1">
        <f t="shared" si="6"/>
        <v>277.83062329267733</v>
      </c>
      <c r="G49" s="8">
        <f t="shared" si="11"/>
        <v>10988.040492307693</v>
      </c>
      <c r="H49">
        <v>315</v>
      </c>
      <c r="I49">
        <v>295</v>
      </c>
      <c r="J49" s="1">
        <v>307.03577558209321</v>
      </c>
      <c r="K49" s="2">
        <f t="shared" si="13"/>
        <v>7.9642244179067916</v>
      </c>
      <c r="L49" s="8">
        <v>1700.7748509981411</v>
      </c>
      <c r="M49" s="1">
        <f t="shared" si="7"/>
        <v>15.682275978819339</v>
      </c>
      <c r="N49" s="1">
        <f t="shared" si="14"/>
        <v>4178.8201961046771</v>
      </c>
      <c r="O49" s="1">
        <f t="shared" si="15"/>
        <v>992.9612437002545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</row>
    <row r="50" spans="1:34" x14ac:dyDescent="0.45">
      <c r="A50">
        <f t="shared" si="8"/>
        <v>7.3999999999999996E-2</v>
      </c>
      <c r="B50" s="1">
        <f t="shared" si="12"/>
        <v>268.31028479750029</v>
      </c>
      <c r="C50">
        <v>800</v>
      </c>
      <c r="D50" s="2">
        <v>0.85902908656338839</v>
      </c>
      <c r="E50" s="1">
        <f t="shared" si="9"/>
        <v>34.728827911584666</v>
      </c>
      <c r="F50" s="1">
        <f t="shared" si="6"/>
        <v>277.83062329267733</v>
      </c>
      <c r="G50" s="8">
        <f t="shared" si="11"/>
        <v>12583.752750461541</v>
      </c>
      <c r="H50">
        <v>315</v>
      </c>
      <c r="I50">
        <v>295</v>
      </c>
      <c r="J50" s="1">
        <v>307.51650107509278</v>
      </c>
      <c r="K50" s="2">
        <f t="shared" si="13"/>
        <v>7.4834989249072237</v>
      </c>
      <c r="L50" s="8">
        <v>1731.8757256977869</v>
      </c>
      <c r="M50" s="1">
        <f t="shared" si="7"/>
        <v>15.96703176975578</v>
      </c>
      <c r="N50" s="1">
        <f t="shared" si="14"/>
        <v>4178.7835523014155</v>
      </c>
      <c r="O50" s="1">
        <f t="shared" si="15"/>
        <v>992.88031467395285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</row>
    <row r="51" spans="1:34" x14ac:dyDescent="0.45">
      <c r="A51">
        <f t="shared" si="8"/>
        <v>8.0000000000000002E-3</v>
      </c>
      <c r="B51" s="1">
        <f t="shared" si="12"/>
        <v>28.955461459657265</v>
      </c>
      <c r="C51">
        <v>1000</v>
      </c>
      <c r="D51" s="2">
        <v>1.1601374851637705</v>
      </c>
      <c r="E51" s="1">
        <f t="shared" si="9"/>
        <v>46.902038250200917</v>
      </c>
      <c r="F51" s="1">
        <f t="shared" si="6"/>
        <v>375.21630600160734</v>
      </c>
      <c r="G51" s="8">
        <f t="shared" si="11"/>
        <v>521.84049230769472</v>
      </c>
      <c r="H51">
        <v>315</v>
      </c>
      <c r="I51">
        <v>295</v>
      </c>
      <c r="J51" s="1">
        <v>295.17985134224097</v>
      </c>
      <c r="K51" s="2">
        <f t="shared" si="13"/>
        <v>19.820148657759034</v>
      </c>
      <c r="L51" s="8">
        <v>548.49839253394794</v>
      </c>
      <c r="M51" s="1">
        <f t="shared" si="7"/>
        <v>4.2068875267184618</v>
      </c>
      <c r="N51" s="1">
        <f t="shared" si="14"/>
        <v>4181.17966800871</v>
      </c>
      <c r="O51" s="1">
        <f t="shared" si="15"/>
        <v>994.63101426050957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</row>
    <row r="52" spans="1:34" x14ac:dyDescent="0.45">
      <c r="A52">
        <f t="shared" si="8"/>
        <v>1.4E-2</v>
      </c>
      <c r="B52" s="1">
        <f t="shared" si="12"/>
        <v>50.678883060199112</v>
      </c>
      <c r="C52">
        <v>1000</v>
      </c>
      <c r="D52" s="2">
        <v>1.1601374851637705</v>
      </c>
      <c r="E52" s="1">
        <f t="shared" si="9"/>
        <v>46.902038250200917</v>
      </c>
      <c r="F52" s="1">
        <f t="shared" si="6"/>
        <v>375.21630600160734</v>
      </c>
      <c r="G52" s="8">
        <f t="shared" si="11"/>
        <v>1048.1231384615398</v>
      </c>
      <c r="H52">
        <v>315</v>
      </c>
      <c r="I52">
        <v>295</v>
      </c>
      <c r="J52" s="1">
        <v>296.34234498336929</v>
      </c>
      <c r="K52" s="2">
        <f t="shared" si="13"/>
        <v>18.657655016630713</v>
      </c>
      <c r="L52" s="8">
        <v>902.18917136551408</v>
      </c>
      <c r="M52" s="1">
        <f t="shared" si="7"/>
        <v>6.9068807348071282</v>
      </c>
      <c r="N52" s="1">
        <f t="shared" si="14"/>
        <v>4180.7960610987966</v>
      </c>
      <c r="O52" s="1">
        <f t="shared" si="15"/>
        <v>994.49705590654321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</row>
    <row r="53" spans="1:34" x14ac:dyDescent="0.45">
      <c r="A53">
        <f t="shared" si="8"/>
        <v>0.02</v>
      </c>
      <c r="B53" s="1">
        <f t="shared" si="12"/>
        <v>72.413233334457303</v>
      </c>
      <c r="C53">
        <v>1000</v>
      </c>
      <c r="D53" s="2">
        <v>1.1601374851637705</v>
      </c>
      <c r="E53" s="1">
        <f t="shared" si="9"/>
        <v>46.902038250200917</v>
      </c>
      <c r="F53" s="1">
        <f t="shared" si="6"/>
        <v>375.21630600160734</v>
      </c>
      <c r="G53" s="8">
        <f t="shared" si="11"/>
        <v>1690.0363076923081</v>
      </c>
      <c r="H53">
        <v>315</v>
      </c>
      <c r="I53">
        <v>295</v>
      </c>
      <c r="J53" s="1">
        <v>298.00649985490634</v>
      </c>
      <c r="K53" s="2">
        <f t="shared" si="13"/>
        <v>16.993500145093662</v>
      </c>
      <c r="L53" s="8">
        <v>1172.8351044007593</v>
      </c>
      <c r="M53" s="1">
        <f t="shared" si="7"/>
        <v>8.9677558438848148</v>
      </c>
      <c r="N53" s="1">
        <f t="shared" si="14"/>
        <v>4180.3132516898786</v>
      </c>
      <c r="O53" s="1">
        <f t="shared" si="15"/>
        <v>994.29340031609024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</row>
    <row r="54" spans="1:34" x14ac:dyDescent="0.45">
      <c r="A54">
        <f t="shared" si="8"/>
        <v>2.5999999999999999E-2</v>
      </c>
      <c r="B54" s="1">
        <f t="shared" si="12"/>
        <v>94.157461688781282</v>
      </c>
      <c r="C54">
        <v>1000</v>
      </c>
      <c r="D54" s="2">
        <v>1.1601374851637705</v>
      </c>
      <c r="E54" s="1">
        <f t="shared" si="9"/>
        <v>46.902038250200917</v>
      </c>
      <c r="F54" s="1">
        <f t="shared" si="6"/>
        <v>375.21630600160734</v>
      </c>
      <c r="G54" s="8">
        <f t="shared" si="11"/>
        <v>2447.5799999999995</v>
      </c>
      <c r="H54">
        <v>315</v>
      </c>
      <c r="I54">
        <v>295</v>
      </c>
      <c r="J54" s="1">
        <v>299.6456625846464</v>
      </c>
      <c r="K54" s="2">
        <f t="shared" si="13"/>
        <v>15.354337415353598</v>
      </c>
      <c r="L54" s="8">
        <v>1376.7847462753639</v>
      </c>
      <c r="M54" s="1">
        <f t="shared" si="7"/>
        <v>10.51812278792177</v>
      </c>
      <c r="N54" s="1">
        <f t="shared" si="14"/>
        <v>4179.9090878661536</v>
      </c>
      <c r="O54" s="1">
        <f t="shared" si="15"/>
        <v>994.07947411938676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</row>
    <row r="55" spans="1:34" x14ac:dyDescent="0.45">
      <c r="A55">
        <f t="shared" si="8"/>
        <v>3.2000000000000001E-2</v>
      </c>
      <c r="B55" s="1">
        <f t="shared" si="12"/>
        <v>115.90950071320646</v>
      </c>
      <c r="C55">
        <v>1000</v>
      </c>
      <c r="D55" s="2">
        <v>1.1601374851637705</v>
      </c>
      <c r="E55" s="1">
        <f t="shared" si="9"/>
        <v>46.902038250200917</v>
      </c>
      <c r="F55" s="1">
        <f t="shared" si="6"/>
        <v>375.21630600160734</v>
      </c>
      <c r="G55" s="8">
        <f t="shared" si="11"/>
        <v>3320.7542153846143</v>
      </c>
      <c r="H55">
        <v>315</v>
      </c>
      <c r="I55">
        <v>295</v>
      </c>
      <c r="J55" s="1">
        <v>301.10049963755256</v>
      </c>
      <c r="K55" s="2">
        <f t="shared" si="13"/>
        <v>13.899500362447441</v>
      </c>
      <c r="L55" s="8">
        <v>1533.2736031032939</v>
      </c>
      <c r="M55" s="1">
        <f t="shared" si="7"/>
        <v>11.706206758445365</v>
      </c>
      <c r="N55" s="1">
        <f t="shared" si="14"/>
        <v>4179.605324654367</v>
      </c>
      <c r="O55" s="1">
        <f t="shared" si="15"/>
        <v>993.87883901802013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</row>
    <row r="56" spans="1:34" x14ac:dyDescent="0.45">
      <c r="A56">
        <f t="shared" si="8"/>
        <v>3.7999999999999999E-2</v>
      </c>
      <c r="B56" s="1">
        <f t="shared" si="12"/>
        <v>137.66753865560059</v>
      </c>
      <c r="C56">
        <v>1000</v>
      </c>
      <c r="D56" s="2">
        <v>1.1601374851637705</v>
      </c>
      <c r="E56" s="1">
        <f t="shared" si="9"/>
        <v>46.902038250200917</v>
      </c>
      <c r="F56" s="1">
        <f t="shared" si="6"/>
        <v>375.21630600160734</v>
      </c>
      <c r="G56" s="8">
        <f t="shared" si="11"/>
        <v>4309.5589538461527</v>
      </c>
      <c r="H56">
        <v>315</v>
      </c>
      <c r="I56">
        <v>295</v>
      </c>
      <c r="J56" s="1">
        <v>302.3523811641092</v>
      </c>
      <c r="K56" s="2">
        <f t="shared" si="13"/>
        <v>12.647618835890796</v>
      </c>
      <c r="L56" s="8">
        <v>1656.2154738074005</v>
      </c>
      <c r="M56" s="1">
        <f t="shared" si="7"/>
        <v>12.638670090123378</v>
      </c>
      <c r="N56" s="1">
        <f t="shared" si="14"/>
        <v>4179.3822799899499</v>
      </c>
      <c r="O56" s="1">
        <f t="shared" si="15"/>
        <v>993.69830633951472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</row>
    <row r="57" spans="1:34" x14ac:dyDescent="0.45">
      <c r="A57">
        <f t="shared" si="8"/>
        <v>4.3999999999999997E-2</v>
      </c>
      <c r="B57" s="1">
        <f t="shared" si="12"/>
        <v>159.4301860937521</v>
      </c>
      <c r="C57">
        <v>1000</v>
      </c>
      <c r="D57" s="2">
        <v>1.1601374851637705</v>
      </c>
      <c r="E57" s="1">
        <f t="shared" si="9"/>
        <v>46.902038250200917</v>
      </c>
      <c r="F57" s="1">
        <f t="shared" si="6"/>
        <v>375.21630600160734</v>
      </c>
      <c r="G57" s="8">
        <f t="shared" si="11"/>
        <v>5413.9942153846132</v>
      </c>
      <c r="H57">
        <v>315</v>
      </c>
      <c r="I57">
        <v>295</v>
      </c>
      <c r="J57" s="1">
        <v>303.42260140616492</v>
      </c>
      <c r="K57" s="2">
        <f t="shared" si="13"/>
        <v>11.577398593835085</v>
      </c>
      <c r="L57" s="8">
        <v>1754.9817900592659</v>
      </c>
      <c r="M57" s="1">
        <f t="shared" si="7"/>
        <v>13.387161616871248</v>
      </c>
      <c r="N57" s="1">
        <f t="shared" si="14"/>
        <v>4179.2177943065626</v>
      </c>
      <c r="O57" s="1">
        <f t="shared" si="15"/>
        <v>993.53832471131727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</row>
    <row r="58" spans="1:34" x14ac:dyDescent="0.45">
      <c r="A58">
        <f t="shared" si="8"/>
        <v>0.05</v>
      </c>
      <c r="B58" s="1">
        <f t="shared" si="12"/>
        <v>181.19641184135369</v>
      </c>
      <c r="C58">
        <v>1000</v>
      </c>
      <c r="D58" s="2">
        <v>1.1601374851637705</v>
      </c>
      <c r="E58" s="1">
        <f t="shared" si="9"/>
        <v>46.902038250200917</v>
      </c>
      <c r="F58" s="1">
        <f t="shared" si="6"/>
        <v>375.21630600160734</v>
      </c>
      <c r="G58" s="8">
        <f t="shared" si="11"/>
        <v>6634.0599999999995</v>
      </c>
      <c r="H58">
        <v>315</v>
      </c>
      <c r="I58">
        <v>295</v>
      </c>
      <c r="J58" s="1">
        <v>304.33985210263012</v>
      </c>
      <c r="K58" s="2">
        <f t="shared" si="13"/>
        <v>10.660147897369882</v>
      </c>
      <c r="L58" s="8">
        <v>1835.8970220057015</v>
      </c>
      <c r="M58" s="1">
        <f t="shared" si="7"/>
        <v>13.999949975855891</v>
      </c>
      <c r="N58" s="1">
        <f t="shared" si="14"/>
        <v>4179.0948200280791</v>
      </c>
      <c r="O58" s="1">
        <f t="shared" si="15"/>
        <v>993.39715489288392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</row>
    <row r="59" spans="1:34" x14ac:dyDescent="0.45">
      <c r="A59">
        <f t="shared" si="8"/>
        <v>5.6000000000000001E-2</v>
      </c>
      <c r="B59" s="1">
        <f t="shared" si="12"/>
        <v>202.96545257055141</v>
      </c>
      <c r="C59">
        <v>1000</v>
      </c>
      <c r="D59" s="2">
        <v>1.1601374851637705</v>
      </c>
      <c r="E59" s="1">
        <f t="shared" si="9"/>
        <v>46.902038250200917</v>
      </c>
      <c r="F59" s="1">
        <f t="shared" si="6"/>
        <v>375.21630600160734</v>
      </c>
      <c r="G59" s="8">
        <f t="shared" si="11"/>
        <v>7969.7563076923079</v>
      </c>
      <c r="H59">
        <v>315</v>
      </c>
      <c r="I59">
        <v>295</v>
      </c>
      <c r="J59" s="1">
        <v>305.13071303217134</v>
      </c>
      <c r="K59" s="2">
        <f t="shared" si="13"/>
        <v>9.869286967828657</v>
      </c>
      <c r="L59" s="8">
        <v>1903.3163524014794</v>
      </c>
      <c r="M59" s="1">
        <f t="shared" si="7"/>
        <v>14.510230979191132</v>
      </c>
      <c r="N59" s="1">
        <f t="shared" si="14"/>
        <v>4179.0013587525891</v>
      </c>
      <c r="O59" s="1">
        <f t="shared" si="15"/>
        <v>993.27248773986912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</row>
    <row r="60" spans="1:34" x14ac:dyDescent="0.45">
      <c r="A60">
        <f t="shared" si="8"/>
        <v>6.2E-2</v>
      </c>
      <c r="B60" s="1">
        <f t="shared" si="12"/>
        <v>224.73673854011903</v>
      </c>
      <c r="C60">
        <v>1000</v>
      </c>
      <c r="D60" s="2">
        <v>1.1601374851637705</v>
      </c>
      <c r="E60" s="1">
        <f t="shared" si="9"/>
        <v>46.902038250200917</v>
      </c>
      <c r="F60" s="1">
        <f t="shared" si="6"/>
        <v>375.21630600160734</v>
      </c>
      <c r="G60" s="8">
        <f t="shared" si="11"/>
        <v>9421.0831384615376</v>
      </c>
      <c r="H60">
        <v>315</v>
      </c>
      <c r="I60">
        <v>295</v>
      </c>
      <c r="J60" s="1">
        <v>305.8174764195918</v>
      </c>
      <c r="K60" s="2">
        <f t="shared" si="13"/>
        <v>9.1825235804082013</v>
      </c>
      <c r="L60" s="8">
        <v>1960.3118443562612</v>
      </c>
      <c r="M60" s="1">
        <f t="shared" si="7"/>
        <v>14.941397453311948</v>
      </c>
      <c r="N60" s="1">
        <f t="shared" si="14"/>
        <v>4178.9291413680685</v>
      </c>
      <c r="O60" s="1">
        <f t="shared" si="15"/>
        <v>993.16205018324285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</row>
    <row r="61" spans="1:34" x14ac:dyDescent="0.45">
      <c r="A61">
        <f t="shared" si="8"/>
        <v>6.8000000000000005E-2</v>
      </c>
      <c r="B61" s="1">
        <f t="shared" si="12"/>
        <v>246.5098391248342</v>
      </c>
      <c r="C61">
        <v>1000</v>
      </c>
      <c r="D61" s="2">
        <v>1.1601374851637705</v>
      </c>
      <c r="E61" s="1">
        <f t="shared" si="9"/>
        <v>46.902038250200917</v>
      </c>
      <c r="F61" s="1">
        <f t="shared" si="6"/>
        <v>375.21630600160734</v>
      </c>
      <c r="G61" s="8">
        <f t="shared" si="11"/>
        <v>10988.040492307693</v>
      </c>
      <c r="H61">
        <v>315</v>
      </c>
      <c r="I61">
        <v>295</v>
      </c>
      <c r="J61" s="1">
        <v>306.41820655870509</v>
      </c>
      <c r="K61" s="2">
        <f t="shared" si="13"/>
        <v>8.5817934412949057</v>
      </c>
      <c r="L61" s="8">
        <v>2009.1024381733278</v>
      </c>
      <c r="M61" s="1">
        <f t="shared" si="7"/>
        <v>15.310328958858038</v>
      </c>
      <c r="N61" s="1">
        <f t="shared" si="14"/>
        <v>4178.8724560783076</v>
      </c>
      <c r="O61" s="1">
        <f t="shared" si="15"/>
        <v>993.06380982234009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</row>
    <row r="62" spans="1:34" x14ac:dyDescent="0.45">
      <c r="A62">
        <f t="shared" si="8"/>
        <v>7.3999999999999996E-2</v>
      </c>
      <c r="B62" s="1">
        <f t="shared" si="12"/>
        <v>268.28329916628633</v>
      </c>
      <c r="C62">
        <v>1000</v>
      </c>
      <c r="D62" s="2">
        <v>1.1601374851637705</v>
      </c>
      <c r="E62" s="1">
        <f t="shared" si="9"/>
        <v>46.902038250200917</v>
      </c>
      <c r="F62" s="1">
        <f t="shared" si="6"/>
        <v>375.21630600160734</v>
      </c>
      <c r="G62" s="8">
        <f t="shared" si="11"/>
        <v>12583.752750461541</v>
      </c>
      <c r="H62">
        <v>315</v>
      </c>
      <c r="I62">
        <v>295</v>
      </c>
      <c r="J62" s="1">
        <v>306.9224408261872</v>
      </c>
      <c r="K62" s="2">
        <f t="shared" si="13"/>
        <v>8.0775591738128014</v>
      </c>
      <c r="L62" s="8">
        <v>2049.3504283251023</v>
      </c>
      <c r="M62" s="1">
        <f t="shared" si="7"/>
        <v>15.614546930664412</v>
      </c>
      <c r="N62" s="1">
        <f t="shared" si="14"/>
        <v>4178.8293428856041</v>
      </c>
      <c r="O62" s="1">
        <f t="shared" si="15"/>
        <v>992.98018485631087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</row>
    <row r="63" spans="1:34" x14ac:dyDescent="0.45">
      <c r="A63">
        <f t="shared" si="8"/>
        <v>8.0000000000000002E-3</v>
      </c>
      <c r="B63" s="1">
        <f t="shared" si="12"/>
        <v>28.95528330599139</v>
      </c>
      <c r="C63">
        <v>1200</v>
      </c>
      <c r="D63" s="2">
        <v>1.4435870342723056</v>
      </c>
      <c r="E63" s="1">
        <f t="shared" si="9"/>
        <v>58.361336621560781</v>
      </c>
      <c r="F63" s="1">
        <f t="shared" si="6"/>
        <v>466.89069297248625</v>
      </c>
      <c r="G63" s="8">
        <f t="shared" si="11"/>
        <v>521.84049230769472</v>
      </c>
      <c r="H63">
        <v>315</v>
      </c>
      <c r="I63">
        <v>295</v>
      </c>
      <c r="J63" s="1">
        <v>295.12526292051098</v>
      </c>
      <c r="K63" s="2">
        <f t="shared" si="13"/>
        <v>19.874737079489023</v>
      </c>
      <c r="L63" s="8">
        <v>581.94134063211584</v>
      </c>
      <c r="M63" s="1">
        <f t="shared" si="7"/>
        <v>3.9176921781013325</v>
      </c>
      <c r="N63" s="1">
        <f t="shared" si="14"/>
        <v>4181.1986577184816</v>
      </c>
      <c r="O63" s="1">
        <f t="shared" si="15"/>
        <v>994.63713394372962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</row>
    <row r="64" spans="1:34" x14ac:dyDescent="0.45">
      <c r="A64">
        <f t="shared" si="8"/>
        <v>1.4E-2</v>
      </c>
      <c r="B64" s="1">
        <f t="shared" si="12"/>
        <v>50.677372489495148</v>
      </c>
      <c r="C64">
        <v>1200</v>
      </c>
      <c r="D64" s="2">
        <v>1.4435870342723056</v>
      </c>
      <c r="E64" s="1">
        <f t="shared" si="9"/>
        <v>58.361336621560781</v>
      </c>
      <c r="F64" s="1">
        <f t="shared" si="6"/>
        <v>466.89069297248625</v>
      </c>
      <c r="G64" s="8">
        <f t="shared" si="11"/>
        <v>1048.1231384615398</v>
      </c>
      <c r="H64">
        <v>315</v>
      </c>
      <c r="I64">
        <v>295</v>
      </c>
      <c r="J64" s="1">
        <v>296.09018834456316</v>
      </c>
      <c r="K64" s="2">
        <f t="shared" si="13"/>
        <v>18.90981165543684</v>
      </c>
      <c r="L64" s="8">
        <v>967.53958041501267</v>
      </c>
      <c r="M64" s="1">
        <f t="shared" si="7"/>
        <v>6.4995978394889908</v>
      </c>
      <c r="N64" s="1">
        <f t="shared" si="14"/>
        <v>4180.8759417308083</v>
      </c>
      <c r="O64" s="1">
        <f t="shared" si="15"/>
        <v>994.52669947415598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</row>
    <row r="65" spans="1:34" x14ac:dyDescent="0.45">
      <c r="A65">
        <f t="shared" si="8"/>
        <v>0.02</v>
      </c>
      <c r="B65" s="1">
        <f t="shared" si="12"/>
        <v>72.409494023455167</v>
      </c>
      <c r="C65">
        <v>1200</v>
      </c>
      <c r="D65" s="2">
        <v>1.4435870342723056</v>
      </c>
      <c r="E65" s="1">
        <f t="shared" si="9"/>
        <v>58.361336621560781</v>
      </c>
      <c r="F65" s="1">
        <f t="shared" si="6"/>
        <v>466.89069297248625</v>
      </c>
      <c r="G65" s="8">
        <f t="shared" si="11"/>
        <v>1690.0363076923081</v>
      </c>
      <c r="H65">
        <v>315</v>
      </c>
      <c r="I65">
        <v>295</v>
      </c>
      <c r="J65" s="1">
        <v>297.59738129148536</v>
      </c>
      <c r="K65" s="2">
        <f t="shared" si="13"/>
        <v>17.402618708514638</v>
      </c>
      <c r="L65" s="8">
        <v>1270.9526928396181</v>
      </c>
      <c r="M65" s="1">
        <f t="shared" si="7"/>
        <v>8.5255611699023603</v>
      </c>
      <c r="N65" s="1">
        <f t="shared" si="14"/>
        <v>4180.4249601574902</v>
      </c>
      <c r="O65" s="1">
        <f t="shared" si="15"/>
        <v>994.34474679076584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</row>
    <row r="66" spans="1:34" x14ac:dyDescent="0.45">
      <c r="A66">
        <f t="shared" si="8"/>
        <v>2.5999999999999999E-2</v>
      </c>
      <c r="B66" s="1">
        <f t="shared" ref="B66:B97" si="16">A66/O66*3600*1000</f>
        <v>94.151203358693792</v>
      </c>
      <c r="C66">
        <v>1200</v>
      </c>
      <c r="D66" s="2">
        <v>1.4435870342723056</v>
      </c>
      <c r="E66" s="1">
        <f t="shared" si="9"/>
        <v>58.361336621560781</v>
      </c>
      <c r="F66" s="1">
        <f t="shared" si="6"/>
        <v>466.89069297248625</v>
      </c>
      <c r="G66" s="8">
        <f t="shared" si="11"/>
        <v>2447.5799999999995</v>
      </c>
      <c r="H66">
        <v>315</v>
      </c>
      <c r="I66">
        <v>295</v>
      </c>
      <c r="J66" s="1">
        <v>299.14987080673609</v>
      </c>
      <c r="K66" s="2">
        <f t="shared" si="13"/>
        <v>15.850129193263911</v>
      </c>
      <c r="L66" s="8">
        <v>1503.978422993112</v>
      </c>
      <c r="M66" s="1">
        <f t="shared" si="7"/>
        <v>10.078579523594708</v>
      </c>
      <c r="N66" s="1">
        <f t="shared" si="14"/>
        <v>4180.0241862948214</v>
      </c>
      <c r="O66" s="1">
        <f t="shared" si="15"/>
        <v>994.14555163364366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</row>
    <row r="67" spans="1:34" x14ac:dyDescent="0.45">
      <c r="A67">
        <f t="shared" si="8"/>
        <v>3.2000000000000001E-2</v>
      </c>
      <c r="B67" s="1">
        <f t="shared" si="16"/>
        <v>115.90075109251737</v>
      </c>
      <c r="C67">
        <v>1200</v>
      </c>
      <c r="D67" s="2">
        <v>1.4435870342723056</v>
      </c>
      <c r="E67" s="1">
        <f t="shared" si="9"/>
        <v>58.361336621560781</v>
      </c>
      <c r="F67" s="1">
        <f t="shared" si="6"/>
        <v>466.89069297248625</v>
      </c>
      <c r="G67" s="8">
        <f t="shared" si="11"/>
        <v>3320.7542153846143</v>
      </c>
      <c r="H67">
        <v>315</v>
      </c>
      <c r="I67">
        <v>295</v>
      </c>
      <c r="J67" s="1">
        <v>300.56484723564375</v>
      </c>
      <c r="K67" s="2">
        <f t="shared" ref="K67:K98" si="17">H67-J67</f>
        <v>14.435152764356246</v>
      </c>
      <c r="L67" s="8">
        <v>1685.0974879184932</v>
      </c>
      <c r="M67" s="1">
        <f t="shared" si="7"/>
        <v>11.283962482165938</v>
      </c>
      <c r="N67" s="1">
        <f t="shared" ref="N67:N98" si="18">((W67 + X67*H67 +Y67*H67^2 +  Z67*H67^3)+(W67 + X67*J67 + Y67*J67^2 +  Z67*J67^3))/2</f>
        <v>4179.7114142854925</v>
      </c>
      <c r="O67" s="1">
        <f t="shared" ref="O67:O98" si="19">((S67 + T67*H67 + U67*H67^2 +  V67*H67^3)+(S67 + T67*J67 + U67*J67^2 +  V67*J67^3))/2</f>
        <v>993.95386927252969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</row>
    <row r="68" spans="1:34" x14ac:dyDescent="0.45">
      <c r="A68">
        <f t="shared" si="8"/>
        <v>3.7999999999999999E-2</v>
      </c>
      <c r="B68" s="1">
        <f t="shared" si="16"/>
        <v>137.65645941940807</v>
      </c>
      <c r="C68">
        <v>1200</v>
      </c>
      <c r="D68" s="2">
        <v>1.4435870342723056</v>
      </c>
      <c r="E68" s="1">
        <f t="shared" si="9"/>
        <v>58.361336621560781</v>
      </c>
      <c r="F68" s="1">
        <f t="shared" ref="F68:F131" si="20">E68*8</f>
        <v>466.89069297248625</v>
      </c>
      <c r="G68" s="8">
        <f t="shared" si="11"/>
        <v>4309.5589538461527</v>
      </c>
      <c r="H68">
        <v>315</v>
      </c>
      <c r="I68">
        <v>295</v>
      </c>
      <c r="J68" s="1">
        <v>301.80392898609972</v>
      </c>
      <c r="K68" s="2">
        <f t="shared" si="17"/>
        <v>13.19607101390028</v>
      </c>
      <c r="L68" s="8">
        <v>1828.7018479747348</v>
      </c>
      <c r="M68" s="1">
        <f t="shared" ref="M68:M131" si="21">((H68-I68)-(J68-I68))/(LN((H68-I68)/(J68-I68)))</f>
        <v>12.238618934886578</v>
      </c>
      <c r="N68" s="1">
        <f t="shared" si="18"/>
        <v>4179.4758019168103</v>
      </c>
      <c r="O68" s="1">
        <f t="shared" si="19"/>
        <v>993.77828383048382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</row>
    <row r="69" spans="1:34" ht="15" customHeight="1" x14ac:dyDescent="0.45">
      <c r="A69">
        <f t="shared" si="8"/>
        <v>4.3999999999999997E-2</v>
      </c>
      <c r="B69" s="1">
        <f t="shared" si="16"/>
        <v>159.41698270922126</v>
      </c>
      <c r="C69">
        <v>1200</v>
      </c>
      <c r="D69" s="2">
        <v>1.4435870342723056</v>
      </c>
      <c r="E69" s="1">
        <f t="shared" si="9"/>
        <v>58.361336621560781</v>
      </c>
      <c r="F69" s="1">
        <f t="shared" si="20"/>
        <v>466.89069297248625</v>
      </c>
      <c r="G69" s="8">
        <f t="shared" si="11"/>
        <v>5413.9942153846132</v>
      </c>
      <c r="H69">
        <v>315</v>
      </c>
      <c r="I69">
        <v>295</v>
      </c>
      <c r="J69" s="1">
        <v>302.87642549085393</v>
      </c>
      <c r="K69" s="2">
        <f t="shared" si="17"/>
        <v>12.123574509146067</v>
      </c>
      <c r="L69" s="8">
        <v>1944.8585226519228</v>
      </c>
      <c r="M69" s="1">
        <f t="shared" si="21"/>
        <v>13.010108119023345</v>
      </c>
      <c r="N69" s="1">
        <f t="shared" si="18"/>
        <v>4179.2988256159006</v>
      </c>
      <c r="O69" s="1">
        <f t="shared" si="19"/>
        <v>993.62061248470468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</row>
    <row r="70" spans="1:34" x14ac:dyDescent="0.45">
      <c r="A70">
        <f t="shared" si="8"/>
        <v>0.05</v>
      </c>
      <c r="B70" s="1">
        <f t="shared" si="16"/>
        <v>181.18129294950043</v>
      </c>
      <c r="C70">
        <v>1200</v>
      </c>
      <c r="D70" s="2">
        <v>1.4435870342723056</v>
      </c>
      <c r="E70" s="1">
        <f t="shared" si="9"/>
        <v>58.361336621560781</v>
      </c>
      <c r="F70" s="1">
        <f t="shared" si="20"/>
        <v>466.89069297248625</v>
      </c>
      <c r="G70" s="8">
        <f t="shared" si="11"/>
        <v>6634.0599999999995</v>
      </c>
      <c r="H70">
        <v>315</v>
      </c>
      <c r="I70">
        <v>295</v>
      </c>
      <c r="J70" s="1">
        <v>303.80416606420522</v>
      </c>
      <c r="K70" s="2">
        <f t="shared" si="17"/>
        <v>11.195833935794781</v>
      </c>
      <c r="L70" s="8">
        <v>2040.5240312433161</v>
      </c>
      <c r="M70" s="1">
        <f t="shared" si="21"/>
        <v>13.645015284209553</v>
      </c>
      <c r="N70" s="1">
        <f t="shared" si="18"/>
        <v>4179.1646812129848</v>
      </c>
      <c r="O70" s="1">
        <f t="shared" si="19"/>
        <v>993.48005011847613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</row>
    <row r="71" spans="1:34" x14ac:dyDescent="0.45">
      <c r="A71">
        <f t="shared" si="8"/>
        <v>5.6000000000000001E-2</v>
      </c>
      <c r="B71" s="1">
        <f t="shared" si="16"/>
        <v>202.94861319046578</v>
      </c>
      <c r="C71">
        <v>1200</v>
      </c>
      <c r="D71" s="2">
        <v>1.4435870342723056</v>
      </c>
      <c r="E71" s="1">
        <f t="shared" si="9"/>
        <v>58.361336621560781</v>
      </c>
      <c r="F71" s="1">
        <f t="shared" si="20"/>
        <v>466.89069297248625</v>
      </c>
      <c r="G71" s="8">
        <f t="shared" si="11"/>
        <v>7969.7563076923079</v>
      </c>
      <c r="H71">
        <v>315</v>
      </c>
      <c r="I71">
        <v>295</v>
      </c>
      <c r="J71" s="1">
        <v>304.60981996966814</v>
      </c>
      <c r="K71" s="2">
        <f t="shared" si="17"/>
        <v>10.390180030331862</v>
      </c>
      <c r="L71" s="8">
        <v>2120.5679292524283</v>
      </c>
      <c r="M71" s="1">
        <f t="shared" si="21"/>
        <v>14.175899603600817</v>
      </c>
      <c r="N71" s="1">
        <f t="shared" si="18"/>
        <v>4179.0616421047098</v>
      </c>
      <c r="O71" s="1">
        <f t="shared" si="19"/>
        <v>993.35490314880792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</row>
    <row r="72" spans="1:34" x14ac:dyDescent="0.45">
      <c r="A72">
        <f t="shared" si="8"/>
        <v>6.2E-2</v>
      </c>
      <c r="B72" s="1">
        <f t="shared" si="16"/>
        <v>224.7183543078734</v>
      </c>
      <c r="C72">
        <v>1200</v>
      </c>
      <c r="D72" s="2">
        <v>1.4435870342723056</v>
      </c>
      <c r="E72" s="1">
        <f t="shared" si="9"/>
        <v>58.361336621560781</v>
      </c>
      <c r="F72" s="1">
        <f t="shared" si="20"/>
        <v>466.89069297248625</v>
      </c>
      <c r="G72" s="8">
        <f t="shared" si="11"/>
        <v>9421.0831384615376</v>
      </c>
      <c r="H72">
        <v>315</v>
      </c>
      <c r="I72">
        <v>295</v>
      </c>
      <c r="J72" s="1">
        <v>305.31343555063398</v>
      </c>
      <c r="K72" s="2">
        <f t="shared" si="17"/>
        <v>9.686564449366017</v>
      </c>
      <c r="L72" s="8">
        <v>2188.46686578451</v>
      </c>
      <c r="M72" s="1">
        <f t="shared" si="21"/>
        <v>14.625980186155838</v>
      </c>
      <c r="N72" s="1">
        <f t="shared" si="18"/>
        <v>4178.9813512150431</v>
      </c>
      <c r="O72" s="1">
        <f t="shared" si="19"/>
        <v>993.24330087522276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</row>
    <row r="73" spans="1:34" x14ac:dyDescent="0.45">
      <c r="A73">
        <f t="shared" si="8"/>
        <v>6.8000000000000005E-2</v>
      </c>
      <c r="B73" s="1">
        <f t="shared" si="16"/>
        <v>246.49006545776501</v>
      </c>
      <c r="C73">
        <v>1200</v>
      </c>
      <c r="D73" s="2">
        <v>1.4435870342723056</v>
      </c>
      <c r="E73" s="1">
        <f t="shared" si="9"/>
        <v>58.361336621560781</v>
      </c>
      <c r="F73" s="1">
        <f t="shared" si="20"/>
        <v>466.89069297248625</v>
      </c>
      <c r="G73" s="8">
        <f t="shared" si="11"/>
        <v>10988.040492307693</v>
      </c>
      <c r="H73">
        <v>315</v>
      </c>
      <c r="I73">
        <v>295</v>
      </c>
      <c r="J73" s="1">
        <v>305.93178175407854</v>
      </c>
      <c r="K73" s="2">
        <f t="shared" si="17"/>
        <v>9.0682182459214573</v>
      </c>
      <c r="L73" s="8">
        <v>2246.7555496224759</v>
      </c>
      <c r="M73" s="1">
        <f t="shared" si="21"/>
        <v>15.012165556455697</v>
      </c>
      <c r="N73" s="1">
        <f t="shared" si="18"/>
        <v>4178.9178983828506</v>
      </c>
      <c r="O73" s="1">
        <f t="shared" si="19"/>
        <v>993.14347434398087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</row>
    <row r="74" spans="1:34" x14ac:dyDescent="0.45">
      <c r="A74">
        <f t="shared" si="8"/>
        <v>7.3999999999999996E-2</v>
      </c>
      <c r="B74" s="1">
        <f t="shared" si="16"/>
        <v>268.26224684184371</v>
      </c>
      <c r="C74">
        <v>1200</v>
      </c>
      <c r="D74" s="2">
        <v>1.4435870342723056</v>
      </c>
      <c r="E74" s="1">
        <f t="shared" si="9"/>
        <v>58.361336621560781</v>
      </c>
      <c r="F74" s="1">
        <f t="shared" si="20"/>
        <v>466.89069297248625</v>
      </c>
      <c r="G74" s="8">
        <f t="shared" si="11"/>
        <v>12583.752750461541</v>
      </c>
      <c r="H74">
        <v>315</v>
      </c>
      <c r="I74">
        <v>295</v>
      </c>
      <c r="J74" s="1">
        <v>306.45277487032325</v>
      </c>
      <c r="K74" s="2">
        <f t="shared" si="17"/>
        <v>8.5472251296767467</v>
      </c>
      <c r="L74" s="8">
        <v>2294.9506137513185</v>
      </c>
      <c r="M74" s="1">
        <f t="shared" si="21"/>
        <v>15.331339304596732</v>
      </c>
      <c r="N74" s="1">
        <f t="shared" si="18"/>
        <v>4178.8693723682354</v>
      </c>
      <c r="O74" s="1">
        <f t="shared" si="19"/>
        <v>993.05811062209727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</row>
    <row r="75" spans="1:34" x14ac:dyDescent="0.45">
      <c r="A75">
        <f t="shared" si="8"/>
        <v>8.0000000000000002E-3</v>
      </c>
      <c r="B75" s="1">
        <f t="shared" si="16"/>
        <v>28.955125523056505</v>
      </c>
      <c r="C75">
        <v>1500</v>
      </c>
      <c r="D75" s="2">
        <v>1.8781232959870553</v>
      </c>
      <c r="E75" s="1">
        <f t="shared" si="9"/>
        <v>75.928768610164667</v>
      </c>
      <c r="F75" s="1">
        <f t="shared" si="20"/>
        <v>607.43014888131734</v>
      </c>
      <c r="G75" s="8">
        <f t="shared" si="11"/>
        <v>521.84049230769472</v>
      </c>
      <c r="H75">
        <v>315</v>
      </c>
      <c r="I75">
        <v>295</v>
      </c>
      <c r="J75" s="1">
        <v>295.07680046141627</v>
      </c>
      <c r="K75" s="2">
        <f t="shared" si="17"/>
        <v>19.923199538583731</v>
      </c>
      <c r="L75" s="8">
        <v>618.33858142658414</v>
      </c>
      <c r="M75" s="1">
        <f t="shared" si="21"/>
        <v>3.5818424506893627</v>
      </c>
      <c r="N75" s="1">
        <f t="shared" si="18"/>
        <v>4181.2155910695847</v>
      </c>
      <c r="O75" s="1">
        <f t="shared" si="19"/>
        <v>994.64255394323959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</row>
    <row r="76" spans="1:34" x14ac:dyDescent="0.45">
      <c r="A76">
        <f t="shared" si="8"/>
        <v>1.4E-2</v>
      </c>
      <c r="B76" s="1">
        <f t="shared" si="16"/>
        <v>50.675788023719043</v>
      </c>
      <c r="C76">
        <v>1500</v>
      </c>
      <c r="D76" s="2">
        <v>1.8781232959870553</v>
      </c>
      <c r="E76" s="1">
        <f t="shared" si="9"/>
        <v>75.928768610164667</v>
      </c>
      <c r="F76" s="1">
        <f t="shared" si="20"/>
        <v>607.43014888131734</v>
      </c>
      <c r="G76" s="8">
        <f t="shared" si="11"/>
        <v>1048.1231384615398</v>
      </c>
      <c r="H76">
        <v>315</v>
      </c>
      <c r="I76">
        <v>295</v>
      </c>
      <c r="J76" s="1">
        <v>295.82266934369505</v>
      </c>
      <c r="K76" s="2">
        <f t="shared" si="17"/>
        <v>19.177330656304946</v>
      </c>
      <c r="L76" s="8">
        <v>1040.1446793163814</v>
      </c>
      <c r="M76" s="1">
        <f t="shared" si="21"/>
        <v>6.0099442519501141</v>
      </c>
      <c r="N76" s="1">
        <f t="shared" si="18"/>
        <v>4180.9626859664177</v>
      </c>
      <c r="O76" s="1">
        <f t="shared" si="19"/>
        <v>994.55779506398676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</row>
    <row r="77" spans="1:34" x14ac:dyDescent="0.45">
      <c r="A77">
        <f t="shared" si="8"/>
        <v>0.02</v>
      </c>
      <c r="B77" s="1">
        <f t="shared" si="16"/>
        <v>72.405303903669761</v>
      </c>
      <c r="C77">
        <v>1500</v>
      </c>
      <c r="D77" s="2">
        <v>1.8781232959870553</v>
      </c>
      <c r="E77" s="1">
        <f t="shared" si="9"/>
        <v>75.928768610164667</v>
      </c>
      <c r="F77" s="1">
        <f t="shared" si="20"/>
        <v>607.43014888131734</v>
      </c>
      <c r="G77" s="8">
        <f t="shared" si="11"/>
        <v>1690.0363076923081</v>
      </c>
      <c r="H77">
        <v>315</v>
      </c>
      <c r="I77">
        <v>295</v>
      </c>
      <c r="J77" s="1">
        <v>297.13081547483625</v>
      </c>
      <c r="K77" s="2">
        <f t="shared" si="17"/>
        <v>17.869184525163746</v>
      </c>
      <c r="L77" s="8">
        <v>1383.4562770089449</v>
      </c>
      <c r="M77" s="1">
        <f t="shared" si="21"/>
        <v>7.9800665206800492</v>
      </c>
      <c r="N77" s="1">
        <f t="shared" si="18"/>
        <v>4180.557847223733</v>
      </c>
      <c r="O77" s="1">
        <f t="shared" si="19"/>
        <v>994.40228986250816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</row>
    <row r="78" spans="1:34" x14ac:dyDescent="0.45">
      <c r="A78">
        <f t="shared" si="8"/>
        <v>2.5999999999999999E-2</v>
      </c>
      <c r="B78" s="1">
        <f t="shared" si="16"/>
        <v>94.143927205008808</v>
      </c>
      <c r="C78">
        <v>1500</v>
      </c>
      <c r="D78" s="2">
        <v>1.8781232959870553</v>
      </c>
      <c r="E78" s="1">
        <f t="shared" si="9"/>
        <v>75.928768610164667</v>
      </c>
      <c r="F78" s="1">
        <f t="shared" si="20"/>
        <v>607.43014888131734</v>
      </c>
      <c r="G78" s="8">
        <f t="shared" si="11"/>
        <v>2447.5799999999995</v>
      </c>
      <c r="H78">
        <v>315</v>
      </c>
      <c r="I78">
        <v>295</v>
      </c>
      <c r="J78" s="1">
        <v>298.56182803204007</v>
      </c>
      <c r="K78" s="2">
        <f t="shared" si="17"/>
        <v>16.438171967959931</v>
      </c>
      <c r="L78" s="8">
        <v>1653.5719887633541</v>
      </c>
      <c r="M78" s="1">
        <f t="shared" si="21"/>
        <v>9.5268435736372723</v>
      </c>
      <c r="N78" s="1">
        <f t="shared" si="18"/>
        <v>4180.168664246974</v>
      </c>
      <c r="O78" s="1">
        <f t="shared" si="19"/>
        <v>994.2223867098262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</row>
    <row r="79" spans="1:34" x14ac:dyDescent="0.45">
      <c r="A79">
        <f t="shared" si="8"/>
        <v>3.2000000000000001E-2</v>
      </c>
      <c r="B79" s="1">
        <f t="shared" si="16"/>
        <v>115.89032754965092</v>
      </c>
      <c r="C79">
        <v>1500</v>
      </c>
      <c r="D79" s="2">
        <v>1.8781232959870553</v>
      </c>
      <c r="E79" s="1">
        <f t="shared" si="9"/>
        <v>75.928768610164667</v>
      </c>
      <c r="F79" s="1">
        <f t="shared" si="20"/>
        <v>607.43014888131734</v>
      </c>
      <c r="G79" s="8">
        <f t="shared" si="11"/>
        <v>3320.7542153846143</v>
      </c>
      <c r="H79">
        <v>315</v>
      </c>
      <c r="I79">
        <v>295</v>
      </c>
      <c r="J79" s="1">
        <v>299.91364522493689</v>
      </c>
      <c r="K79" s="2">
        <f t="shared" si="17"/>
        <v>15.086354775063114</v>
      </c>
      <c r="L79" s="8">
        <v>1867.0644802415554</v>
      </c>
      <c r="M79" s="1">
        <f t="shared" si="21"/>
        <v>10.747439395034027</v>
      </c>
      <c r="N79" s="1">
        <f t="shared" si="18"/>
        <v>4179.8493760604533</v>
      </c>
      <c r="O79" s="1">
        <f t="shared" si="19"/>
        <v>994.04326862951393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</row>
    <row r="80" spans="1:34" x14ac:dyDescent="0.45">
      <c r="A80">
        <f t="shared" ref="A80:A143" si="22">A68</f>
        <v>3.7999999999999999E-2</v>
      </c>
      <c r="B80" s="1">
        <f t="shared" si="16"/>
        <v>137.64302646438205</v>
      </c>
      <c r="C80">
        <v>1500</v>
      </c>
      <c r="D80" s="2">
        <v>1.8781232959870553</v>
      </c>
      <c r="E80" s="1">
        <f t="shared" ref="E80:E143" si="23">D80*0.01123*3600</f>
        <v>75.928768610164667</v>
      </c>
      <c r="F80" s="1">
        <f t="shared" si="20"/>
        <v>607.43014888131734</v>
      </c>
      <c r="G80" s="8">
        <f t="shared" si="11"/>
        <v>4309.5589538461527</v>
      </c>
      <c r="H80">
        <v>315</v>
      </c>
      <c r="I80">
        <v>295</v>
      </c>
      <c r="J80" s="1">
        <v>301.12574832830632</v>
      </c>
      <c r="K80" s="2">
        <f t="shared" si="17"/>
        <v>13.874251671693685</v>
      </c>
      <c r="L80" s="8">
        <v>2038.3890537582317</v>
      </c>
      <c r="M80" s="1">
        <f t="shared" si="21"/>
        <v>11.725730296834401</v>
      </c>
      <c r="N80" s="1">
        <f t="shared" si="18"/>
        <v>4179.6004851222833</v>
      </c>
      <c r="O80" s="1">
        <f t="shared" si="19"/>
        <v>993.87526933956087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</row>
    <row r="81" spans="1:34" x14ac:dyDescent="0.45">
      <c r="A81">
        <f t="shared" si="22"/>
        <v>4.3999999999999997E-2</v>
      </c>
      <c r="B81" s="1">
        <f t="shared" si="16"/>
        <v>159.40075894950888</v>
      </c>
      <c r="C81">
        <v>1500</v>
      </c>
      <c r="D81" s="2">
        <v>1.8781232959870553</v>
      </c>
      <c r="E81" s="1">
        <f t="shared" si="23"/>
        <v>75.928768610164667</v>
      </c>
      <c r="F81" s="1">
        <f t="shared" si="20"/>
        <v>607.43014888131734</v>
      </c>
      <c r="G81" s="8">
        <f t="shared" si="11"/>
        <v>5413.9942153846132</v>
      </c>
      <c r="H81">
        <v>315</v>
      </c>
      <c r="I81">
        <v>295</v>
      </c>
      <c r="J81" s="1">
        <v>302.1926338998444</v>
      </c>
      <c r="K81" s="2">
        <f t="shared" si="17"/>
        <v>12.807366100155605</v>
      </c>
      <c r="L81" s="8">
        <v>2178.2241770785477</v>
      </c>
      <c r="M81" s="1">
        <f t="shared" si="21"/>
        <v>12.523400000242724</v>
      </c>
      <c r="N81" s="1">
        <f t="shared" si="18"/>
        <v>4179.4088588799159</v>
      </c>
      <c r="O81" s="1">
        <f t="shared" si="19"/>
        <v>993.72174288187739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</row>
    <row r="82" spans="1:34" x14ac:dyDescent="0.45">
      <c r="A82">
        <f t="shared" si="22"/>
        <v>0.05</v>
      </c>
      <c r="B82" s="1">
        <f t="shared" si="16"/>
        <v>181.16251890591431</v>
      </c>
      <c r="C82">
        <v>1500</v>
      </c>
      <c r="D82" s="2">
        <v>1.8781232959870553</v>
      </c>
      <c r="E82" s="1">
        <f t="shared" si="23"/>
        <v>75.928768610164667</v>
      </c>
      <c r="F82" s="1">
        <f t="shared" si="20"/>
        <v>607.43014888131734</v>
      </c>
      <c r="G82" s="8">
        <f t="shared" si="11"/>
        <v>6634.0599999999995</v>
      </c>
      <c r="H82">
        <v>315</v>
      </c>
      <c r="I82">
        <v>295</v>
      </c>
      <c r="J82" s="1">
        <v>303.12713691944646</v>
      </c>
      <c r="K82" s="2">
        <f t="shared" si="17"/>
        <v>11.872863080553543</v>
      </c>
      <c r="L82" s="8">
        <v>2294.1992972372336</v>
      </c>
      <c r="M82" s="1">
        <f t="shared" si="21"/>
        <v>13.184400072851908</v>
      </c>
      <c r="N82" s="1">
        <f t="shared" si="18"/>
        <v>4179.2608878367619</v>
      </c>
      <c r="O82" s="1">
        <f t="shared" si="19"/>
        <v>993.583005397943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</row>
    <row r="83" spans="1:34" x14ac:dyDescent="0.45">
      <c r="A83">
        <f t="shared" si="22"/>
        <v>5.6000000000000001E-2</v>
      </c>
      <c r="B83" s="1">
        <f t="shared" si="16"/>
        <v>202.92752397895751</v>
      </c>
      <c r="C83">
        <v>1500</v>
      </c>
      <c r="D83" s="2">
        <v>1.8781232959870553</v>
      </c>
      <c r="E83" s="1">
        <f t="shared" si="23"/>
        <v>75.928768610164667</v>
      </c>
      <c r="F83" s="1">
        <f t="shared" si="20"/>
        <v>607.43014888131734</v>
      </c>
      <c r="G83" s="8">
        <f t="shared" si="11"/>
        <v>7969.7563076923079</v>
      </c>
      <c r="H83">
        <v>315</v>
      </c>
      <c r="I83">
        <v>295</v>
      </c>
      <c r="J83" s="1">
        <v>303.94656498437939</v>
      </c>
      <c r="K83" s="2">
        <f t="shared" si="17"/>
        <v>11.053435015620607</v>
      </c>
      <c r="L83" s="8">
        <v>2391.7784636170154</v>
      </c>
      <c r="M83" s="1">
        <f t="shared" si="21"/>
        <v>13.74014752425756</v>
      </c>
      <c r="N83" s="1">
        <f t="shared" si="18"/>
        <v>4179.1455800681515</v>
      </c>
      <c r="O83" s="1">
        <f t="shared" si="19"/>
        <v>993.45813740330686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</row>
    <row r="84" spans="1:34" x14ac:dyDescent="0.45">
      <c r="A84">
        <f t="shared" si="22"/>
        <v>6.2E-2</v>
      </c>
      <c r="B84" s="1">
        <f t="shared" si="16"/>
        <v>224.69516805496318</v>
      </c>
      <c r="C84">
        <v>1500</v>
      </c>
      <c r="D84" s="2">
        <v>1.8781232959870553</v>
      </c>
      <c r="E84" s="1">
        <f t="shared" si="23"/>
        <v>75.928768610164667</v>
      </c>
      <c r="F84" s="1">
        <f t="shared" si="20"/>
        <v>607.43014888131734</v>
      </c>
      <c r="G84" s="8">
        <f t="shared" si="11"/>
        <v>9421.0831384615376</v>
      </c>
      <c r="H84">
        <v>315</v>
      </c>
      <c r="I84">
        <v>295</v>
      </c>
      <c r="J84" s="1">
        <v>304.66776258847227</v>
      </c>
      <c r="K84" s="2">
        <f t="shared" si="17"/>
        <v>10.332237411527728</v>
      </c>
      <c r="L84" s="8">
        <v>2474.9286303814256</v>
      </c>
      <c r="M84" s="1">
        <f t="shared" si="21"/>
        <v>14.213419616531469</v>
      </c>
      <c r="N84" s="1">
        <f t="shared" si="18"/>
        <v>4179.0546951421029</v>
      </c>
      <c r="O84" s="1">
        <f t="shared" si="19"/>
        <v>993.34579346807561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</row>
    <row r="85" spans="1:34" x14ac:dyDescent="0.45">
      <c r="A85">
        <f t="shared" si="22"/>
        <v>6.8000000000000005E-2</v>
      </c>
      <c r="B85" s="1">
        <f t="shared" si="16"/>
        <v>246.46497937856253</v>
      </c>
      <c r="C85">
        <v>1500</v>
      </c>
      <c r="D85" s="2">
        <v>1.8781232959870553</v>
      </c>
      <c r="E85" s="1">
        <f t="shared" si="23"/>
        <v>75.928768610164667</v>
      </c>
      <c r="F85" s="1">
        <f t="shared" si="20"/>
        <v>607.43014888131734</v>
      </c>
      <c r="G85" s="8">
        <f t="shared" si="11"/>
        <v>10988.040492307693</v>
      </c>
      <c r="H85">
        <v>315</v>
      </c>
      <c r="I85">
        <v>295</v>
      </c>
      <c r="J85" s="1">
        <v>305.30557126959513</v>
      </c>
      <c r="K85" s="2">
        <f t="shared" si="17"/>
        <v>9.6944287304048657</v>
      </c>
      <c r="L85" s="8">
        <v>2546.579424679423</v>
      </c>
      <c r="M85" s="1">
        <f t="shared" si="21"/>
        <v>14.621014193934499</v>
      </c>
      <c r="N85" s="1">
        <f t="shared" si="18"/>
        <v>4178.9822003419604</v>
      </c>
      <c r="O85" s="1">
        <f t="shared" si="19"/>
        <v>993.24456000702173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</row>
    <row r="86" spans="1:34" x14ac:dyDescent="0.45">
      <c r="A86">
        <f t="shared" si="22"/>
        <v>7.3999999999999996E-2</v>
      </c>
      <c r="B86" s="1">
        <f t="shared" si="16"/>
        <v>268.23541048327968</v>
      </c>
      <c r="C86">
        <v>1500</v>
      </c>
      <c r="D86" s="2">
        <v>1.8781232959870553</v>
      </c>
      <c r="E86" s="1">
        <f t="shared" si="23"/>
        <v>75.928768610164667</v>
      </c>
      <c r="F86" s="1">
        <f t="shared" si="20"/>
        <v>607.43014888131734</v>
      </c>
      <c r="G86" s="8">
        <f t="shared" si="11"/>
        <v>12583.752750461541</v>
      </c>
      <c r="H86">
        <v>315</v>
      </c>
      <c r="I86">
        <v>295</v>
      </c>
      <c r="J86" s="1">
        <v>305.84572955743181</v>
      </c>
      <c r="K86" s="2">
        <f t="shared" si="17"/>
        <v>9.1542704425681904</v>
      </c>
      <c r="L86" s="8">
        <v>2606.0072554323333</v>
      </c>
      <c r="M86" s="1">
        <f t="shared" si="21"/>
        <v>14.958914920252093</v>
      </c>
      <c r="N86" s="1">
        <f t="shared" si="18"/>
        <v>4178.926342139509</v>
      </c>
      <c r="O86" s="1">
        <f t="shared" si="19"/>
        <v>993.15746388602133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</row>
    <row r="87" spans="1:34" x14ac:dyDescent="0.45">
      <c r="A87">
        <f t="shared" si="22"/>
        <v>8.0000000000000002E-3</v>
      </c>
      <c r="B87" s="1">
        <f t="shared" si="16"/>
        <v>28.955000565024083</v>
      </c>
      <c r="C87">
        <v>2000</v>
      </c>
      <c r="D87" s="2">
        <v>2.597634412313834</v>
      </c>
      <c r="E87" s="1">
        <f t="shared" si="23"/>
        <v>105.01716402102369</v>
      </c>
      <c r="F87" s="1">
        <f t="shared" si="20"/>
        <v>840.13731216818951</v>
      </c>
      <c r="G87" s="8">
        <f t="shared" si="11"/>
        <v>521.84049230769472</v>
      </c>
      <c r="H87">
        <v>315</v>
      </c>
      <c r="I87">
        <v>295</v>
      </c>
      <c r="J87" s="1">
        <v>295.03834224646209</v>
      </c>
      <c r="K87" s="2">
        <f t="shared" si="17"/>
        <v>19.961657753537907</v>
      </c>
      <c r="L87" s="8">
        <v>657.48582561207456</v>
      </c>
      <c r="M87" s="1">
        <f t="shared" si="21"/>
        <v>3.1903251417199892</v>
      </c>
      <c r="N87" s="1">
        <f t="shared" si="18"/>
        <v>4181.2290789076169</v>
      </c>
      <c r="O87" s="1">
        <f t="shared" si="19"/>
        <v>994.64684641687381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</row>
    <row r="88" spans="1:34" x14ac:dyDescent="0.45">
      <c r="A88">
        <f t="shared" si="22"/>
        <v>1.4E-2</v>
      </c>
      <c r="B88" s="1">
        <f t="shared" si="16"/>
        <v>50.674200490403749</v>
      </c>
      <c r="C88">
        <v>2000</v>
      </c>
      <c r="D88" s="2">
        <v>2.597634412313834</v>
      </c>
      <c r="E88" s="1">
        <f t="shared" si="23"/>
        <v>105.01716402102369</v>
      </c>
      <c r="F88" s="1">
        <f t="shared" si="20"/>
        <v>840.13731216818951</v>
      </c>
      <c r="G88" s="8">
        <f t="shared" si="11"/>
        <v>1048.1231384615398</v>
      </c>
      <c r="H88">
        <v>315</v>
      </c>
      <c r="I88">
        <v>295</v>
      </c>
      <c r="J88" s="1">
        <v>295.55139940009866</v>
      </c>
      <c r="K88" s="2">
        <f t="shared" si="17"/>
        <v>19.44860059990134</v>
      </c>
      <c r="L88" s="8">
        <v>1119.5768344058174</v>
      </c>
      <c r="M88" s="1">
        <f t="shared" si="21"/>
        <v>5.4158864345661168</v>
      </c>
      <c r="N88" s="1">
        <f t="shared" si="18"/>
        <v>4181.052769648395</v>
      </c>
      <c r="O88" s="1">
        <f t="shared" si="19"/>
        <v>994.58895280536944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</row>
    <row r="89" spans="1:34" x14ac:dyDescent="0.45">
      <c r="A89">
        <f t="shared" si="22"/>
        <v>0.02</v>
      </c>
      <c r="B89" s="1">
        <f t="shared" si="16"/>
        <v>72.400703626340444</v>
      </c>
      <c r="C89">
        <v>2000</v>
      </c>
      <c r="D89" s="2">
        <v>2.597634412313834</v>
      </c>
      <c r="E89" s="1">
        <f t="shared" si="23"/>
        <v>105.01716402102369</v>
      </c>
      <c r="F89" s="1">
        <f t="shared" si="20"/>
        <v>840.13731216818951</v>
      </c>
      <c r="G89" s="8">
        <f t="shared" si="11"/>
        <v>1690.0363076923081</v>
      </c>
      <c r="H89">
        <v>315</v>
      </c>
      <c r="I89">
        <v>295</v>
      </c>
      <c r="J89" s="1">
        <v>296.60802922395175</v>
      </c>
      <c r="K89" s="2">
        <f t="shared" si="17"/>
        <v>18.391970776048254</v>
      </c>
      <c r="L89" s="8">
        <v>1511.3768816180152</v>
      </c>
      <c r="M89" s="1">
        <f t="shared" si="21"/>
        <v>7.2963079620749989</v>
      </c>
      <c r="N89" s="1">
        <f t="shared" si="18"/>
        <v>4180.7138491349824</v>
      </c>
      <c r="O89" s="1">
        <f t="shared" si="19"/>
        <v>994.46547331351258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</row>
    <row r="90" spans="1:34" x14ac:dyDescent="0.45">
      <c r="A90">
        <f t="shared" si="22"/>
        <v>2.5999999999999999E-2</v>
      </c>
      <c r="B90" s="1">
        <f t="shared" si="16"/>
        <v>94.135526524590958</v>
      </c>
      <c r="C90">
        <v>2000</v>
      </c>
      <c r="D90" s="2">
        <v>2.597634412313834</v>
      </c>
      <c r="E90" s="1">
        <f t="shared" si="23"/>
        <v>105.01716402102369</v>
      </c>
      <c r="F90" s="1">
        <f t="shared" si="20"/>
        <v>840.13731216818951</v>
      </c>
      <c r="G90" s="8">
        <f t="shared" si="11"/>
        <v>2447.5799999999995</v>
      </c>
      <c r="H90">
        <v>315</v>
      </c>
      <c r="I90">
        <v>295</v>
      </c>
      <c r="J90" s="1">
        <v>297.86612377486989</v>
      </c>
      <c r="K90" s="2">
        <f t="shared" si="17"/>
        <v>17.133876225130109</v>
      </c>
      <c r="L90" s="8">
        <v>1829.4715671589577</v>
      </c>
      <c r="M90" s="1">
        <f t="shared" si="21"/>
        <v>8.8192944728173153</v>
      </c>
      <c r="N90" s="1">
        <f t="shared" si="18"/>
        <v>4180.3510794286549</v>
      </c>
      <c r="O90" s="1">
        <f t="shared" si="19"/>
        <v>994.31111139054326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</row>
    <row r="91" spans="1:34" x14ac:dyDescent="0.45">
      <c r="A91">
        <f t="shared" si="22"/>
        <v>3.2000000000000001E-2</v>
      </c>
      <c r="B91" s="1">
        <f t="shared" si="16"/>
        <v>115.87788893285801</v>
      </c>
      <c r="C91">
        <v>2000</v>
      </c>
      <c r="D91" s="2">
        <v>2.597634412313834</v>
      </c>
      <c r="E91" s="1">
        <f t="shared" si="23"/>
        <v>105.01716402102369</v>
      </c>
      <c r="F91" s="1">
        <f t="shared" si="20"/>
        <v>840.13731216818951</v>
      </c>
      <c r="G91" s="8">
        <f t="shared" si="11"/>
        <v>3320.7542153846143</v>
      </c>
      <c r="H91">
        <v>315</v>
      </c>
      <c r="I91">
        <v>295</v>
      </c>
      <c r="J91" s="1">
        <v>299.11638678071631</v>
      </c>
      <c r="K91" s="2">
        <f t="shared" si="17"/>
        <v>15.883613219283689</v>
      </c>
      <c r="L91" s="8">
        <v>2086.5879205155156</v>
      </c>
      <c r="M91" s="1">
        <f t="shared" si="21"/>
        <v>10.048108813895876</v>
      </c>
      <c r="N91" s="1">
        <f t="shared" si="18"/>
        <v>4180.0321790522667</v>
      </c>
      <c r="O91" s="1">
        <f t="shared" si="19"/>
        <v>994.14997167189676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</row>
    <row r="92" spans="1:34" x14ac:dyDescent="0.45">
      <c r="A92">
        <f t="shared" si="22"/>
        <v>3.7999999999999999E-2</v>
      </c>
      <c r="B92" s="1">
        <f t="shared" si="16"/>
        <v>137.62661065394471</v>
      </c>
      <c r="C92">
        <v>2000</v>
      </c>
      <c r="D92" s="2">
        <v>2.597634412313834</v>
      </c>
      <c r="E92" s="1">
        <f t="shared" si="23"/>
        <v>105.01716402102369</v>
      </c>
      <c r="F92" s="1">
        <f t="shared" si="20"/>
        <v>840.13731216818951</v>
      </c>
      <c r="G92" s="8">
        <f t="shared" ref="G92:G155" si="24">G80</f>
        <v>4309.5589538461527</v>
      </c>
      <c r="H92">
        <v>315</v>
      </c>
      <c r="I92">
        <v>295</v>
      </c>
      <c r="J92" s="1">
        <v>300.27566400880602</v>
      </c>
      <c r="K92" s="2">
        <f t="shared" si="17"/>
        <v>14.724335991193982</v>
      </c>
      <c r="L92" s="8">
        <v>2296.331101691153</v>
      </c>
      <c r="M92" s="1">
        <f t="shared" si="21"/>
        <v>11.049099256823339</v>
      </c>
      <c r="N92" s="1">
        <f t="shared" si="18"/>
        <v>4179.7714447820472</v>
      </c>
      <c r="O92" s="1">
        <f t="shared" si="19"/>
        <v>993.99381667529974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</row>
    <row r="93" spans="1:34" x14ac:dyDescent="0.45">
      <c r="A93">
        <f t="shared" si="22"/>
        <v>4.3999999999999997E-2</v>
      </c>
      <c r="B93" s="1">
        <f t="shared" si="16"/>
        <v>159.38057029357344</v>
      </c>
      <c r="C93">
        <v>2000</v>
      </c>
      <c r="D93" s="2">
        <v>2.597634412313834</v>
      </c>
      <c r="E93" s="1">
        <f t="shared" si="23"/>
        <v>105.01716402102369</v>
      </c>
      <c r="F93" s="1">
        <f t="shared" si="20"/>
        <v>840.13731216818951</v>
      </c>
      <c r="G93" s="8">
        <f t="shared" si="24"/>
        <v>5413.9942153846132</v>
      </c>
      <c r="H93">
        <v>315</v>
      </c>
      <c r="I93">
        <v>295</v>
      </c>
      <c r="J93" s="1">
        <v>301.32063103049916</v>
      </c>
      <c r="K93" s="2">
        <f t="shared" si="17"/>
        <v>13.679368969500842</v>
      </c>
      <c r="L93" s="8">
        <v>2469.6590140291019</v>
      </c>
      <c r="M93" s="1">
        <f t="shared" si="21"/>
        <v>11.875346759709094</v>
      </c>
      <c r="N93" s="1">
        <f t="shared" si="18"/>
        <v>4179.5636125440788</v>
      </c>
      <c r="O93" s="1">
        <f t="shared" si="19"/>
        <v>993.8476171106222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</row>
    <row r="94" spans="1:34" x14ac:dyDescent="0.45">
      <c r="A94">
        <f t="shared" si="22"/>
        <v>0.05</v>
      </c>
      <c r="B94" s="1">
        <f t="shared" si="16"/>
        <v>181.13882035927196</v>
      </c>
      <c r="C94">
        <v>2000</v>
      </c>
      <c r="D94" s="2">
        <v>2.597634412313834</v>
      </c>
      <c r="E94" s="1">
        <f t="shared" si="23"/>
        <v>105.01716402102369</v>
      </c>
      <c r="F94" s="1">
        <f t="shared" si="20"/>
        <v>840.13731216818951</v>
      </c>
      <c r="G94" s="8">
        <f t="shared" si="24"/>
        <v>6634.0599999999995</v>
      </c>
      <c r="H94">
        <v>315</v>
      </c>
      <c r="I94">
        <v>295</v>
      </c>
      <c r="J94" s="1">
        <v>302.25234175868542</v>
      </c>
      <c r="K94" s="2">
        <f t="shared" si="17"/>
        <v>12.747658241314582</v>
      </c>
      <c r="L94" s="8">
        <v>2614.8081146717122</v>
      </c>
      <c r="M94" s="1">
        <f t="shared" si="21"/>
        <v>12.566600475735971</v>
      </c>
      <c r="N94" s="1">
        <f t="shared" si="18"/>
        <v>4179.3988615830676</v>
      </c>
      <c r="O94" s="1">
        <f t="shared" si="19"/>
        <v>993.71299671150996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</row>
    <row r="95" spans="1:34" x14ac:dyDescent="0.45">
      <c r="A95">
        <f t="shared" si="22"/>
        <v>5.6000000000000001E-2</v>
      </c>
      <c r="B95" s="1">
        <f t="shared" si="16"/>
        <v>202.90059278531962</v>
      </c>
      <c r="C95">
        <v>2000</v>
      </c>
      <c r="D95" s="2">
        <v>2.597634412313834</v>
      </c>
      <c r="E95" s="1">
        <f t="shared" si="23"/>
        <v>105.01716402102369</v>
      </c>
      <c r="F95" s="1">
        <f t="shared" si="20"/>
        <v>840.13731216818951</v>
      </c>
      <c r="G95" s="8">
        <f t="shared" si="24"/>
        <v>7969.7563076923079</v>
      </c>
      <c r="H95">
        <v>315</v>
      </c>
      <c r="I95">
        <v>295</v>
      </c>
      <c r="J95" s="1">
        <v>303.08064796680708</v>
      </c>
      <c r="K95" s="2">
        <f t="shared" si="17"/>
        <v>11.919352033192922</v>
      </c>
      <c r="L95" s="8">
        <v>2737.8815524152019</v>
      </c>
      <c r="M95" s="1">
        <f t="shared" si="21"/>
        <v>13.152240269849177</v>
      </c>
      <c r="N95" s="1">
        <f t="shared" si="18"/>
        <v>4179.2678268107566</v>
      </c>
      <c r="O95" s="1">
        <f t="shared" si="19"/>
        <v>993.5900000711398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</row>
    <row r="96" spans="1:34" x14ac:dyDescent="0.45">
      <c r="A96">
        <f t="shared" si="22"/>
        <v>6.2E-2</v>
      </c>
      <c r="B96" s="1">
        <f t="shared" si="16"/>
        <v>224.66527378596459</v>
      </c>
      <c r="C96">
        <v>2000</v>
      </c>
      <c r="D96" s="2">
        <v>2.597634412313834</v>
      </c>
      <c r="E96" s="1">
        <f t="shared" si="23"/>
        <v>105.01716402102369</v>
      </c>
      <c r="F96" s="1">
        <f t="shared" si="20"/>
        <v>840.13731216818951</v>
      </c>
      <c r="G96" s="8">
        <f t="shared" si="24"/>
        <v>9421.0831384615376</v>
      </c>
      <c r="H96">
        <v>315</v>
      </c>
      <c r="I96">
        <v>295</v>
      </c>
      <c r="J96" s="1">
        <v>303.81771239017854</v>
      </c>
      <c r="K96" s="2">
        <f t="shared" si="17"/>
        <v>11.182287609821458</v>
      </c>
      <c r="L96" s="8">
        <v>2843.4209838102774</v>
      </c>
      <c r="M96" s="1">
        <f t="shared" si="21"/>
        <v>13.65409025316316</v>
      </c>
      <c r="N96" s="1">
        <f t="shared" si="18"/>
        <v>4179.1628474179406</v>
      </c>
      <c r="O96" s="1">
        <f t="shared" si="19"/>
        <v>993.47796941969523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</row>
    <row r="97" spans="1:34" x14ac:dyDescent="0.45">
      <c r="A97">
        <f t="shared" si="22"/>
        <v>6.8000000000000005E-2</v>
      </c>
      <c r="B97" s="1">
        <f t="shared" si="16"/>
        <v>246.43237390182142</v>
      </c>
      <c r="C97">
        <v>2000</v>
      </c>
      <c r="D97" s="2">
        <v>2.597634412313834</v>
      </c>
      <c r="E97" s="1">
        <f t="shared" si="23"/>
        <v>105.01716402102369</v>
      </c>
      <c r="F97" s="1">
        <f t="shared" si="20"/>
        <v>840.13731216818951</v>
      </c>
      <c r="G97" s="8">
        <f t="shared" si="24"/>
        <v>10988.040492307693</v>
      </c>
      <c r="H97">
        <v>315</v>
      </c>
      <c r="I97">
        <v>295</v>
      </c>
      <c r="J97" s="1">
        <v>304.47542659555876</v>
      </c>
      <c r="K97" s="2">
        <f t="shared" si="17"/>
        <v>10.524573404441242</v>
      </c>
      <c r="L97" s="8">
        <v>2934.8442067348178</v>
      </c>
      <c r="M97" s="1">
        <f t="shared" si="21"/>
        <v>14.088545782157658</v>
      </c>
      <c r="N97" s="1">
        <f t="shared" si="18"/>
        <v>4179.0779909639532</v>
      </c>
      <c r="O97" s="1">
        <f t="shared" si="19"/>
        <v>993.37597623244187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</row>
    <row r="98" spans="1:34" x14ac:dyDescent="0.45">
      <c r="A98">
        <f t="shared" si="22"/>
        <v>7.3999999999999996E-2</v>
      </c>
      <c r="B98" s="1">
        <f t="shared" ref="B98:B129" si="25">A98/O98*3600*1000</f>
        <v>268.20030077816324</v>
      </c>
      <c r="C98">
        <v>2000</v>
      </c>
      <c r="D98" s="2">
        <v>2.597634412313834</v>
      </c>
      <c r="E98" s="1">
        <f t="shared" si="23"/>
        <v>105.01716402102369</v>
      </c>
      <c r="F98" s="1">
        <f t="shared" si="20"/>
        <v>840.13731216818951</v>
      </c>
      <c r="G98" s="8">
        <f t="shared" si="24"/>
        <v>12583.752750461541</v>
      </c>
      <c r="H98">
        <v>315</v>
      </c>
      <c r="I98">
        <v>295</v>
      </c>
      <c r="J98" s="1">
        <v>305.03652555971144</v>
      </c>
      <c r="K98" s="2">
        <f t="shared" si="17"/>
        <v>9.9634744402885644</v>
      </c>
      <c r="L98" s="8">
        <v>3011.0018576432612</v>
      </c>
      <c r="M98" s="1">
        <f t="shared" si="21"/>
        <v>14.450262449309133</v>
      </c>
      <c r="N98" s="1">
        <f t="shared" si="18"/>
        <v>4179.011900774628</v>
      </c>
      <c r="O98" s="1">
        <f t="shared" si="19"/>
        <v>993.28747666225649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</row>
    <row r="99" spans="1:34" x14ac:dyDescent="0.45">
      <c r="A99">
        <f t="shared" si="22"/>
        <v>8.0000000000000002E-3</v>
      </c>
      <c r="B99" s="1">
        <f t="shared" si="25"/>
        <v>28.954944381528996</v>
      </c>
      <c r="C99">
        <v>2500</v>
      </c>
      <c r="D99" s="2">
        <v>3.3189140236147998</v>
      </c>
      <c r="E99" s="1">
        <f t="shared" si="23"/>
        <v>134.17705614669913</v>
      </c>
      <c r="F99" s="1">
        <f t="shared" si="20"/>
        <v>1073.416449173593</v>
      </c>
      <c r="G99" s="8">
        <f t="shared" si="24"/>
        <v>521.84049230769472</v>
      </c>
      <c r="H99">
        <v>315</v>
      </c>
      <c r="I99">
        <v>295</v>
      </c>
      <c r="J99" s="1">
        <v>295.02102817118401</v>
      </c>
      <c r="K99" s="2">
        <f t="shared" ref="K99:K130" si="26">H99-J99</f>
        <v>19.978971828815986</v>
      </c>
      <c r="L99" s="8">
        <v>683.14864920975276</v>
      </c>
      <c r="M99" s="1">
        <f t="shared" si="21"/>
        <v>2.913395410433179</v>
      </c>
      <c r="N99" s="1">
        <f t="shared" ref="N99:N130" si="27">((W99 + X99*H99 +Y99*H99^2 +  Z99*H99^3)+(W99 + X99*J99 + Y99*J99^2 +  Z99*J99^3))/2</f>
        <v>4181.2351656872706</v>
      </c>
      <c r="O99" s="1">
        <f t="shared" ref="O99:O130" si="28">((S99 + T99*H99 + U99*H99^2 +  V99*H99^3)+(S99 + T99*J99 + U99*J99^2 +  V99*J99^3))/2</f>
        <v>994.64877640629015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</row>
    <row r="100" spans="1:34" x14ac:dyDescent="0.45">
      <c r="A100">
        <f t="shared" si="22"/>
        <v>1.4E-2</v>
      </c>
      <c r="B100" s="1">
        <f t="shared" si="25"/>
        <v>50.673265250202945</v>
      </c>
      <c r="C100">
        <v>2500</v>
      </c>
      <c r="D100" s="2">
        <v>3.3189140236147998</v>
      </c>
      <c r="E100" s="1">
        <f t="shared" si="23"/>
        <v>134.17705614669913</v>
      </c>
      <c r="F100" s="1">
        <f t="shared" si="20"/>
        <v>1073.416449173593</v>
      </c>
      <c r="G100" s="8">
        <f t="shared" si="24"/>
        <v>1048.1231384615398</v>
      </c>
      <c r="H100">
        <v>315</v>
      </c>
      <c r="I100">
        <v>295</v>
      </c>
      <c r="J100" s="1">
        <v>295.39002104332798</v>
      </c>
      <c r="K100" s="2">
        <f t="shared" si="26"/>
        <v>19.609978956672023</v>
      </c>
      <c r="L100" s="8">
        <v>1171.9788749203863</v>
      </c>
      <c r="M100" s="1">
        <f t="shared" si="21"/>
        <v>4.9805817218361064</v>
      </c>
      <c r="N100" s="1">
        <f t="shared" si="27"/>
        <v>4181.1073846848794</v>
      </c>
      <c r="O100" s="1">
        <f t="shared" si="28"/>
        <v>994.60730922205869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</row>
    <row r="101" spans="1:34" x14ac:dyDescent="0.45">
      <c r="A101">
        <f t="shared" si="22"/>
        <v>0.02</v>
      </c>
      <c r="B101" s="1">
        <f t="shared" si="25"/>
        <v>72.397698736778068</v>
      </c>
      <c r="C101">
        <v>2500</v>
      </c>
      <c r="D101" s="2">
        <v>3.3189140236147998</v>
      </c>
      <c r="E101" s="1">
        <f t="shared" si="23"/>
        <v>134.17705614669913</v>
      </c>
      <c r="F101" s="1">
        <f t="shared" si="20"/>
        <v>1073.416449173593</v>
      </c>
      <c r="G101" s="8">
        <f t="shared" si="24"/>
        <v>1690.0363076923081</v>
      </c>
      <c r="H101">
        <v>315</v>
      </c>
      <c r="I101">
        <v>295</v>
      </c>
      <c r="J101" s="1">
        <v>296.26019516655089</v>
      </c>
      <c r="K101" s="2">
        <f t="shared" si="26"/>
        <v>18.739804833449114</v>
      </c>
      <c r="L101" s="8">
        <v>1598.8302940541921</v>
      </c>
      <c r="M101" s="1">
        <f t="shared" si="21"/>
        <v>6.7788162585780967</v>
      </c>
      <c r="N101" s="1">
        <f t="shared" si="27"/>
        <v>4180.8218859598946</v>
      </c>
      <c r="O101" s="1">
        <f t="shared" si="28"/>
        <v>994.50674891996209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</row>
    <row r="102" spans="1:34" x14ac:dyDescent="0.45">
      <c r="A102">
        <f t="shared" si="22"/>
        <v>2.5999999999999999E-2</v>
      </c>
      <c r="B102" s="1">
        <f t="shared" si="25"/>
        <v>94.129725460232535</v>
      </c>
      <c r="C102">
        <v>2500</v>
      </c>
      <c r="D102" s="2">
        <v>3.3189140236147998</v>
      </c>
      <c r="E102" s="1">
        <f t="shared" si="23"/>
        <v>134.17705614669913</v>
      </c>
      <c r="F102" s="1">
        <f t="shared" si="20"/>
        <v>1073.416449173593</v>
      </c>
      <c r="G102" s="8">
        <f t="shared" si="24"/>
        <v>2447.5799999999995</v>
      </c>
      <c r="H102">
        <v>315</v>
      </c>
      <c r="I102">
        <v>295</v>
      </c>
      <c r="J102" s="1">
        <v>297.37434990970866</v>
      </c>
      <c r="K102" s="2">
        <f t="shared" si="26"/>
        <v>17.625650090291344</v>
      </c>
      <c r="L102" s="8">
        <v>1953.9762887448769</v>
      </c>
      <c r="M102" s="1">
        <f t="shared" si="21"/>
        <v>8.2710365999117652</v>
      </c>
      <c r="N102" s="1">
        <f t="shared" si="27"/>
        <v>4180.487746570815</v>
      </c>
      <c r="O102" s="1">
        <f t="shared" si="28"/>
        <v>994.37238919329116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</row>
    <row r="103" spans="1:34" x14ac:dyDescent="0.45">
      <c r="A103">
        <f t="shared" si="22"/>
        <v>3.2000000000000001E-2</v>
      </c>
      <c r="B103" s="1">
        <f t="shared" si="25"/>
        <v>115.86898482046003</v>
      </c>
      <c r="C103">
        <v>2500</v>
      </c>
      <c r="D103" s="2">
        <v>3.3189140236147998</v>
      </c>
      <c r="E103" s="1">
        <f t="shared" si="23"/>
        <v>134.17705614669913</v>
      </c>
      <c r="F103" s="1">
        <f t="shared" si="20"/>
        <v>1073.416449173593</v>
      </c>
      <c r="G103" s="8">
        <f t="shared" si="24"/>
        <v>3320.7542153846143</v>
      </c>
      <c r="H103">
        <v>315</v>
      </c>
      <c r="I103">
        <v>295</v>
      </c>
      <c r="J103" s="1">
        <v>298.53099953168663</v>
      </c>
      <c r="K103" s="2">
        <f t="shared" si="26"/>
        <v>16.469000468313368</v>
      </c>
      <c r="L103" s="8">
        <v>2246.2959602324895</v>
      </c>
      <c r="M103" s="1">
        <f t="shared" si="21"/>
        <v>9.4968648759364314</v>
      </c>
      <c r="N103" s="1">
        <f t="shared" si="27"/>
        <v>4180.1764813444652</v>
      </c>
      <c r="O103" s="1">
        <f t="shared" si="28"/>
        <v>994.22636850148785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</row>
    <row r="104" spans="1:34" x14ac:dyDescent="0.45">
      <c r="A104">
        <f t="shared" si="22"/>
        <v>3.7999999999999999E-2</v>
      </c>
      <c r="B104" s="1">
        <f t="shared" si="25"/>
        <v>137.6145529845451</v>
      </c>
      <c r="C104">
        <v>2500</v>
      </c>
      <c r="D104" s="2">
        <v>3.3189140236147998</v>
      </c>
      <c r="E104" s="1">
        <f t="shared" si="23"/>
        <v>134.17705614669913</v>
      </c>
      <c r="F104" s="1">
        <f t="shared" si="20"/>
        <v>1073.416449173593</v>
      </c>
      <c r="G104" s="8">
        <f t="shared" si="24"/>
        <v>4309.5589538461527</v>
      </c>
      <c r="H104">
        <v>315</v>
      </c>
      <c r="I104">
        <v>295</v>
      </c>
      <c r="J104" s="1">
        <v>299.63498531683604</v>
      </c>
      <c r="K104" s="2">
        <f t="shared" si="26"/>
        <v>15.365014683163963</v>
      </c>
      <c r="L104" s="8">
        <v>2487.9993957624647</v>
      </c>
      <c r="M104" s="1">
        <f t="shared" si="21"/>
        <v>10.508872610883047</v>
      </c>
      <c r="N104" s="1">
        <f t="shared" si="27"/>
        <v>4179.9115030247494</v>
      </c>
      <c r="O104" s="1">
        <f t="shared" si="28"/>
        <v>994.08090956312901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</row>
    <row r="105" spans="1:34" x14ac:dyDescent="0.45">
      <c r="A105">
        <f t="shared" si="22"/>
        <v>4.3999999999999997E-2</v>
      </c>
      <c r="B105" s="1">
        <f t="shared" si="25"/>
        <v>159.36544860679726</v>
      </c>
      <c r="C105">
        <v>2500</v>
      </c>
      <c r="D105" s="2">
        <v>3.3189140236147998</v>
      </c>
      <c r="E105" s="1">
        <f t="shared" si="23"/>
        <v>134.17705614669913</v>
      </c>
      <c r="F105" s="1">
        <f t="shared" si="20"/>
        <v>1073.416449173593</v>
      </c>
      <c r="G105" s="8">
        <f t="shared" si="24"/>
        <v>5413.9942153846132</v>
      </c>
      <c r="H105">
        <v>315</v>
      </c>
      <c r="I105">
        <v>295</v>
      </c>
      <c r="J105" s="1">
        <v>300.65079902810703</v>
      </c>
      <c r="K105" s="2">
        <f t="shared" si="26"/>
        <v>14.349200971892969</v>
      </c>
      <c r="L105" s="8">
        <v>2689.811834352472</v>
      </c>
      <c r="M105" s="1">
        <f t="shared" si="21"/>
        <v>11.352796913990931</v>
      </c>
      <c r="N105" s="1">
        <f t="shared" si="27"/>
        <v>4179.6939473599059</v>
      </c>
      <c r="O105" s="1">
        <f t="shared" si="28"/>
        <v>993.9419201888652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</row>
    <row r="106" spans="1:34" x14ac:dyDescent="0.45">
      <c r="A106">
        <f t="shared" si="22"/>
        <v>0.05</v>
      </c>
      <c r="B106" s="1">
        <f t="shared" si="25"/>
        <v>181.12079365551281</v>
      </c>
      <c r="C106">
        <v>2500</v>
      </c>
      <c r="D106" s="2">
        <v>3.3189140236147998</v>
      </c>
      <c r="E106" s="1">
        <f t="shared" si="23"/>
        <v>134.17705614669913</v>
      </c>
      <c r="F106" s="1">
        <f t="shared" si="20"/>
        <v>1073.416449173593</v>
      </c>
      <c r="G106" s="8">
        <f t="shared" si="24"/>
        <v>6634.0599999999995</v>
      </c>
      <c r="H106">
        <v>315</v>
      </c>
      <c r="I106">
        <v>295</v>
      </c>
      <c r="J106" s="1">
        <v>301.5705420137769</v>
      </c>
      <c r="K106" s="2">
        <f t="shared" si="26"/>
        <v>13.429457986223099</v>
      </c>
      <c r="L106" s="8">
        <v>2860.1903529819765</v>
      </c>
      <c r="M106" s="1">
        <f t="shared" si="21"/>
        <v>12.064526379233637</v>
      </c>
      <c r="N106" s="1">
        <f t="shared" si="27"/>
        <v>4179.5175652438356</v>
      </c>
      <c r="O106" s="1">
        <f t="shared" si="28"/>
        <v>993.8118996008568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</row>
    <row r="107" spans="1:34" x14ac:dyDescent="0.45">
      <c r="A107">
        <f t="shared" si="22"/>
        <v>5.6000000000000001E-2</v>
      </c>
      <c r="B107" s="1">
        <f t="shared" si="25"/>
        <v>202.87984908969185</v>
      </c>
      <c r="C107">
        <v>2500</v>
      </c>
      <c r="D107" s="2">
        <v>3.3189140236147998</v>
      </c>
      <c r="E107" s="1">
        <f t="shared" si="23"/>
        <v>134.17705614669913</v>
      </c>
      <c r="F107" s="1">
        <f t="shared" si="20"/>
        <v>1073.416449173593</v>
      </c>
      <c r="G107" s="8">
        <f t="shared" si="24"/>
        <v>7969.7563076923079</v>
      </c>
      <c r="H107">
        <v>315</v>
      </c>
      <c r="I107">
        <v>295</v>
      </c>
      <c r="J107" s="1">
        <v>302.3980097478335</v>
      </c>
      <c r="K107" s="2">
        <f t="shared" si="26"/>
        <v>12.601990252166502</v>
      </c>
      <c r="L107" s="8">
        <v>3005.6008203083015</v>
      </c>
      <c r="M107" s="1">
        <f t="shared" si="21"/>
        <v>12.67141360086619</v>
      </c>
      <c r="N107" s="1">
        <f t="shared" si="27"/>
        <v>4179.3747869037516</v>
      </c>
      <c r="O107" s="1">
        <f t="shared" si="28"/>
        <v>993.69159088280855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</row>
    <row r="108" spans="1:34" x14ac:dyDescent="0.45">
      <c r="A108">
        <f t="shared" si="22"/>
        <v>6.2E-2</v>
      </c>
      <c r="B108" s="1">
        <f t="shared" si="25"/>
        <v>224.64200785656797</v>
      </c>
      <c r="C108">
        <v>2500</v>
      </c>
      <c r="D108" s="2">
        <v>3.3189140236147998</v>
      </c>
      <c r="E108" s="1">
        <f t="shared" si="23"/>
        <v>134.17705614669913</v>
      </c>
      <c r="F108" s="1">
        <f t="shared" si="20"/>
        <v>1073.416449173593</v>
      </c>
      <c r="G108" s="8">
        <f t="shared" si="24"/>
        <v>9421.0831384615376</v>
      </c>
      <c r="H108">
        <v>315</v>
      </c>
      <c r="I108">
        <v>295</v>
      </c>
      <c r="J108" s="1">
        <v>303.14136413483038</v>
      </c>
      <c r="K108" s="2">
        <f t="shared" si="26"/>
        <v>11.858635865169617</v>
      </c>
      <c r="L108" s="8">
        <v>3130.9635309899018</v>
      </c>
      <c r="M108" s="1">
        <f t="shared" si="21"/>
        <v>13.194227868928371</v>
      </c>
      <c r="N108" s="1">
        <f t="shared" si="27"/>
        <v>4179.2587729380448</v>
      </c>
      <c r="O108" s="1">
        <f t="shared" si="28"/>
        <v>993.5808628567429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</row>
    <row r="109" spans="1:34" x14ac:dyDescent="0.45">
      <c r="A109">
        <f t="shared" si="22"/>
        <v>6.8000000000000005E-2</v>
      </c>
      <c r="B109" s="1">
        <f t="shared" si="25"/>
        <v>246.40677543959728</v>
      </c>
      <c r="C109">
        <v>2500</v>
      </c>
      <c r="D109" s="2">
        <v>3.3189140236147998</v>
      </c>
      <c r="E109" s="1">
        <f t="shared" si="23"/>
        <v>134.17705614669913</v>
      </c>
      <c r="F109" s="1">
        <f t="shared" si="20"/>
        <v>1073.416449173593</v>
      </c>
      <c r="G109" s="8">
        <f t="shared" si="24"/>
        <v>10988.040492307693</v>
      </c>
      <c r="H109">
        <v>315</v>
      </c>
      <c r="I109">
        <v>295</v>
      </c>
      <c r="J109" s="1">
        <v>303.80986356073885</v>
      </c>
      <c r="K109" s="2">
        <f t="shared" si="26"/>
        <v>11.190136439261153</v>
      </c>
      <c r="L109" s="8">
        <v>3240.0442885910675</v>
      </c>
      <c r="M109" s="1">
        <f t="shared" si="21"/>
        <v>13.648832805114022</v>
      </c>
      <c r="N109" s="1">
        <f t="shared" si="27"/>
        <v>4179.1639095012551</v>
      </c>
      <c r="O109" s="1">
        <f t="shared" si="28"/>
        <v>993.47917508870955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</row>
    <row r="110" spans="1:34" x14ac:dyDescent="0.45">
      <c r="A110">
        <f t="shared" si="22"/>
        <v>7.3999999999999996E-2</v>
      </c>
      <c r="B110" s="1">
        <f t="shared" si="25"/>
        <v>268.17253971700569</v>
      </c>
      <c r="C110">
        <v>2500</v>
      </c>
      <c r="D110" s="2">
        <v>3.3189140236147998</v>
      </c>
      <c r="E110" s="1">
        <f t="shared" si="23"/>
        <v>134.17705614669913</v>
      </c>
      <c r="F110" s="1">
        <f t="shared" si="20"/>
        <v>1073.416449173593</v>
      </c>
      <c r="G110" s="8">
        <f t="shared" si="24"/>
        <v>12583.752750461541</v>
      </c>
      <c r="H110">
        <v>315</v>
      </c>
      <c r="I110">
        <v>295</v>
      </c>
      <c r="J110" s="1">
        <v>304.38378201538308</v>
      </c>
      <c r="K110" s="2">
        <f t="shared" si="26"/>
        <v>10.616217984616924</v>
      </c>
      <c r="L110" s="8">
        <v>3331.2476328718421</v>
      </c>
      <c r="M110" s="1">
        <f t="shared" si="21"/>
        <v>14.028710295300119</v>
      </c>
      <c r="N110" s="1">
        <f t="shared" si="27"/>
        <v>4179.0893297393823</v>
      </c>
      <c r="O110" s="1">
        <f t="shared" si="28"/>
        <v>993.39030118864457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</row>
    <row r="111" spans="1:34" x14ac:dyDescent="0.45">
      <c r="A111">
        <f t="shared" si="22"/>
        <v>8.0000000000000002E-3</v>
      </c>
      <c r="B111" s="1">
        <f t="shared" si="25"/>
        <v>28.954916182485455</v>
      </c>
      <c r="C111">
        <v>3000</v>
      </c>
      <c r="D111" s="2">
        <v>4.0392731664470798</v>
      </c>
      <c r="E111" s="1">
        <f t="shared" si="23"/>
        <v>163.29973557312255</v>
      </c>
      <c r="F111" s="1">
        <f t="shared" si="20"/>
        <v>1306.3978845849804</v>
      </c>
      <c r="G111" s="8">
        <f t="shared" si="24"/>
        <v>521.84049230769472</v>
      </c>
      <c r="H111">
        <v>315</v>
      </c>
      <c r="I111">
        <v>295</v>
      </c>
      <c r="J111" s="1">
        <v>295.01233278165415</v>
      </c>
      <c r="K111" s="2">
        <f t="shared" si="26"/>
        <v>19.987667218345848</v>
      </c>
      <c r="L111" s="8">
        <v>701.51258132510316</v>
      </c>
      <c r="M111" s="1">
        <f t="shared" si="21"/>
        <v>2.7042422235122348</v>
      </c>
      <c r="N111" s="1">
        <f t="shared" si="27"/>
        <v>4181.2382259562874</v>
      </c>
      <c r="O111" s="1">
        <f t="shared" si="28"/>
        <v>994.64974508960381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4" x14ac:dyDescent="0.45">
      <c r="A112">
        <f t="shared" si="22"/>
        <v>1.4E-2</v>
      </c>
      <c r="B112" s="1">
        <f t="shared" si="25"/>
        <v>50.672669999707018</v>
      </c>
      <c r="C112">
        <v>3000</v>
      </c>
      <c r="D112" s="2">
        <v>4.0392731664470798</v>
      </c>
      <c r="E112" s="1">
        <f t="shared" si="23"/>
        <v>163.29973557312255</v>
      </c>
      <c r="F112" s="1">
        <f t="shared" si="20"/>
        <v>1306.3978845849804</v>
      </c>
      <c r="G112" s="8">
        <f t="shared" si="24"/>
        <v>1048.1231384615398</v>
      </c>
      <c r="H112">
        <v>315</v>
      </c>
      <c r="I112">
        <v>295</v>
      </c>
      <c r="J112" s="1">
        <v>295.28668628742776</v>
      </c>
      <c r="K112" s="2">
        <f t="shared" si="26"/>
        <v>19.713313712572244</v>
      </c>
      <c r="L112" s="8">
        <v>1209.3492067813324</v>
      </c>
      <c r="M112" s="1">
        <f t="shared" si="21"/>
        <v>4.6437818451677844</v>
      </c>
      <c r="N112" s="1">
        <f t="shared" si="27"/>
        <v>4181.1427604224364</v>
      </c>
      <c r="O112" s="1">
        <f t="shared" si="28"/>
        <v>994.61899284745425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8" x14ac:dyDescent="0.45">
      <c r="A113">
        <f t="shared" si="22"/>
        <v>0.02</v>
      </c>
      <c r="B113" s="1">
        <f t="shared" si="25"/>
        <v>72.395604099514657</v>
      </c>
      <c r="C113">
        <v>3000</v>
      </c>
      <c r="D113" s="2">
        <v>4.0392731664470798</v>
      </c>
      <c r="E113" s="1">
        <f t="shared" si="23"/>
        <v>163.29973557312255</v>
      </c>
      <c r="F113" s="1">
        <f t="shared" si="20"/>
        <v>1306.3978845849804</v>
      </c>
      <c r="G113" s="8">
        <f t="shared" si="24"/>
        <v>1690.0363076923081</v>
      </c>
      <c r="H113">
        <v>315</v>
      </c>
      <c r="I113">
        <v>295</v>
      </c>
      <c r="J113" s="1">
        <v>296.01459526465351</v>
      </c>
      <c r="K113" s="2">
        <f t="shared" si="26"/>
        <v>18.985404735346492</v>
      </c>
      <c r="L113" s="8">
        <v>1662.7149763419004</v>
      </c>
      <c r="M113" s="1">
        <f t="shared" si="21"/>
        <v>6.3682859645297638</v>
      </c>
      <c r="N113" s="1">
        <f t="shared" si="27"/>
        <v>4180.9002437485487</v>
      </c>
      <c r="O113" s="1">
        <f t="shared" si="28"/>
        <v>994.53552319321943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8" x14ac:dyDescent="0.45">
      <c r="A114">
        <f t="shared" si="22"/>
        <v>2.5999999999999999E-2</v>
      </c>
      <c r="B114" s="1">
        <f t="shared" si="25"/>
        <v>94.125481169820688</v>
      </c>
      <c r="C114">
        <v>3000</v>
      </c>
      <c r="D114" s="2">
        <v>4.0392731664470798</v>
      </c>
      <c r="E114" s="1">
        <f t="shared" si="23"/>
        <v>163.29973557312255</v>
      </c>
      <c r="F114" s="1">
        <f t="shared" si="20"/>
        <v>1306.3978845849804</v>
      </c>
      <c r="G114" s="8">
        <f t="shared" si="24"/>
        <v>2447.5799999999995</v>
      </c>
      <c r="H114">
        <v>315</v>
      </c>
      <c r="I114">
        <v>295</v>
      </c>
      <c r="J114" s="1">
        <v>297.00824047291627</v>
      </c>
      <c r="K114" s="2">
        <f t="shared" si="26"/>
        <v>17.99175952708373</v>
      </c>
      <c r="L114" s="8">
        <v>2047.4660777055694</v>
      </c>
      <c r="M114" s="1">
        <f t="shared" si="21"/>
        <v>7.8276999602522768</v>
      </c>
      <c r="N114" s="1">
        <f t="shared" si="27"/>
        <v>4180.5937446452344</v>
      </c>
      <c r="O114" s="1">
        <f t="shared" si="28"/>
        <v>994.4172272663061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</row>
    <row r="115" spans="1:38" x14ac:dyDescent="0.45">
      <c r="A115">
        <f t="shared" si="22"/>
        <v>3.2000000000000001E-2</v>
      </c>
      <c r="B115" s="1">
        <f t="shared" si="25"/>
        <v>115.86226532971351</v>
      </c>
      <c r="C115">
        <v>3000</v>
      </c>
      <c r="D115" s="2">
        <v>4.0392731664470798</v>
      </c>
      <c r="E115" s="1">
        <f t="shared" si="23"/>
        <v>163.29973557312255</v>
      </c>
      <c r="F115" s="1">
        <f t="shared" si="20"/>
        <v>1306.3978845849804</v>
      </c>
      <c r="G115" s="8">
        <f t="shared" si="24"/>
        <v>3320.7542153846143</v>
      </c>
      <c r="H115">
        <v>315</v>
      </c>
      <c r="I115">
        <v>295</v>
      </c>
      <c r="J115" s="1">
        <v>298.080465211079</v>
      </c>
      <c r="K115" s="2">
        <f t="shared" si="26"/>
        <v>16.919534788920998</v>
      </c>
      <c r="L115" s="8">
        <v>2368.990112016189</v>
      </c>
      <c r="M115" s="1">
        <f t="shared" si="21"/>
        <v>9.0447277184827541</v>
      </c>
      <c r="N115" s="1">
        <f t="shared" si="27"/>
        <v>4180.2935291055564</v>
      </c>
      <c r="O115" s="1">
        <f t="shared" si="28"/>
        <v>994.28402916317157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</row>
    <row r="116" spans="1:38" x14ac:dyDescent="0.45">
      <c r="A116">
        <f t="shared" si="22"/>
        <v>3.7999999999999999E-2</v>
      </c>
      <c r="B116" s="1">
        <f t="shared" si="25"/>
        <v>137.60525093419909</v>
      </c>
      <c r="C116">
        <v>3000</v>
      </c>
      <c r="D116" s="2">
        <v>4.0392731664470798</v>
      </c>
      <c r="E116" s="1">
        <f t="shared" si="23"/>
        <v>163.29973557312255</v>
      </c>
      <c r="F116" s="1">
        <f t="shared" si="20"/>
        <v>1306.3978845849804</v>
      </c>
      <c r="G116" s="8">
        <f t="shared" si="24"/>
        <v>4309.5589538461527</v>
      </c>
      <c r="H116">
        <v>315</v>
      </c>
      <c r="I116">
        <v>295</v>
      </c>
      <c r="J116" s="1">
        <v>299.13050271636354</v>
      </c>
      <c r="K116" s="2">
        <f t="shared" si="26"/>
        <v>15.869497283636463</v>
      </c>
      <c r="L116" s="8">
        <v>2637.9113147432327</v>
      </c>
      <c r="M116" s="1">
        <f t="shared" si="21"/>
        <v>10.060967319807556</v>
      </c>
      <c r="N116" s="1">
        <f t="shared" si="27"/>
        <v>4180.0288061138344</v>
      </c>
      <c r="O116" s="1">
        <f t="shared" si="28"/>
        <v>994.14810896581162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</row>
    <row r="117" spans="1:38" x14ac:dyDescent="0.45">
      <c r="A117">
        <f t="shared" si="22"/>
        <v>4.3999999999999997E-2</v>
      </c>
      <c r="B117" s="1">
        <f t="shared" si="25"/>
        <v>159.3535862758699</v>
      </c>
      <c r="C117">
        <v>3000</v>
      </c>
      <c r="D117" s="2">
        <v>4.0392731664470798</v>
      </c>
      <c r="E117" s="1">
        <f t="shared" si="23"/>
        <v>163.29973557312255</v>
      </c>
      <c r="F117" s="1">
        <f t="shared" si="20"/>
        <v>1306.3978845849804</v>
      </c>
      <c r="G117" s="8">
        <f t="shared" si="24"/>
        <v>5413.9942153846132</v>
      </c>
      <c r="H117">
        <v>315</v>
      </c>
      <c r="I117">
        <v>295</v>
      </c>
      <c r="J117" s="1">
        <v>300.11449197495062</v>
      </c>
      <c r="K117" s="2">
        <f t="shared" si="26"/>
        <v>14.885508025049376</v>
      </c>
      <c r="L117" s="8">
        <v>2864.4493331843878</v>
      </c>
      <c r="M117" s="1">
        <f t="shared" si="21"/>
        <v>10.915896440699216</v>
      </c>
      <c r="N117" s="1">
        <f t="shared" si="27"/>
        <v>4179.8057551870443</v>
      </c>
      <c r="O117" s="1">
        <f t="shared" si="28"/>
        <v>994.01590953705249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</row>
    <row r="118" spans="1:38" x14ac:dyDescent="0.45">
      <c r="A118">
        <f t="shared" si="22"/>
        <v>0.05</v>
      </c>
      <c r="B118" s="1">
        <f t="shared" si="25"/>
        <v>181.10646472250514</v>
      </c>
      <c r="C118">
        <v>3000</v>
      </c>
      <c r="D118" s="2">
        <v>4.0392731664470798</v>
      </c>
      <c r="E118" s="1">
        <f t="shared" si="23"/>
        <v>163.29973557312255</v>
      </c>
      <c r="F118" s="1">
        <f t="shared" si="20"/>
        <v>1306.3978845849804</v>
      </c>
      <c r="G118" s="8">
        <f t="shared" si="24"/>
        <v>6634.0599999999995</v>
      </c>
      <c r="H118">
        <v>315</v>
      </c>
      <c r="I118">
        <v>295</v>
      </c>
      <c r="J118" s="1">
        <v>301.01766909337647</v>
      </c>
      <c r="K118" s="2">
        <f t="shared" si="26"/>
        <v>13.982330906623531</v>
      </c>
      <c r="L118" s="8">
        <v>3057.0473413851964</v>
      </c>
      <c r="M118" s="1">
        <f t="shared" si="21"/>
        <v>11.641927618846328</v>
      </c>
      <c r="N118" s="1">
        <f t="shared" si="27"/>
        <v>4179.6213021955164</v>
      </c>
      <c r="O118" s="1">
        <f t="shared" si="28"/>
        <v>993.89052884334933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</row>
    <row r="119" spans="1:38" x14ac:dyDescent="0.45">
      <c r="A119">
        <f t="shared" si="22"/>
        <v>5.6000000000000001E-2</v>
      </c>
      <c r="B119" s="1">
        <f t="shared" si="25"/>
        <v>202.863182909937</v>
      </c>
      <c r="C119">
        <v>3000</v>
      </c>
      <c r="D119" s="2">
        <v>4.0392731664470798</v>
      </c>
      <c r="E119" s="1">
        <f t="shared" si="23"/>
        <v>163.29973557312255</v>
      </c>
      <c r="F119" s="1">
        <f t="shared" si="20"/>
        <v>1306.3978845849804</v>
      </c>
      <c r="G119" s="8">
        <f t="shared" si="24"/>
        <v>7969.7563076923079</v>
      </c>
      <c r="H119">
        <v>315</v>
      </c>
      <c r="I119">
        <v>295</v>
      </c>
      <c r="J119" s="1">
        <v>301.83888516246367</v>
      </c>
      <c r="K119" s="2">
        <f t="shared" si="26"/>
        <v>13.161114837536331</v>
      </c>
      <c r="L119" s="8">
        <v>3222.3542871477589</v>
      </c>
      <c r="M119" s="1">
        <f t="shared" si="21"/>
        <v>12.264488234734475</v>
      </c>
      <c r="N119" s="1">
        <f t="shared" si="27"/>
        <v>4179.469648766908</v>
      </c>
      <c r="O119" s="1">
        <f t="shared" si="28"/>
        <v>993.77322739485066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</row>
    <row r="120" spans="1:38" x14ac:dyDescent="0.45">
      <c r="A120">
        <f t="shared" si="22"/>
        <v>6.2E-2</v>
      </c>
      <c r="B120" s="1">
        <f t="shared" si="25"/>
        <v>224.62314835477264</v>
      </c>
      <c r="C120">
        <v>3000</v>
      </c>
      <c r="D120" s="2">
        <v>4.0392731664470798</v>
      </c>
      <c r="E120" s="1">
        <f t="shared" si="23"/>
        <v>163.29973557312255</v>
      </c>
      <c r="F120" s="1">
        <f t="shared" si="20"/>
        <v>1306.3978845849804</v>
      </c>
      <c r="G120" s="8">
        <f t="shared" si="24"/>
        <v>9421.0831384615376</v>
      </c>
      <c r="H120">
        <v>315</v>
      </c>
      <c r="I120">
        <v>295</v>
      </c>
      <c r="J120" s="1">
        <v>302.58288850134437</v>
      </c>
      <c r="K120" s="2">
        <f t="shared" si="26"/>
        <v>12.417111498655629</v>
      </c>
      <c r="L120" s="8">
        <v>3365.5359760729889</v>
      </c>
      <c r="M120" s="1">
        <f t="shared" si="21"/>
        <v>12.803283129476085</v>
      </c>
      <c r="N120" s="1">
        <f t="shared" si="27"/>
        <v>4179.3448714277129</v>
      </c>
      <c r="O120" s="1">
        <f t="shared" si="28"/>
        <v>993.66428453524782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</row>
    <row r="121" spans="1:38" x14ac:dyDescent="0.45">
      <c r="A121">
        <f t="shared" si="22"/>
        <v>6.8000000000000005E-2</v>
      </c>
      <c r="B121" s="1">
        <f t="shared" si="25"/>
        <v>246.3858690097432</v>
      </c>
      <c r="C121">
        <v>3000</v>
      </c>
      <c r="D121" s="2">
        <v>4.0392731664470798</v>
      </c>
      <c r="E121" s="1">
        <f t="shared" si="23"/>
        <v>163.29973557312255</v>
      </c>
      <c r="F121" s="1">
        <f t="shared" si="20"/>
        <v>1306.3978845849804</v>
      </c>
      <c r="G121" s="8">
        <f t="shared" si="24"/>
        <v>10988.040492307693</v>
      </c>
      <c r="H121">
        <v>315</v>
      </c>
      <c r="I121">
        <v>295</v>
      </c>
      <c r="J121" s="1">
        <v>303.25660978541089</v>
      </c>
      <c r="K121" s="2">
        <f t="shared" si="26"/>
        <v>11.743390214589112</v>
      </c>
      <c r="L121" s="8">
        <v>3490.6080666783246</v>
      </c>
      <c r="M121" s="1">
        <f t="shared" si="21"/>
        <v>13.273593908270598</v>
      </c>
      <c r="N121" s="1">
        <f t="shared" si="27"/>
        <v>4179.2417906287728</v>
      </c>
      <c r="O121" s="1">
        <f t="shared" si="28"/>
        <v>993.56347417115683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</row>
    <row r="122" spans="1:38" x14ac:dyDescent="0.45">
      <c r="A122">
        <f t="shared" si="22"/>
        <v>7.3999999999999996E-2</v>
      </c>
      <c r="B122" s="1">
        <f t="shared" si="25"/>
        <v>268.14972805090008</v>
      </c>
      <c r="C122">
        <v>3000</v>
      </c>
      <c r="D122" s="2">
        <v>4.0392731664470798</v>
      </c>
      <c r="E122" s="1">
        <f t="shared" si="23"/>
        <v>163.29973557312255</v>
      </c>
      <c r="F122" s="1">
        <f t="shared" si="20"/>
        <v>1306.3978845849804</v>
      </c>
      <c r="G122" s="8">
        <f t="shared" si="24"/>
        <v>12583.752750461541</v>
      </c>
      <c r="H122">
        <v>315</v>
      </c>
      <c r="I122">
        <v>295</v>
      </c>
      <c r="J122" s="1">
        <v>303.83827471157684</v>
      </c>
      <c r="K122" s="2">
        <f t="shared" si="26"/>
        <v>11.161725288423156</v>
      </c>
      <c r="L122" s="8">
        <v>3595.5208875511944</v>
      </c>
      <c r="M122" s="1">
        <f t="shared" si="21"/>
        <v>13.667855238466165</v>
      </c>
      <c r="N122" s="1">
        <f t="shared" si="27"/>
        <v>4179.1600705842284</v>
      </c>
      <c r="O122" s="1">
        <f t="shared" si="28"/>
        <v>993.47480952668366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</row>
    <row r="123" spans="1:38" x14ac:dyDescent="0.45">
      <c r="A123">
        <f t="shared" si="22"/>
        <v>8.0000000000000002E-3</v>
      </c>
      <c r="B123" s="1">
        <f t="shared" si="25"/>
        <v>28.954900803477877</v>
      </c>
      <c r="C123">
        <f>C111+500</f>
        <v>3500</v>
      </c>
      <c r="D123" s="2">
        <v>4.7614732461667115</v>
      </c>
      <c r="E123" s="1">
        <f t="shared" si="23"/>
        <v>192.49684039602784</v>
      </c>
      <c r="F123" s="1">
        <f t="shared" si="20"/>
        <v>1539.9747231682227</v>
      </c>
      <c r="G123" s="8">
        <f t="shared" si="24"/>
        <v>521.84049230769472</v>
      </c>
      <c r="H123">
        <v>315</v>
      </c>
      <c r="I123">
        <v>295</v>
      </c>
      <c r="J123" s="1">
        <v>295.00758905638526</v>
      </c>
      <c r="K123" s="2">
        <f t="shared" si="26"/>
        <v>19.992410943614743</v>
      </c>
      <c r="L123" s="8">
        <v>715.50731212150481</v>
      </c>
      <c r="M123" s="1">
        <f t="shared" si="21"/>
        <v>2.5381450544228996</v>
      </c>
      <c r="N123" s="1">
        <f t="shared" si="27"/>
        <v>4181.2398964282193</v>
      </c>
      <c r="O123" s="1">
        <f t="shared" si="28"/>
        <v>994.65027338448795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J123" s="6"/>
      <c r="AK123" s="6"/>
      <c r="AL123" s="6"/>
    </row>
    <row r="124" spans="1:38" x14ac:dyDescent="0.45">
      <c r="A124">
        <f t="shared" si="22"/>
        <v>1.4E-2</v>
      </c>
      <c r="B124" s="1">
        <f t="shared" si="25"/>
        <v>50.672267949586697</v>
      </c>
      <c r="C124">
        <f t="shared" ref="C124:C187" si="29">C112+500</f>
        <v>3500</v>
      </c>
      <c r="D124" s="2">
        <v>4.7614732461667115</v>
      </c>
      <c r="E124" s="1">
        <f t="shared" si="23"/>
        <v>192.49684039602784</v>
      </c>
      <c r="F124" s="1">
        <f t="shared" si="20"/>
        <v>1539.9747231682227</v>
      </c>
      <c r="G124" s="8">
        <f t="shared" si="24"/>
        <v>1048.1231384615398</v>
      </c>
      <c r="H124">
        <v>315</v>
      </c>
      <c r="I124">
        <v>295</v>
      </c>
      <c r="J124" s="1">
        <v>295.21661212172876</v>
      </c>
      <c r="K124" s="2">
        <f t="shared" si="26"/>
        <v>19.783387878271242</v>
      </c>
      <c r="L124" s="8">
        <v>1237.6063660314194</v>
      </c>
      <c r="M124" s="1">
        <f t="shared" si="21"/>
        <v>4.3716530172774339</v>
      </c>
      <c r="N124" s="1">
        <f t="shared" si="27"/>
        <v>4181.1669301340107</v>
      </c>
      <c r="O124" s="1">
        <f t="shared" si="28"/>
        <v>994.62688447539847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  <c r="AJ124" s="6"/>
      <c r="AK124" s="6"/>
      <c r="AL124" s="6"/>
    </row>
    <row r="125" spans="1:38" x14ac:dyDescent="0.45">
      <c r="A125">
        <f t="shared" si="22"/>
        <v>0.02</v>
      </c>
      <c r="B125" s="1">
        <f t="shared" si="25"/>
        <v>72.394068005143893</v>
      </c>
      <c r="C125">
        <f t="shared" si="29"/>
        <v>3500</v>
      </c>
      <c r="D125" s="2">
        <v>4.7614732461667115</v>
      </c>
      <c r="E125" s="1">
        <f t="shared" si="23"/>
        <v>192.49684039602784</v>
      </c>
      <c r="F125" s="1">
        <f t="shared" si="20"/>
        <v>1539.9747231682227</v>
      </c>
      <c r="G125" s="8">
        <f t="shared" si="24"/>
        <v>1690.0363076923081</v>
      </c>
      <c r="H125">
        <v>315</v>
      </c>
      <c r="I125">
        <v>295</v>
      </c>
      <c r="J125" s="1">
        <v>295.8327862424664</v>
      </c>
      <c r="K125" s="2">
        <f t="shared" si="26"/>
        <v>19.167213757533602</v>
      </c>
      <c r="L125" s="8">
        <v>1711.8086614053209</v>
      </c>
      <c r="M125" s="1">
        <f t="shared" si="21"/>
        <v>6.0298707372008247</v>
      </c>
      <c r="N125" s="1">
        <f t="shared" si="27"/>
        <v>4180.9593678379251</v>
      </c>
      <c r="O125" s="1">
        <f t="shared" si="28"/>
        <v>994.5566257567416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  <c r="AJ125" s="6"/>
      <c r="AK125" s="6"/>
      <c r="AL125" s="6"/>
    </row>
    <row r="126" spans="1:38" x14ac:dyDescent="0.45">
      <c r="A126">
        <f t="shared" si="22"/>
        <v>2.5999999999999999E-2</v>
      </c>
      <c r="B126" s="1">
        <f t="shared" si="25"/>
        <v>94.122230454221068</v>
      </c>
      <c r="C126">
        <f t="shared" si="29"/>
        <v>3500</v>
      </c>
      <c r="D126" s="2">
        <v>4.7614732461667115</v>
      </c>
      <c r="E126" s="1">
        <f t="shared" si="23"/>
        <v>192.49684039602784</v>
      </c>
      <c r="F126" s="1">
        <f t="shared" si="20"/>
        <v>1539.9747231682227</v>
      </c>
      <c r="G126" s="8">
        <f t="shared" si="24"/>
        <v>2447.5799999999995</v>
      </c>
      <c r="H126">
        <v>315</v>
      </c>
      <c r="I126">
        <v>295</v>
      </c>
      <c r="J126" s="1">
        <v>296.72403465315114</v>
      </c>
      <c r="K126" s="2">
        <f t="shared" si="26"/>
        <v>18.275965346848864</v>
      </c>
      <c r="L126" s="8">
        <v>2120.9385860317311</v>
      </c>
      <c r="M126" s="1">
        <f t="shared" si="21"/>
        <v>7.4563364654976176</v>
      </c>
      <c r="N126" s="1">
        <f t="shared" si="27"/>
        <v>4180.678576127053</v>
      </c>
      <c r="O126" s="1">
        <f t="shared" si="28"/>
        <v>994.45157162446253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  <c r="AJ126" s="6"/>
      <c r="AK126" s="6"/>
      <c r="AL126" s="6"/>
    </row>
    <row r="127" spans="1:38" x14ac:dyDescent="0.45">
      <c r="A127">
        <f t="shared" si="22"/>
        <v>3.2000000000000001E-2</v>
      </c>
      <c r="B127" s="1">
        <f t="shared" si="25"/>
        <v>115.85697518787943</v>
      </c>
      <c r="C127">
        <f t="shared" si="29"/>
        <v>3500</v>
      </c>
      <c r="D127" s="2">
        <v>4.7614732461667115</v>
      </c>
      <c r="E127" s="1">
        <f t="shared" si="23"/>
        <v>192.49684039602784</v>
      </c>
      <c r="F127" s="1">
        <f t="shared" si="20"/>
        <v>1539.9747231682227</v>
      </c>
      <c r="G127" s="8">
        <f t="shared" si="24"/>
        <v>3320.7542153846143</v>
      </c>
      <c r="H127">
        <v>315</v>
      </c>
      <c r="I127">
        <v>295</v>
      </c>
      <c r="J127" s="1">
        <v>297.72012153826444</v>
      </c>
      <c r="K127" s="2">
        <f t="shared" si="26"/>
        <v>17.279878461735564</v>
      </c>
      <c r="L127" s="8">
        <v>2467.3176604795217</v>
      </c>
      <c r="M127" s="1">
        <f t="shared" si="21"/>
        <v>8.6613513426971469</v>
      </c>
      <c r="N127" s="1">
        <f t="shared" si="27"/>
        <v>4180.3909780294589</v>
      </c>
      <c r="O127" s="1">
        <f t="shared" si="28"/>
        <v>994.32942913610486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  <c r="AJ127" s="6"/>
      <c r="AK127" s="6"/>
      <c r="AL127" s="6"/>
    </row>
    <row r="128" spans="1:38" x14ac:dyDescent="0.45">
      <c r="A128">
        <f t="shared" si="22"/>
        <v>3.7999999999999999E-2</v>
      </c>
      <c r="B128" s="1">
        <f t="shared" si="25"/>
        <v>137.59778358119183</v>
      </c>
      <c r="C128">
        <f t="shared" si="29"/>
        <v>3500</v>
      </c>
      <c r="D128" s="2">
        <v>4.7614732461667115</v>
      </c>
      <c r="E128" s="1">
        <f t="shared" si="23"/>
        <v>192.49684039602784</v>
      </c>
      <c r="F128" s="1">
        <f t="shared" si="20"/>
        <v>1539.9747231682227</v>
      </c>
      <c r="G128" s="8">
        <f t="shared" si="24"/>
        <v>4309.5589538461527</v>
      </c>
      <c r="H128">
        <v>315</v>
      </c>
      <c r="I128">
        <v>295</v>
      </c>
      <c r="J128" s="1">
        <v>298.71864388165147</v>
      </c>
      <c r="K128" s="2">
        <f t="shared" si="26"/>
        <v>16.281356118348526</v>
      </c>
      <c r="L128" s="8">
        <v>2759.9476511695993</v>
      </c>
      <c r="M128" s="1">
        <f t="shared" si="21"/>
        <v>9.6776125106684674</v>
      </c>
      <c r="N128" s="1">
        <f t="shared" si="27"/>
        <v>4180.1292778935749</v>
      </c>
      <c r="O128" s="1">
        <f t="shared" si="28"/>
        <v>994.20206081501942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  <c r="AJ128" s="6"/>
      <c r="AK128" s="6"/>
      <c r="AL128" s="6"/>
    </row>
    <row r="129" spans="1:38" x14ac:dyDescent="0.45">
      <c r="A129">
        <f t="shared" si="22"/>
        <v>4.3999999999999997E-2</v>
      </c>
      <c r="B129" s="1">
        <f t="shared" si="25"/>
        <v>159.3439223835812</v>
      </c>
      <c r="C129">
        <f t="shared" si="29"/>
        <v>3500</v>
      </c>
      <c r="D129" s="2">
        <v>4.7614732461667115</v>
      </c>
      <c r="E129" s="1">
        <f t="shared" si="23"/>
        <v>192.49684039602784</v>
      </c>
      <c r="F129" s="1">
        <f t="shared" si="20"/>
        <v>1539.9747231682227</v>
      </c>
      <c r="G129" s="8">
        <f t="shared" si="24"/>
        <v>5413.9942153846132</v>
      </c>
      <c r="H129">
        <v>315</v>
      </c>
      <c r="I129">
        <v>295</v>
      </c>
      <c r="J129" s="1">
        <v>299.67004126396688</v>
      </c>
      <c r="K129" s="2">
        <f t="shared" si="26"/>
        <v>15.32995873603312</v>
      </c>
      <c r="L129" s="8">
        <v>3008.392998139228</v>
      </c>
      <c r="M129" s="1">
        <f t="shared" si="21"/>
        <v>10.539209604570136</v>
      </c>
      <c r="N129" s="1">
        <f t="shared" si="27"/>
        <v>4179.9035838973177</v>
      </c>
      <c r="O129" s="1">
        <f t="shared" si="28"/>
        <v>994.07619462693447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  <c r="AJ129" s="6"/>
      <c r="AK129" s="6"/>
      <c r="AL129" s="6"/>
    </row>
    <row r="130" spans="1:38" x14ac:dyDescent="0.45">
      <c r="A130">
        <f t="shared" si="22"/>
        <v>0.05</v>
      </c>
      <c r="B130" s="1">
        <f t="shared" ref="B130:B161" si="30">A130/O130*3600*1000</f>
        <v>181.09465494719964</v>
      </c>
      <c r="C130">
        <f t="shared" si="29"/>
        <v>3500</v>
      </c>
      <c r="D130" s="2">
        <v>4.7614732461667115</v>
      </c>
      <c r="E130" s="1">
        <f t="shared" si="23"/>
        <v>192.49684039602784</v>
      </c>
      <c r="F130" s="1">
        <f t="shared" si="20"/>
        <v>1539.9747231682227</v>
      </c>
      <c r="G130" s="8">
        <f t="shared" si="24"/>
        <v>6634.0599999999995</v>
      </c>
      <c r="H130">
        <v>315</v>
      </c>
      <c r="I130">
        <v>295</v>
      </c>
      <c r="J130" s="1">
        <v>300.55422411776436</v>
      </c>
      <c r="K130" s="2">
        <f t="shared" si="26"/>
        <v>14.445775882235637</v>
      </c>
      <c r="L130" s="8">
        <v>3220.9339335563895</v>
      </c>
      <c r="M130" s="1">
        <f t="shared" si="21"/>
        <v>11.275424843153955</v>
      </c>
      <c r="N130" s="1">
        <f t="shared" si="27"/>
        <v>4179.7135849799051</v>
      </c>
      <c r="O130" s="1">
        <f t="shared" si="28"/>
        <v>993.95534369847201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  <c r="AJ130" s="6"/>
      <c r="AK130" s="6"/>
      <c r="AL130" s="6"/>
    </row>
    <row r="131" spans="1:38" x14ac:dyDescent="0.45">
      <c r="A131">
        <f t="shared" si="22"/>
        <v>5.6000000000000001E-2</v>
      </c>
      <c r="B131" s="1">
        <f t="shared" si="30"/>
        <v>202.84931647638962</v>
      </c>
      <c r="C131">
        <f t="shared" si="29"/>
        <v>3500</v>
      </c>
      <c r="D131" s="2">
        <v>4.7614732461667115</v>
      </c>
      <c r="E131" s="1">
        <f t="shared" si="23"/>
        <v>192.49684039602784</v>
      </c>
      <c r="F131" s="1">
        <f t="shared" si="20"/>
        <v>1539.9747231682227</v>
      </c>
      <c r="G131" s="8">
        <f t="shared" si="24"/>
        <v>7969.7563076923079</v>
      </c>
      <c r="H131">
        <v>315</v>
      </c>
      <c r="I131">
        <v>295</v>
      </c>
      <c r="J131" s="1">
        <v>301.36596027911997</v>
      </c>
      <c r="K131" s="2">
        <f t="shared" ref="K131:K162" si="31">H131-J131</f>
        <v>13.634039720880025</v>
      </c>
      <c r="L131" s="8">
        <v>3404.2806121154445</v>
      </c>
      <c r="M131" s="1">
        <f t="shared" si="21"/>
        <v>11.909879937578078</v>
      </c>
      <c r="N131" s="1">
        <f t="shared" ref="N131:N162" si="32">((W131 + X131*H131 +Y131*H131^2 +  Z131*H131^3)+(W131 + X131*J131 + Y131*J131^2 +  Z131*J131^3))/2</f>
        <v>4179.5551576844764</v>
      </c>
      <c r="O131" s="1">
        <f t="shared" ref="O131:O162" si="33">((S131 + T131*H131 + U131*H131^2 +  V131*H131^3)+(S131 + T131*J131 + U131*J131^2 +  V131*J131^3))/2</f>
        <v>993.8411600389345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  <c r="AJ131" s="6"/>
      <c r="AK131" s="6"/>
      <c r="AL131" s="6"/>
    </row>
    <row r="132" spans="1:38" x14ac:dyDescent="0.45">
      <c r="A132">
        <f t="shared" si="22"/>
        <v>6.2E-2</v>
      </c>
      <c r="B132" s="1">
        <f t="shared" si="30"/>
        <v>224.60733350246818</v>
      </c>
      <c r="C132">
        <f t="shared" si="29"/>
        <v>3500</v>
      </c>
      <c r="D132" s="2">
        <v>4.7614732461667115</v>
      </c>
      <c r="E132" s="1">
        <f t="shared" si="23"/>
        <v>192.49684039602784</v>
      </c>
      <c r="F132" s="1">
        <f t="shared" ref="F132:F194" si="34">E132*8</f>
        <v>1539.9747231682227</v>
      </c>
      <c r="G132" s="8">
        <f t="shared" si="24"/>
        <v>9421.0831384615376</v>
      </c>
      <c r="H132">
        <v>315</v>
      </c>
      <c r="I132">
        <v>295</v>
      </c>
      <c r="J132" s="1">
        <v>302.10706090774698</v>
      </c>
      <c r="K132" s="2">
        <f t="shared" si="31"/>
        <v>12.892939092253016</v>
      </c>
      <c r="L132" s="8">
        <v>3563.7505467639476</v>
      </c>
      <c r="M132" s="1">
        <f t="shared" ref="M132:M194" si="35">((H132-I132)-(J132-I132))/(LN((H132-I132)/(J132-I132)))</f>
        <v>12.461238311900068</v>
      </c>
      <c r="N132" s="1">
        <f t="shared" si="32"/>
        <v>4179.4233188103226</v>
      </c>
      <c r="O132" s="1">
        <f t="shared" si="33"/>
        <v>993.73424954331369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  <c r="AJ132" s="6"/>
      <c r="AK132" s="6"/>
      <c r="AL132" s="6"/>
    </row>
    <row r="133" spans="1:38" x14ac:dyDescent="0.45">
      <c r="A133">
        <f t="shared" si="22"/>
        <v>6.8000000000000005E-2</v>
      </c>
      <c r="B133" s="1">
        <f t="shared" si="30"/>
        <v>246.36822114740215</v>
      </c>
      <c r="C133">
        <f t="shared" si="29"/>
        <v>3500</v>
      </c>
      <c r="D133" s="2">
        <v>4.7614732461667115</v>
      </c>
      <c r="E133" s="1">
        <f t="shared" si="23"/>
        <v>192.49684039602784</v>
      </c>
      <c r="F133" s="1">
        <f t="shared" si="34"/>
        <v>1539.9747231682227</v>
      </c>
      <c r="G133" s="8">
        <f t="shared" si="24"/>
        <v>10988.040492307693</v>
      </c>
      <c r="H133">
        <v>315</v>
      </c>
      <c r="I133">
        <v>295</v>
      </c>
      <c r="J133" s="1">
        <v>302.78239027573687</v>
      </c>
      <c r="K133" s="2">
        <f t="shared" si="31"/>
        <v>12.217609724263127</v>
      </c>
      <c r="L133" s="8">
        <v>3703.5383516322927</v>
      </c>
      <c r="M133" s="1">
        <f t="shared" si="35"/>
        <v>12.944182901564982</v>
      </c>
      <c r="N133" s="1">
        <f t="shared" si="32"/>
        <v>4179.3133840299379</v>
      </c>
      <c r="O133" s="1">
        <f t="shared" si="33"/>
        <v>993.6346451660911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  <c r="AJ133" s="6"/>
      <c r="AK133" s="6"/>
      <c r="AL133" s="6"/>
    </row>
    <row r="134" spans="1:38" x14ac:dyDescent="0.45">
      <c r="A134">
        <f t="shared" si="22"/>
        <v>7.3999999999999996E-2</v>
      </c>
      <c r="B134" s="1">
        <f t="shared" si="30"/>
        <v>268.13036746980805</v>
      </c>
      <c r="C134">
        <f t="shared" si="29"/>
        <v>3500</v>
      </c>
      <c r="D134" s="2">
        <v>4.7614732461667115</v>
      </c>
      <c r="E134" s="1">
        <f t="shared" si="23"/>
        <v>192.49684039602784</v>
      </c>
      <c r="F134" s="1">
        <f t="shared" si="34"/>
        <v>1539.9747231682227</v>
      </c>
      <c r="G134" s="8">
        <f t="shared" si="24"/>
        <v>12583.752750461541</v>
      </c>
      <c r="H134">
        <v>315</v>
      </c>
      <c r="I134">
        <v>295</v>
      </c>
      <c r="J134" s="1">
        <v>303.36843991292534</v>
      </c>
      <c r="K134" s="2">
        <f t="shared" si="31"/>
        <v>11.631560087074661</v>
      </c>
      <c r="L134" s="8">
        <v>3821.1362427085501</v>
      </c>
      <c r="M134" s="1">
        <f t="shared" si="35"/>
        <v>13.350200915232779</v>
      </c>
      <c r="N134" s="1">
        <f t="shared" si="32"/>
        <v>4179.225564187821</v>
      </c>
      <c r="O134" s="1">
        <f t="shared" si="33"/>
        <v>993.54654421975192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  <c r="AJ134" s="6"/>
      <c r="AK134" s="6"/>
      <c r="AL134" s="6"/>
    </row>
    <row r="135" spans="1:38" x14ac:dyDescent="0.45">
      <c r="A135">
        <f t="shared" si="22"/>
        <v>8.0000000000000002E-3</v>
      </c>
      <c r="B135" s="1">
        <f t="shared" si="30"/>
        <v>28.954891886048895</v>
      </c>
      <c r="C135">
        <f t="shared" si="29"/>
        <v>4000</v>
      </c>
      <c r="D135" s="2">
        <v>5.4827528574676769</v>
      </c>
      <c r="E135" s="1">
        <f t="shared" si="23"/>
        <v>221.65673252170325</v>
      </c>
      <c r="F135" s="1">
        <f t="shared" si="34"/>
        <v>1773.253860173626</v>
      </c>
      <c r="G135" s="8">
        <f t="shared" si="24"/>
        <v>521.84049230769472</v>
      </c>
      <c r="H135">
        <v>315</v>
      </c>
      <c r="I135">
        <v>295</v>
      </c>
      <c r="J135" s="1">
        <v>295.00483795207703</v>
      </c>
      <c r="K135" s="2">
        <f t="shared" si="31"/>
        <v>19.995162047922975</v>
      </c>
      <c r="L135" s="8">
        <v>726.52470429873119</v>
      </c>
      <c r="M135" s="1">
        <f t="shared" si="35"/>
        <v>2.4012455317175578</v>
      </c>
      <c r="N135" s="1">
        <f t="shared" si="32"/>
        <v>4181.2408655215331</v>
      </c>
      <c r="O135" s="1">
        <f t="shared" si="33"/>
        <v>994.65057971349131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  <c r="AJ135" s="6"/>
      <c r="AK135" s="6"/>
      <c r="AL135" s="6"/>
    </row>
    <row r="136" spans="1:38" x14ac:dyDescent="0.45">
      <c r="A136">
        <f t="shared" si="22"/>
        <v>1.4E-2</v>
      </c>
      <c r="B136" s="1">
        <f t="shared" si="30"/>
        <v>50.67198415665797</v>
      </c>
      <c r="C136">
        <f t="shared" si="29"/>
        <v>4000</v>
      </c>
      <c r="D136" s="2">
        <v>5.4827528574676769</v>
      </c>
      <c r="E136" s="1">
        <f t="shared" si="23"/>
        <v>221.65673252170325</v>
      </c>
      <c r="F136" s="1">
        <f t="shared" si="34"/>
        <v>1773.253860173626</v>
      </c>
      <c r="G136" s="8">
        <f t="shared" si="24"/>
        <v>1048.1231384615398</v>
      </c>
      <c r="H136">
        <v>315</v>
      </c>
      <c r="I136">
        <v>295</v>
      </c>
      <c r="J136" s="1">
        <v>295.16701237337429</v>
      </c>
      <c r="K136" s="2">
        <f t="shared" si="31"/>
        <v>19.832987626625709</v>
      </c>
      <c r="L136" s="8">
        <v>1259.6726646543157</v>
      </c>
      <c r="M136" s="1">
        <f t="shared" si="35"/>
        <v>4.1444615256051929</v>
      </c>
      <c r="N136" s="1">
        <f t="shared" si="32"/>
        <v>4181.1841263032147</v>
      </c>
      <c r="O136" s="1">
        <f t="shared" si="33"/>
        <v>994.63245497123023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  <c r="AJ136" s="6"/>
      <c r="AK136" s="6"/>
      <c r="AL136" s="6"/>
    </row>
    <row r="137" spans="1:38" x14ac:dyDescent="0.45">
      <c r="A137">
        <f t="shared" si="22"/>
        <v>0.02</v>
      </c>
      <c r="B137" s="1">
        <f t="shared" si="30"/>
        <v>72.392898091312745</v>
      </c>
      <c r="C137">
        <f t="shared" si="29"/>
        <v>4000</v>
      </c>
      <c r="D137" s="2">
        <v>5.4827528574676769</v>
      </c>
      <c r="E137" s="1">
        <f t="shared" si="23"/>
        <v>221.65673252170325</v>
      </c>
      <c r="F137" s="1">
        <f t="shared" si="34"/>
        <v>1773.253860173626</v>
      </c>
      <c r="G137" s="8">
        <f t="shared" si="24"/>
        <v>1690.0363076923081</v>
      </c>
      <c r="H137">
        <v>315</v>
      </c>
      <c r="I137">
        <v>295</v>
      </c>
      <c r="J137" s="1">
        <v>295.69332550804319</v>
      </c>
      <c r="K137" s="2">
        <f t="shared" si="31"/>
        <v>19.306674491956812</v>
      </c>
      <c r="L137" s="8">
        <v>1750.6439761592087</v>
      </c>
      <c r="M137" s="1">
        <f t="shared" si="35"/>
        <v>5.7426364252625426</v>
      </c>
      <c r="N137" s="1">
        <f t="shared" si="32"/>
        <v>4181.0053704711909</v>
      </c>
      <c r="O137" s="1">
        <f t="shared" si="33"/>
        <v>994.57269840451522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  <c r="AJ137" s="6"/>
      <c r="AK137" s="6"/>
      <c r="AL137" s="6"/>
    </row>
    <row r="138" spans="1:38" x14ac:dyDescent="0.45">
      <c r="A138">
        <f t="shared" si="22"/>
        <v>2.5999999999999999E-2</v>
      </c>
      <c r="B138" s="1">
        <f t="shared" si="30"/>
        <v>94.119653735438547</v>
      </c>
      <c r="C138">
        <f t="shared" si="29"/>
        <v>4000</v>
      </c>
      <c r="D138" s="2">
        <v>5.4827528574676769</v>
      </c>
      <c r="E138" s="1">
        <f t="shared" si="23"/>
        <v>221.65673252170325</v>
      </c>
      <c r="F138" s="1">
        <f t="shared" si="34"/>
        <v>1773.253860173626</v>
      </c>
      <c r="G138" s="8">
        <f t="shared" si="24"/>
        <v>2447.5799999999995</v>
      </c>
      <c r="H138">
        <v>315</v>
      </c>
      <c r="I138">
        <v>295</v>
      </c>
      <c r="J138" s="1">
        <v>296.49631329193676</v>
      </c>
      <c r="K138" s="2">
        <f t="shared" si="31"/>
        <v>18.503686708063242</v>
      </c>
      <c r="L138" s="8">
        <v>2180.2439087374128</v>
      </c>
      <c r="M138" s="1">
        <f t="shared" si="35"/>
        <v>7.1367635692225688</v>
      </c>
      <c r="N138" s="1">
        <f t="shared" si="32"/>
        <v>4180.7481750717989</v>
      </c>
      <c r="O138" s="1">
        <f t="shared" si="33"/>
        <v>994.47879677820265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  <c r="AJ138" s="6"/>
      <c r="AK138" s="6"/>
      <c r="AL138" s="6"/>
    </row>
    <row r="139" spans="1:38" x14ac:dyDescent="0.45">
      <c r="A139">
        <f t="shared" si="22"/>
        <v>3.2000000000000001E-2</v>
      </c>
      <c r="B139" s="1">
        <f t="shared" si="30"/>
        <v>115.8526751956378</v>
      </c>
      <c r="C139">
        <f t="shared" si="29"/>
        <v>4000</v>
      </c>
      <c r="D139" s="2">
        <v>5.4827528574676769</v>
      </c>
      <c r="E139" s="1">
        <f t="shared" si="23"/>
        <v>221.65673252170325</v>
      </c>
      <c r="F139" s="1">
        <f t="shared" si="34"/>
        <v>1773.253860173626</v>
      </c>
      <c r="G139" s="8">
        <f t="shared" si="24"/>
        <v>3320.7542153846143</v>
      </c>
      <c r="H139">
        <v>315</v>
      </c>
      <c r="I139">
        <v>295</v>
      </c>
      <c r="J139" s="1">
        <v>297.42337130467916</v>
      </c>
      <c r="K139" s="2">
        <f t="shared" si="31"/>
        <v>17.576628695320835</v>
      </c>
      <c r="L139" s="8">
        <v>2548.137344545511</v>
      </c>
      <c r="M139" s="1">
        <f t="shared" si="35"/>
        <v>8.3278957951042063</v>
      </c>
      <c r="N139" s="1">
        <f t="shared" si="32"/>
        <v>4180.473831094524</v>
      </c>
      <c r="O139" s="1">
        <f t="shared" si="33"/>
        <v>994.3663347045233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  <c r="AJ139" s="6"/>
      <c r="AK139" s="6"/>
      <c r="AL139" s="6"/>
    </row>
    <row r="140" spans="1:38" x14ac:dyDescent="0.45">
      <c r="A140">
        <f t="shared" si="22"/>
        <v>3.7999999999999999E-2</v>
      </c>
      <c r="B140" s="1">
        <f t="shared" si="30"/>
        <v>137.5916056999792</v>
      </c>
      <c r="C140">
        <f t="shared" si="29"/>
        <v>4000</v>
      </c>
      <c r="D140" s="2">
        <v>5.4827528574676769</v>
      </c>
      <c r="E140" s="1">
        <f t="shared" si="23"/>
        <v>221.65673252170325</v>
      </c>
      <c r="F140" s="1">
        <f t="shared" si="34"/>
        <v>1773.253860173626</v>
      </c>
      <c r="G140" s="8">
        <f t="shared" si="24"/>
        <v>4309.5589538461527</v>
      </c>
      <c r="H140">
        <v>315</v>
      </c>
      <c r="I140">
        <v>295</v>
      </c>
      <c r="J140" s="1">
        <v>298.37301727545741</v>
      </c>
      <c r="K140" s="2">
        <f t="shared" si="31"/>
        <v>16.626982724542586</v>
      </c>
      <c r="L140" s="8">
        <v>2861.7357238554741</v>
      </c>
      <c r="M140" s="1">
        <f t="shared" si="35"/>
        <v>9.3413972500805631</v>
      </c>
      <c r="N140" s="1">
        <f t="shared" si="32"/>
        <v>4180.2169247580368</v>
      </c>
      <c r="O140" s="1">
        <f t="shared" si="33"/>
        <v>994.24670061845711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  <c r="AJ140" s="6"/>
      <c r="AK140" s="6"/>
      <c r="AL140" s="6"/>
    </row>
    <row r="141" spans="1:38" x14ac:dyDescent="0.45">
      <c r="A141">
        <f t="shared" si="22"/>
        <v>4.3999999999999997E-2</v>
      </c>
      <c r="B141" s="1">
        <f t="shared" si="30"/>
        <v>159.33582009824261</v>
      </c>
      <c r="C141">
        <f t="shared" si="29"/>
        <v>4000</v>
      </c>
      <c r="D141" s="2">
        <v>5.4827528574676769</v>
      </c>
      <c r="E141" s="1">
        <f t="shared" si="23"/>
        <v>221.65673252170325</v>
      </c>
      <c r="F141" s="1">
        <f t="shared" si="34"/>
        <v>1773.253860173626</v>
      </c>
      <c r="G141" s="8">
        <f t="shared" si="24"/>
        <v>5413.9942153846132</v>
      </c>
      <c r="H141">
        <v>315</v>
      </c>
      <c r="I141">
        <v>295</v>
      </c>
      <c r="J141" s="1">
        <v>299.29189497362523</v>
      </c>
      <c r="K141" s="2">
        <f t="shared" si="31"/>
        <v>15.708105026374767</v>
      </c>
      <c r="L141" s="8">
        <v>3129.8640004853314</v>
      </c>
      <c r="M141" s="1">
        <f t="shared" si="35"/>
        <v>10.206669930389728</v>
      </c>
      <c r="N141" s="1">
        <f t="shared" si="32"/>
        <v>4179.9905950353341</v>
      </c>
      <c r="O141" s="1">
        <f t="shared" si="33"/>
        <v>994.12674376881728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  <c r="AJ141" s="6"/>
      <c r="AK141" s="6"/>
      <c r="AL141" s="6"/>
    </row>
    <row r="142" spans="1:38" x14ac:dyDescent="0.45">
      <c r="A142">
        <f t="shared" si="22"/>
        <v>0.05</v>
      </c>
      <c r="B142" s="1">
        <f t="shared" si="30"/>
        <v>181.08464907289576</v>
      </c>
      <c r="C142">
        <f t="shared" si="29"/>
        <v>4000</v>
      </c>
      <c r="D142" s="2">
        <v>5.4827528574676769</v>
      </c>
      <c r="E142" s="1">
        <f t="shared" si="23"/>
        <v>221.65673252170325</v>
      </c>
      <c r="F142" s="1">
        <f t="shared" si="34"/>
        <v>1773.253860173626</v>
      </c>
      <c r="G142" s="8">
        <f t="shared" si="24"/>
        <v>6634.0599999999995</v>
      </c>
      <c r="H142">
        <v>315</v>
      </c>
      <c r="I142">
        <v>295</v>
      </c>
      <c r="J142" s="1">
        <v>300.15575592145734</v>
      </c>
      <c r="K142" s="2">
        <f t="shared" si="31"/>
        <v>14.844244078542658</v>
      </c>
      <c r="L142" s="8">
        <v>3360.5388054936584</v>
      </c>
      <c r="M142" s="1">
        <f t="shared" si="35"/>
        <v>10.95016316776687</v>
      </c>
      <c r="N142" s="1">
        <f t="shared" si="32"/>
        <v>4179.7969123100738</v>
      </c>
      <c r="O142" s="1">
        <f t="shared" si="33"/>
        <v>994.01026493162806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  <c r="AJ142" s="6"/>
      <c r="AK142" s="6"/>
      <c r="AL142" s="6"/>
    </row>
    <row r="143" spans="1:38" x14ac:dyDescent="0.45">
      <c r="A143">
        <f t="shared" si="22"/>
        <v>5.6000000000000001E-2</v>
      </c>
      <c r="B143" s="1">
        <f t="shared" si="30"/>
        <v>202.83746744651489</v>
      </c>
      <c r="C143">
        <f t="shared" si="29"/>
        <v>4000</v>
      </c>
      <c r="D143" s="2">
        <v>5.4827528574676769</v>
      </c>
      <c r="E143" s="1">
        <f t="shared" si="23"/>
        <v>221.65673252170325</v>
      </c>
      <c r="F143" s="1">
        <f t="shared" si="34"/>
        <v>1773.253860173626</v>
      </c>
      <c r="G143" s="8">
        <f t="shared" si="24"/>
        <v>7969.7563076923079</v>
      </c>
      <c r="H143">
        <v>315</v>
      </c>
      <c r="I143">
        <v>295</v>
      </c>
      <c r="J143" s="1">
        <v>300.9559629061776</v>
      </c>
      <c r="K143" s="2">
        <f t="shared" si="31"/>
        <v>14.044037093822396</v>
      </c>
      <c r="L143" s="8">
        <v>3560.4435079089376</v>
      </c>
      <c r="M143" s="1">
        <f t="shared" si="35"/>
        <v>11.593808677984866</v>
      </c>
      <c r="N143" s="1">
        <f t="shared" si="32"/>
        <v>4179.6333059335611</v>
      </c>
      <c r="O143" s="1">
        <f t="shared" si="33"/>
        <v>993.89921663835992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  <c r="AJ143" s="6"/>
      <c r="AK143" s="6"/>
      <c r="AL143" s="6"/>
    </row>
    <row r="144" spans="1:38" x14ac:dyDescent="0.45">
      <c r="A144">
        <f t="shared" ref="A144:A194" si="36">A132</f>
        <v>6.2E-2</v>
      </c>
      <c r="B144" s="1">
        <f t="shared" si="30"/>
        <v>224.59372337419771</v>
      </c>
      <c r="C144">
        <f t="shared" si="29"/>
        <v>4000</v>
      </c>
      <c r="D144" s="2">
        <v>5.4827528574676769</v>
      </c>
      <c r="E144" s="1">
        <f t="shared" ref="E144:E194" si="37">D144*0.01123*3600</f>
        <v>221.65673252170325</v>
      </c>
      <c r="F144" s="1">
        <f t="shared" si="34"/>
        <v>1773.253860173626</v>
      </c>
      <c r="G144" s="8">
        <f t="shared" si="24"/>
        <v>9421.0831384615376</v>
      </c>
      <c r="H144">
        <v>315</v>
      </c>
      <c r="I144">
        <v>295</v>
      </c>
      <c r="J144" s="1">
        <v>301.69177776253298</v>
      </c>
      <c r="K144" s="2">
        <f t="shared" si="31"/>
        <v>13.308222237467021</v>
      </c>
      <c r="L144" s="8">
        <v>3734.9771097554963</v>
      </c>
      <c r="M144" s="1">
        <f t="shared" si="35"/>
        <v>12.155262742232749</v>
      </c>
      <c r="N144" s="1">
        <f t="shared" si="32"/>
        <v>4179.4957224089694</v>
      </c>
      <c r="O144" s="1">
        <f t="shared" si="33"/>
        <v>993.79446872664562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  <c r="AJ144" s="6"/>
      <c r="AK144" s="6"/>
      <c r="AL144" s="6"/>
    </row>
    <row r="145" spans="1:38" x14ac:dyDescent="0.45">
      <c r="A145">
        <f t="shared" si="36"/>
        <v>6.8000000000000005E-2</v>
      </c>
      <c r="B145" s="1">
        <f t="shared" si="30"/>
        <v>246.35294222903303</v>
      </c>
      <c r="C145">
        <f t="shared" si="29"/>
        <v>4000</v>
      </c>
      <c r="D145" s="2">
        <v>5.4827528574676769</v>
      </c>
      <c r="E145" s="1">
        <f t="shared" si="37"/>
        <v>221.65673252170325</v>
      </c>
      <c r="F145" s="1">
        <f t="shared" si="34"/>
        <v>1773.253860173626</v>
      </c>
      <c r="G145" s="8">
        <f t="shared" si="24"/>
        <v>10988.040492307693</v>
      </c>
      <c r="H145">
        <v>315</v>
      </c>
      <c r="I145">
        <v>295</v>
      </c>
      <c r="J145" s="1">
        <v>302.36621836612869</v>
      </c>
      <c r="K145" s="2">
        <f t="shared" si="31"/>
        <v>12.633781633871308</v>
      </c>
      <c r="L145" s="8">
        <v>3888.4588808046142</v>
      </c>
      <c r="M145" s="1">
        <f t="shared" si="35"/>
        <v>12.648608195454077</v>
      </c>
      <c r="N145" s="1">
        <f t="shared" si="32"/>
        <v>4179.3800030420471</v>
      </c>
      <c r="O145" s="1">
        <f t="shared" si="33"/>
        <v>993.69627082598731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  <c r="AJ145" s="6"/>
      <c r="AK145" s="6"/>
      <c r="AL145" s="6"/>
    </row>
    <row r="146" spans="1:38" x14ac:dyDescent="0.45">
      <c r="A146">
        <f t="shared" si="36"/>
        <v>7.3999999999999996E-2</v>
      </c>
      <c r="B146" s="1">
        <f t="shared" si="30"/>
        <v>268.11352341575389</v>
      </c>
      <c r="C146">
        <f t="shared" si="29"/>
        <v>4000</v>
      </c>
      <c r="D146" s="2">
        <v>5.4827528574676769</v>
      </c>
      <c r="E146" s="1">
        <f t="shared" si="37"/>
        <v>221.65673252170325</v>
      </c>
      <c r="F146" s="1">
        <f t="shared" si="34"/>
        <v>1773.253860173626</v>
      </c>
      <c r="G146" s="8">
        <f t="shared" si="24"/>
        <v>12583.752750461541</v>
      </c>
      <c r="H146">
        <v>315</v>
      </c>
      <c r="I146">
        <v>295</v>
      </c>
      <c r="J146" s="1">
        <v>302.95428823513981</v>
      </c>
      <c r="K146" s="2">
        <f t="shared" si="31"/>
        <v>12.045711764860187</v>
      </c>
      <c r="L146" s="8">
        <v>4017.9210411106019</v>
      </c>
      <c r="M146" s="1">
        <f t="shared" si="35"/>
        <v>13.064464468194158</v>
      </c>
      <c r="N146" s="1">
        <f t="shared" si="32"/>
        <v>4179.2869072945505</v>
      </c>
      <c r="O146" s="1">
        <f t="shared" si="33"/>
        <v>993.60896312157729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  <c r="AJ146" s="6"/>
      <c r="AK146" s="6"/>
      <c r="AL146" s="6"/>
    </row>
    <row r="147" spans="1:38" x14ac:dyDescent="0.45">
      <c r="A147">
        <f t="shared" si="36"/>
        <v>8.0000000000000002E-3</v>
      </c>
      <c r="B147" s="1">
        <f t="shared" si="30"/>
        <v>28.954886545775999</v>
      </c>
      <c r="C147">
        <f t="shared" si="29"/>
        <v>4500</v>
      </c>
      <c r="D147" s="2">
        <v>6.2040324687436312</v>
      </c>
      <c r="E147" s="1">
        <f t="shared" si="37"/>
        <v>250.81662464636753</v>
      </c>
      <c r="F147" s="1">
        <f t="shared" si="34"/>
        <v>2006.5329971709402</v>
      </c>
      <c r="G147" s="8">
        <f t="shared" si="24"/>
        <v>521.84049230769472</v>
      </c>
      <c r="H147">
        <v>315</v>
      </c>
      <c r="I147">
        <v>295</v>
      </c>
      <c r="J147" s="1">
        <v>295.00319026184275</v>
      </c>
      <c r="K147" s="2">
        <f t="shared" si="31"/>
        <v>19.996809738157253</v>
      </c>
      <c r="L147" s="8">
        <v>735.56304861445631</v>
      </c>
      <c r="M147" s="1">
        <f t="shared" si="35"/>
        <v>2.2870788318165909</v>
      </c>
      <c r="N147" s="1">
        <f t="shared" si="32"/>
        <v>4181.241446039423</v>
      </c>
      <c r="O147" s="1">
        <f t="shared" si="33"/>
        <v>994.65076316112891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  <c r="AJ147" s="6"/>
      <c r="AK147" s="6"/>
      <c r="AL147" s="6"/>
    </row>
    <row r="148" spans="1:38" x14ac:dyDescent="0.45">
      <c r="A148">
        <f t="shared" si="36"/>
        <v>1.4E-2</v>
      </c>
      <c r="B148" s="1">
        <f t="shared" si="30"/>
        <v>50.671780184574111</v>
      </c>
      <c r="C148">
        <f t="shared" si="29"/>
        <v>4500</v>
      </c>
      <c r="D148" s="2">
        <v>6.2040324687436312</v>
      </c>
      <c r="E148" s="1">
        <f t="shared" si="37"/>
        <v>250.81662464636753</v>
      </c>
      <c r="F148" s="1">
        <f t="shared" si="34"/>
        <v>2006.5329971709402</v>
      </c>
      <c r="G148" s="8">
        <f t="shared" si="24"/>
        <v>1048.1231384615398</v>
      </c>
      <c r="H148">
        <v>315</v>
      </c>
      <c r="I148">
        <v>295</v>
      </c>
      <c r="J148" s="1">
        <v>295.13129273712747</v>
      </c>
      <c r="K148" s="2">
        <f t="shared" si="31"/>
        <v>19.868707262872533</v>
      </c>
      <c r="L148" s="8">
        <v>1277.5638267221966</v>
      </c>
      <c r="M148" s="1">
        <f t="shared" si="35"/>
        <v>3.9531392028431136</v>
      </c>
      <c r="N148" s="1">
        <f t="shared" si="32"/>
        <v>4181.1965557468775</v>
      </c>
      <c r="O148" s="1">
        <f t="shared" si="33"/>
        <v>994.63645872349184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  <c r="AJ148" s="6"/>
      <c r="AK148" s="6"/>
      <c r="AL148" s="6"/>
    </row>
    <row r="149" spans="1:38" x14ac:dyDescent="0.45">
      <c r="A149">
        <f t="shared" si="36"/>
        <v>0.02</v>
      </c>
      <c r="B149" s="1">
        <f t="shared" si="30"/>
        <v>72.391995496777142</v>
      </c>
      <c r="C149">
        <f t="shared" si="29"/>
        <v>4500</v>
      </c>
      <c r="D149" s="2">
        <v>6.2040324687436312</v>
      </c>
      <c r="E149" s="1">
        <f t="shared" si="37"/>
        <v>250.81662464636753</v>
      </c>
      <c r="F149" s="1">
        <f t="shared" si="34"/>
        <v>2006.5329971709402</v>
      </c>
      <c r="G149" s="8">
        <f t="shared" si="24"/>
        <v>1690.0363076923081</v>
      </c>
      <c r="H149">
        <v>315</v>
      </c>
      <c r="I149">
        <v>295</v>
      </c>
      <c r="J149" s="1">
        <v>295.58513186260575</v>
      </c>
      <c r="K149" s="2">
        <f t="shared" si="31"/>
        <v>19.414868137394251</v>
      </c>
      <c r="L149" s="8">
        <v>1782.2706137173022</v>
      </c>
      <c r="M149" s="1">
        <f t="shared" si="35"/>
        <v>5.4973925369915912</v>
      </c>
      <c r="N149" s="1">
        <f t="shared" si="32"/>
        <v>4181.0414504977134</v>
      </c>
      <c r="O149" s="1">
        <f t="shared" si="33"/>
        <v>994.58509888990966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  <c r="AJ149" s="6"/>
      <c r="AK149" s="6"/>
      <c r="AL149" s="6"/>
    </row>
    <row r="150" spans="1:38" x14ac:dyDescent="0.45">
      <c r="A150">
        <f t="shared" si="36"/>
        <v>2.5999999999999999E-2</v>
      </c>
      <c r="B150" s="1">
        <f t="shared" si="30"/>
        <v>94.117590567579612</v>
      </c>
      <c r="C150">
        <f t="shared" si="29"/>
        <v>4500</v>
      </c>
      <c r="D150" s="2">
        <v>6.2040324687436312</v>
      </c>
      <c r="E150" s="1">
        <f t="shared" si="37"/>
        <v>250.81662464636753</v>
      </c>
      <c r="F150" s="1">
        <f t="shared" si="34"/>
        <v>2006.5329971709402</v>
      </c>
      <c r="G150" s="8">
        <f t="shared" si="24"/>
        <v>2447.5799999999995</v>
      </c>
      <c r="H150">
        <v>315</v>
      </c>
      <c r="I150">
        <v>295</v>
      </c>
      <c r="J150" s="1">
        <v>296.31236796879011</v>
      </c>
      <c r="K150" s="2">
        <f t="shared" si="31"/>
        <v>18.687632031209887</v>
      </c>
      <c r="L150" s="8">
        <v>2229.2258488405796</v>
      </c>
      <c r="M150" s="1">
        <f t="shared" si="35"/>
        <v>6.8606181598193912</v>
      </c>
      <c r="N150" s="1">
        <f t="shared" si="32"/>
        <v>4180.8054625088107</v>
      </c>
      <c r="O150" s="1">
        <f t="shared" si="33"/>
        <v>994.5005969186177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  <c r="AJ150" s="6"/>
      <c r="AK150" s="6"/>
      <c r="AL150" s="6"/>
    </row>
    <row r="151" spans="1:38" x14ac:dyDescent="0.45">
      <c r="A151">
        <f t="shared" si="36"/>
        <v>3.2000000000000001E-2</v>
      </c>
      <c r="B151" s="1">
        <f t="shared" si="30"/>
        <v>115.84915138075661</v>
      </c>
      <c r="C151">
        <f t="shared" si="29"/>
        <v>4500</v>
      </c>
      <c r="D151" s="2">
        <v>6.2040324687436312</v>
      </c>
      <c r="E151" s="1">
        <f t="shared" si="37"/>
        <v>250.81662464636753</v>
      </c>
      <c r="F151" s="1">
        <f t="shared" si="34"/>
        <v>2006.5329971709402</v>
      </c>
      <c r="G151" s="8">
        <f t="shared" si="24"/>
        <v>3320.7542153846143</v>
      </c>
      <c r="H151">
        <v>315</v>
      </c>
      <c r="I151">
        <v>295</v>
      </c>
      <c r="J151" s="1">
        <v>297.17750287465975</v>
      </c>
      <c r="K151" s="2">
        <f t="shared" si="31"/>
        <v>17.822497125340249</v>
      </c>
      <c r="L151" s="8">
        <v>2615.845305685692</v>
      </c>
      <c r="M151" s="1">
        <f t="shared" si="35"/>
        <v>8.0370087735444233</v>
      </c>
      <c r="N151" s="1">
        <f t="shared" si="32"/>
        <v>4180.5442828547593</v>
      </c>
      <c r="O151" s="1">
        <f t="shared" si="33"/>
        <v>994.39658061349905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  <c r="AJ151" s="6"/>
      <c r="AK151" s="6"/>
      <c r="AL151" s="6"/>
    </row>
    <row r="152" spans="1:38" x14ac:dyDescent="0.45">
      <c r="A152">
        <f t="shared" si="36"/>
        <v>3.7999999999999999E-2</v>
      </c>
      <c r="B152" s="1">
        <f t="shared" si="30"/>
        <v>137.58646015680577</v>
      </c>
      <c r="C152">
        <f t="shared" si="29"/>
        <v>4500</v>
      </c>
      <c r="D152" s="2">
        <v>6.2040324687436312</v>
      </c>
      <c r="E152" s="1">
        <f t="shared" si="37"/>
        <v>250.81662464636753</v>
      </c>
      <c r="F152" s="1">
        <f t="shared" si="34"/>
        <v>2006.5329971709402</v>
      </c>
      <c r="G152" s="8">
        <f t="shared" si="24"/>
        <v>4309.5589538461527</v>
      </c>
      <c r="H152">
        <v>315</v>
      </c>
      <c r="I152">
        <v>295</v>
      </c>
      <c r="J152" s="1">
        <v>298.08160875521622</v>
      </c>
      <c r="K152" s="2">
        <f t="shared" si="31"/>
        <v>16.918391244783777</v>
      </c>
      <c r="L152" s="8">
        <v>2948.0438587005692</v>
      </c>
      <c r="M152" s="1">
        <f t="shared" si="35"/>
        <v>9.0459112079526314</v>
      </c>
      <c r="N152" s="1">
        <f t="shared" si="32"/>
        <v>4180.2932253132358</v>
      </c>
      <c r="O152" s="1">
        <f t="shared" si="33"/>
        <v>994.28388406890122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  <c r="AJ152" s="6"/>
      <c r="AK152" s="6"/>
      <c r="AL152" s="6"/>
    </row>
    <row r="153" spans="1:38" x14ac:dyDescent="0.45">
      <c r="A153">
        <f t="shared" si="36"/>
        <v>4.3999999999999997E-2</v>
      </c>
      <c r="B153" s="1">
        <f t="shared" si="30"/>
        <v>159.32898898258196</v>
      </c>
      <c r="C153">
        <f t="shared" si="29"/>
        <v>4500</v>
      </c>
      <c r="D153" s="2">
        <v>6.2040324687436312</v>
      </c>
      <c r="E153" s="1">
        <f t="shared" si="37"/>
        <v>250.81662464636753</v>
      </c>
      <c r="F153" s="1">
        <f t="shared" si="34"/>
        <v>2006.5329971709402</v>
      </c>
      <c r="G153" s="8">
        <f t="shared" si="24"/>
        <v>5413.9942153846132</v>
      </c>
      <c r="H153">
        <v>315</v>
      </c>
      <c r="I153">
        <v>295</v>
      </c>
      <c r="J153" s="1">
        <v>298.96897550299263</v>
      </c>
      <c r="K153" s="2">
        <f t="shared" si="31"/>
        <v>16.031024497007365</v>
      </c>
      <c r="L153" s="8">
        <v>3233.8787469706976</v>
      </c>
      <c r="M153" s="1">
        <f t="shared" si="35"/>
        <v>9.9126786407882896</v>
      </c>
      <c r="N153" s="1">
        <f t="shared" si="32"/>
        <v>4180.0677005071602</v>
      </c>
      <c r="O153" s="1">
        <f t="shared" si="33"/>
        <v>994.1693662370285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  <c r="AJ153" s="6"/>
      <c r="AK153" s="6"/>
      <c r="AL153" s="6"/>
    </row>
    <row r="154" spans="1:38" x14ac:dyDescent="0.45">
      <c r="A154">
        <f t="shared" si="36"/>
        <v>0.05</v>
      </c>
      <c r="B154" s="1">
        <f t="shared" si="30"/>
        <v>181.07613173034679</v>
      </c>
      <c r="C154">
        <f t="shared" si="29"/>
        <v>4500</v>
      </c>
      <c r="D154" s="2">
        <v>6.2040324687436312</v>
      </c>
      <c r="E154" s="1">
        <f t="shared" si="37"/>
        <v>250.81662464636753</v>
      </c>
      <c r="F154" s="1">
        <f t="shared" si="34"/>
        <v>2006.5329971709402</v>
      </c>
      <c r="G154" s="8">
        <f t="shared" si="24"/>
        <v>6634.0599999999995</v>
      </c>
      <c r="H154">
        <v>315</v>
      </c>
      <c r="I154">
        <v>295</v>
      </c>
      <c r="J154" s="1">
        <v>299.81215545534167</v>
      </c>
      <c r="K154" s="2">
        <f t="shared" si="31"/>
        <v>15.187844544658333</v>
      </c>
      <c r="L154" s="8">
        <v>3481.0425056376607</v>
      </c>
      <c r="M154" s="1">
        <f t="shared" si="35"/>
        <v>10.661225134116892</v>
      </c>
      <c r="N154" s="1">
        <f t="shared" si="32"/>
        <v>4179.8717858415666</v>
      </c>
      <c r="O154" s="1">
        <f t="shared" si="33"/>
        <v>994.05702054675373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  <c r="AJ154" s="6"/>
      <c r="AK154" s="6"/>
      <c r="AL154" s="6"/>
    </row>
    <row r="155" spans="1:38" x14ac:dyDescent="0.45">
      <c r="A155">
        <f t="shared" si="36"/>
        <v>5.6000000000000001E-2</v>
      </c>
      <c r="B155" s="1">
        <f t="shared" si="30"/>
        <v>202.82730225207126</v>
      </c>
      <c r="C155">
        <f t="shared" si="29"/>
        <v>4500</v>
      </c>
      <c r="D155" s="2">
        <v>6.2040324687436312</v>
      </c>
      <c r="E155" s="1">
        <f t="shared" si="37"/>
        <v>250.81662464636753</v>
      </c>
      <c r="F155" s="1">
        <f t="shared" si="34"/>
        <v>2006.5329971709402</v>
      </c>
      <c r="G155" s="8">
        <f t="shared" si="24"/>
        <v>7969.7563076923079</v>
      </c>
      <c r="H155">
        <v>315</v>
      </c>
      <c r="I155">
        <v>295</v>
      </c>
      <c r="J155" s="1">
        <v>300.59969874345859</v>
      </c>
      <c r="K155" s="2">
        <f t="shared" si="31"/>
        <v>14.400301256541411</v>
      </c>
      <c r="L155" s="8">
        <v>3696.1307965508554</v>
      </c>
      <c r="M155" s="1">
        <f t="shared" si="35"/>
        <v>11.311925356336944</v>
      </c>
      <c r="N155" s="1">
        <f t="shared" si="32"/>
        <v>4179.7043112208621</v>
      </c>
      <c r="O155" s="1">
        <f t="shared" si="33"/>
        <v>993.9490283682519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  <c r="AJ155" s="6"/>
      <c r="AK155" s="6"/>
      <c r="AL155" s="6"/>
    </row>
    <row r="156" spans="1:38" x14ac:dyDescent="0.45">
      <c r="A156">
        <f t="shared" si="36"/>
        <v>6.2E-2</v>
      </c>
      <c r="B156" s="1">
        <f t="shared" si="30"/>
        <v>224.58197146761182</v>
      </c>
      <c r="C156">
        <f t="shared" si="29"/>
        <v>4500</v>
      </c>
      <c r="D156" s="2">
        <v>6.2040324687436312</v>
      </c>
      <c r="E156" s="1">
        <f t="shared" si="37"/>
        <v>250.81662464636753</v>
      </c>
      <c r="F156" s="1">
        <f t="shared" si="34"/>
        <v>2006.5329971709402</v>
      </c>
      <c r="G156" s="8">
        <f t="shared" ref="G156:G194" si="38">G144</f>
        <v>9421.0831384615376</v>
      </c>
      <c r="H156">
        <v>315</v>
      </c>
      <c r="I156">
        <v>295</v>
      </c>
      <c r="J156" s="1">
        <v>301.32867524601005</v>
      </c>
      <c r="K156" s="2">
        <f t="shared" si="31"/>
        <v>13.67132475398995</v>
      </c>
      <c r="L156" s="8">
        <v>3884.5719122656101</v>
      </c>
      <c r="M156" s="1">
        <f t="shared" si="35"/>
        <v>11.881482322326187</v>
      </c>
      <c r="N156" s="1">
        <f t="shared" si="32"/>
        <v>4179.5621087910977</v>
      </c>
      <c r="O156" s="1">
        <f t="shared" si="33"/>
        <v>993.84647192033776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  <c r="AJ156" s="6"/>
      <c r="AK156" s="6"/>
      <c r="AL156" s="6"/>
    </row>
    <row r="157" spans="1:38" x14ac:dyDescent="0.45">
      <c r="A157">
        <f t="shared" si="36"/>
        <v>6.8000000000000005E-2</v>
      </c>
      <c r="B157" s="1">
        <f t="shared" si="30"/>
        <v>246.3396768739598</v>
      </c>
      <c r="C157">
        <f t="shared" si="29"/>
        <v>4500</v>
      </c>
      <c r="D157" s="2">
        <v>6.2040324687436312</v>
      </c>
      <c r="E157" s="1">
        <f t="shared" si="37"/>
        <v>250.81662464636753</v>
      </c>
      <c r="F157" s="1">
        <f t="shared" si="34"/>
        <v>2006.5329971709402</v>
      </c>
      <c r="G157" s="8">
        <f t="shared" si="38"/>
        <v>10988.040492307693</v>
      </c>
      <c r="H157">
        <v>315</v>
      </c>
      <c r="I157">
        <v>295</v>
      </c>
      <c r="J157" s="1">
        <v>302.00047056375536</v>
      </c>
      <c r="K157" s="2">
        <f t="shared" si="31"/>
        <v>12.999529436244643</v>
      </c>
      <c r="L157" s="8">
        <v>4050.7675319125915</v>
      </c>
      <c r="M157" s="1">
        <f t="shared" si="35"/>
        <v>12.383394823478678</v>
      </c>
      <c r="N157" s="1">
        <f t="shared" si="32"/>
        <v>4179.4415485077143</v>
      </c>
      <c r="O157" s="1">
        <f t="shared" si="33"/>
        <v>993.74978122282937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  <c r="AJ157" s="6"/>
      <c r="AK157" s="6"/>
      <c r="AL157" s="6"/>
    </row>
    <row r="158" spans="1:38" x14ac:dyDescent="0.45">
      <c r="A158">
        <f t="shared" si="36"/>
        <v>7.3999999999999996E-2</v>
      </c>
      <c r="B158" s="1">
        <f t="shared" si="30"/>
        <v>268.09883348761258</v>
      </c>
      <c r="C158">
        <f t="shared" si="29"/>
        <v>4500</v>
      </c>
      <c r="D158" s="2">
        <v>6.2040324687436312</v>
      </c>
      <c r="E158" s="1">
        <f t="shared" si="37"/>
        <v>250.81662464636753</v>
      </c>
      <c r="F158" s="1">
        <f t="shared" si="34"/>
        <v>2006.5329971709402</v>
      </c>
      <c r="G158" s="8">
        <f t="shared" si="38"/>
        <v>12583.752750461541</v>
      </c>
      <c r="H158">
        <v>315</v>
      </c>
      <c r="I158">
        <v>295</v>
      </c>
      <c r="J158" s="1">
        <v>302.58882003447951</v>
      </c>
      <c r="K158" s="2">
        <f t="shared" si="31"/>
        <v>12.411179965520489</v>
      </c>
      <c r="L158" s="8">
        <v>4191.2953460052877</v>
      </c>
      <c r="M158" s="1">
        <f t="shared" si="35"/>
        <v>12.807493013295998</v>
      </c>
      <c r="N158" s="1">
        <f t="shared" si="32"/>
        <v>4179.3439234058924</v>
      </c>
      <c r="O158" s="1">
        <f t="shared" si="33"/>
        <v>993.66340589582956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  <c r="AJ158" s="6"/>
      <c r="AK158" s="6"/>
      <c r="AL158" s="6"/>
    </row>
    <row r="159" spans="1:38" x14ac:dyDescent="0.45">
      <c r="A159">
        <f t="shared" si="36"/>
        <v>8.0000000000000002E-3</v>
      </c>
      <c r="B159" s="1">
        <f t="shared" si="30"/>
        <v>28.954883186967056</v>
      </c>
      <c r="C159">
        <f t="shared" si="29"/>
        <v>5000</v>
      </c>
      <c r="D159" s="2">
        <v>6.9253120800195864</v>
      </c>
      <c r="E159" s="1">
        <f t="shared" si="37"/>
        <v>279.97651677103187</v>
      </c>
      <c r="F159" s="1">
        <f t="shared" si="34"/>
        <v>2239.8121341682549</v>
      </c>
      <c r="G159" s="8">
        <f t="shared" si="38"/>
        <v>521.84049230769472</v>
      </c>
      <c r="H159">
        <v>315</v>
      </c>
      <c r="I159">
        <v>295</v>
      </c>
      <c r="J159" s="1">
        <v>295.00215386827784</v>
      </c>
      <c r="K159" s="2">
        <f t="shared" si="31"/>
        <v>19.997846131722156</v>
      </c>
      <c r="L159" s="8">
        <v>743.09693484861134</v>
      </c>
      <c r="M159" s="1">
        <f t="shared" si="35"/>
        <v>2.188852881585778</v>
      </c>
      <c r="N159" s="1">
        <f t="shared" si="32"/>
        <v>4181.2418112257228</v>
      </c>
      <c r="O159" s="1">
        <f t="shared" si="33"/>
        <v>994.65087854207695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  <c r="AJ159" s="6"/>
      <c r="AK159" s="6"/>
      <c r="AL159" s="6"/>
    </row>
    <row r="160" spans="1:38" x14ac:dyDescent="0.45">
      <c r="A160">
        <f t="shared" si="36"/>
        <v>1.4E-2</v>
      </c>
      <c r="B160" s="1">
        <f t="shared" si="30"/>
        <v>50.67162806205728</v>
      </c>
      <c r="C160">
        <f t="shared" si="29"/>
        <v>5000</v>
      </c>
      <c r="D160" s="2">
        <v>6.9253120800195864</v>
      </c>
      <c r="E160" s="1">
        <f t="shared" si="37"/>
        <v>279.97651677103187</v>
      </c>
      <c r="F160" s="1">
        <f t="shared" si="34"/>
        <v>2239.8121341682549</v>
      </c>
      <c r="G160" s="8">
        <f t="shared" si="38"/>
        <v>1048.1231384615398</v>
      </c>
      <c r="H160">
        <v>315</v>
      </c>
      <c r="I160">
        <v>295</v>
      </c>
      <c r="J160" s="1">
        <v>295.10461438272864</v>
      </c>
      <c r="K160" s="2">
        <f t="shared" si="31"/>
        <v>19.895385617271359</v>
      </c>
      <c r="L160" s="8">
        <v>1292.339307952619</v>
      </c>
      <c r="M160" s="1">
        <f t="shared" si="35"/>
        <v>3.7872841256709919</v>
      </c>
      <c r="N160" s="1">
        <f t="shared" si="32"/>
        <v>4181.2058639620891</v>
      </c>
      <c r="O160" s="1">
        <f t="shared" si="33"/>
        <v>994.63944474559571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  <c r="AJ160" s="6"/>
      <c r="AK160" s="6"/>
      <c r="AL160" s="6"/>
    </row>
    <row r="161" spans="1:38" x14ac:dyDescent="0.45">
      <c r="A161">
        <f t="shared" si="36"/>
        <v>0.02</v>
      </c>
      <c r="B161" s="1">
        <f t="shared" si="30"/>
        <v>72.391276072729795</v>
      </c>
      <c r="C161">
        <f t="shared" si="29"/>
        <v>5000</v>
      </c>
      <c r="D161" s="2">
        <v>6.9253120800195864</v>
      </c>
      <c r="E161" s="1">
        <f t="shared" si="37"/>
        <v>279.97651677103187</v>
      </c>
      <c r="F161" s="1">
        <f t="shared" si="34"/>
        <v>2239.8121341682549</v>
      </c>
      <c r="G161" s="8">
        <f t="shared" si="38"/>
        <v>1690.0363076923081</v>
      </c>
      <c r="H161">
        <v>315</v>
      </c>
      <c r="I161">
        <v>295</v>
      </c>
      <c r="J161" s="1">
        <v>295.49851479189863</v>
      </c>
      <c r="K161" s="2">
        <f t="shared" si="31"/>
        <v>19.501485208101371</v>
      </c>
      <c r="L161" s="8">
        <v>1808.5164680244466</v>
      </c>
      <c r="M161" s="1">
        <f t="shared" si="35"/>
        <v>5.282300890616507</v>
      </c>
      <c r="N161" s="1">
        <f t="shared" si="32"/>
        <v>4181.0705827510037</v>
      </c>
      <c r="O161" s="1">
        <f t="shared" si="33"/>
        <v>994.59498307038143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  <c r="AJ161" s="6"/>
      <c r="AK161" s="6"/>
      <c r="AL161" s="6"/>
    </row>
    <row r="162" spans="1:38" x14ac:dyDescent="0.45">
      <c r="A162">
        <f t="shared" si="36"/>
        <v>2.5999999999999999E-2</v>
      </c>
      <c r="B162" s="1">
        <f t="shared" ref="B162:B193" si="39">A162/O162*3600*1000</f>
        <v>94.115887847157907</v>
      </c>
      <c r="C162">
        <f t="shared" si="29"/>
        <v>5000</v>
      </c>
      <c r="D162" s="2">
        <v>6.9253120800195864</v>
      </c>
      <c r="E162" s="1">
        <f t="shared" si="37"/>
        <v>279.97651677103187</v>
      </c>
      <c r="F162" s="1">
        <f t="shared" si="34"/>
        <v>2239.8121341682549</v>
      </c>
      <c r="G162" s="8">
        <f t="shared" si="38"/>
        <v>2447.5799999999995</v>
      </c>
      <c r="H162">
        <v>315</v>
      </c>
      <c r="I162">
        <v>295</v>
      </c>
      <c r="J162" s="1">
        <v>296.15945075595369</v>
      </c>
      <c r="K162" s="2">
        <f t="shared" si="31"/>
        <v>18.840549244046315</v>
      </c>
      <c r="L162" s="8">
        <v>2270.4518332488606</v>
      </c>
      <c r="M162" s="1">
        <f t="shared" si="35"/>
        <v>6.6158588198676727</v>
      </c>
      <c r="N162" s="1">
        <f t="shared" si="32"/>
        <v>4180.8538190247327</v>
      </c>
      <c r="O162" s="1">
        <f t="shared" si="33"/>
        <v>994.5185891674771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  <c r="AJ162" s="6"/>
      <c r="AK162" s="6"/>
      <c r="AL162" s="6"/>
    </row>
    <row r="163" spans="1:38" x14ac:dyDescent="0.45">
      <c r="A163">
        <f t="shared" si="36"/>
        <v>3.2000000000000001E-2</v>
      </c>
      <c r="B163" s="1">
        <f t="shared" si="39"/>
        <v>115.84617957898965</v>
      </c>
      <c r="C163">
        <f t="shared" si="29"/>
        <v>5000</v>
      </c>
      <c r="D163" s="2">
        <v>6.9253120800195864</v>
      </c>
      <c r="E163" s="1">
        <f t="shared" si="37"/>
        <v>279.97651677103187</v>
      </c>
      <c r="F163" s="1">
        <f t="shared" si="34"/>
        <v>2239.8121341682549</v>
      </c>
      <c r="G163" s="8">
        <f t="shared" si="38"/>
        <v>3320.7542153846143</v>
      </c>
      <c r="H163">
        <v>315</v>
      </c>
      <c r="I163">
        <v>295</v>
      </c>
      <c r="J163" s="1">
        <v>296.96820462899592</v>
      </c>
      <c r="K163" s="2">
        <f t="shared" ref="K163:K194" si="40">H163-J163</f>
        <v>18.03179537100408</v>
      </c>
      <c r="L163" s="8">
        <v>2673.6473066745766</v>
      </c>
      <c r="M163" s="1">
        <f t="shared" si="35"/>
        <v>7.7769833933051178</v>
      </c>
      <c r="N163" s="1">
        <f t="shared" ref="N163:N194" si="41">((W163 + X163*H163 +Y163*H163^2 +  Z163*H163^3)+(W163 + X163*J163 + Y163*J163^2 +  Z163*J163^3))/2</f>
        <v>4180.605559278647</v>
      </c>
      <c r="O163" s="1">
        <f t="shared" ref="O163:O194" si="42">((S163 + T163*H163 + U163*H163^2 +  V163*H163^3)+(S163 + T163*J163 + U163*J163^2 +  V163*J163^3))/2</f>
        <v>994.42208986659705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  <c r="AJ163" s="6"/>
      <c r="AK163" s="6"/>
      <c r="AL163" s="6"/>
    </row>
    <row r="164" spans="1:38" x14ac:dyDescent="0.45">
      <c r="A164">
        <f t="shared" si="36"/>
        <v>3.7999999999999999E-2</v>
      </c>
      <c r="B164" s="1">
        <f t="shared" si="39"/>
        <v>137.58205485313459</v>
      </c>
      <c r="C164">
        <f t="shared" si="29"/>
        <v>5000</v>
      </c>
      <c r="D164" s="2">
        <v>6.9253120800195864</v>
      </c>
      <c r="E164" s="1">
        <f t="shared" si="37"/>
        <v>279.97651677103187</v>
      </c>
      <c r="F164" s="1">
        <f t="shared" si="34"/>
        <v>2239.8121341682549</v>
      </c>
      <c r="G164" s="8">
        <f t="shared" si="38"/>
        <v>4309.5589538461527</v>
      </c>
      <c r="H164">
        <v>315</v>
      </c>
      <c r="I164">
        <v>295</v>
      </c>
      <c r="J164" s="1">
        <v>297.8294655764081</v>
      </c>
      <c r="K164" s="2">
        <f t="shared" si="40"/>
        <v>17.170534423591903</v>
      </c>
      <c r="L164" s="8">
        <v>3022.6124772960484</v>
      </c>
      <c r="M164" s="1">
        <f t="shared" si="35"/>
        <v>8.7799879316077867</v>
      </c>
      <c r="N164" s="1">
        <f t="shared" si="41"/>
        <v>4180.361043829168</v>
      </c>
      <c r="O164" s="1">
        <f t="shared" si="42"/>
        <v>994.3157205060686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  <c r="AJ164" s="6"/>
      <c r="AK164" s="6"/>
      <c r="AL164" s="6"/>
    </row>
    <row r="165" spans="1:38" x14ac:dyDescent="0.45">
      <c r="A165">
        <f t="shared" si="36"/>
        <v>4.3999999999999997E-2</v>
      </c>
      <c r="B165" s="1">
        <f t="shared" si="39"/>
        <v>159.32307431850555</v>
      </c>
      <c r="C165">
        <f t="shared" si="29"/>
        <v>5000</v>
      </c>
      <c r="D165" s="2">
        <v>6.9253120800195864</v>
      </c>
      <c r="E165" s="1">
        <f t="shared" si="37"/>
        <v>279.97651677103187</v>
      </c>
      <c r="F165" s="1">
        <f t="shared" si="34"/>
        <v>2239.8121341682549</v>
      </c>
      <c r="G165" s="8">
        <f t="shared" si="38"/>
        <v>5413.9942153846132</v>
      </c>
      <c r="H165">
        <v>315</v>
      </c>
      <c r="I165">
        <v>295</v>
      </c>
      <c r="J165" s="1">
        <v>298.68621842676566</v>
      </c>
      <c r="K165" s="2">
        <f t="shared" si="40"/>
        <v>16.313781573234337</v>
      </c>
      <c r="L165" s="8">
        <v>3324.6241877476436</v>
      </c>
      <c r="M165" s="1">
        <f t="shared" si="35"/>
        <v>9.6466684444399977</v>
      </c>
      <c r="N165" s="1">
        <f t="shared" si="41"/>
        <v>4180.1373704226007</v>
      </c>
      <c r="O165" s="1">
        <f t="shared" si="42"/>
        <v>994.20627349519873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  <c r="AJ165" s="6"/>
      <c r="AK165" s="6"/>
      <c r="AL165" s="6"/>
    </row>
    <row r="166" spans="1:38" x14ac:dyDescent="0.45">
      <c r="A166">
        <f t="shared" si="36"/>
        <v>0.05</v>
      </c>
      <c r="B166" s="1">
        <f t="shared" si="39"/>
        <v>181.06869149189419</v>
      </c>
      <c r="C166">
        <f t="shared" si="29"/>
        <v>5000</v>
      </c>
      <c r="D166" s="2">
        <v>6.9253120800195864</v>
      </c>
      <c r="E166" s="1">
        <f t="shared" si="37"/>
        <v>279.97651677103187</v>
      </c>
      <c r="F166" s="1">
        <f t="shared" si="34"/>
        <v>2239.8121341682549</v>
      </c>
      <c r="G166" s="8">
        <f t="shared" si="38"/>
        <v>6634.0599999999995</v>
      </c>
      <c r="H166">
        <v>315</v>
      </c>
      <c r="I166">
        <v>295</v>
      </c>
      <c r="J166" s="1">
        <v>299.50854206973321</v>
      </c>
      <c r="K166" s="2">
        <f t="shared" si="40"/>
        <v>15.49145793026679</v>
      </c>
      <c r="L166" s="8">
        <v>3587.0073664459019</v>
      </c>
      <c r="M166" s="1">
        <f t="shared" si="35"/>
        <v>10.398637477451246</v>
      </c>
      <c r="N166" s="1">
        <f t="shared" si="41"/>
        <v>4179.9403155545133</v>
      </c>
      <c r="O166" s="1">
        <f t="shared" si="42"/>
        <v>994.09786704101725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  <c r="AJ166" s="6"/>
      <c r="AK166" s="6"/>
      <c r="AL166" s="6"/>
    </row>
    <row r="167" spans="1:38" x14ac:dyDescent="0.45">
      <c r="A167">
        <f t="shared" si="36"/>
        <v>5.6000000000000001E-2</v>
      </c>
      <c r="B167" s="1">
        <f t="shared" si="39"/>
        <v>202.81835850275667</v>
      </c>
      <c r="C167">
        <f t="shared" si="29"/>
        <v>5000</v>
      </c>
      <c r="D167" s="2">
        <v>6.9253120800195864</v>
      </c>
      <c r="E167" s="1">
        <f t="shared" si="37"/>
        <v>279.97651677103187</v>
      </c>
      <c r="F167" s="1">
        <f t="shared" si="34"/>
        <v>2239.8121341682549</v>
      </c>
      <c r="G167" s="8">
        <f t="shared" si="38"/>
        <v>7969.7563076923079</v>
      </c>
      <c r="H167">
        <v>315</v>
      </c>
      <c r="I167">
        <v>295</v>
      </c>
      <c r="J167" s="1">
        <v>300.28263118255336</v>
      </c>
      <c r="K167" s="2">
        <f t="shared" si="40"/>
        <v>14.717368817446641</v>
      </c>
      <c r="L167" s="8">
        <v>3816.2234149299679</v>
      </c>
      <c r="M167" s="1">
        <f t="shared" si="35"/>
        <v>11.054819132645116</v>
      </c>
      <c r="N167" s="1">
        <f t="shared" si="41"/>
        <v>4179.7699754449141</v>
      </c>
      <c r="O167" s="1">
        <f t="shared" si="42"/>
        <v>993.9928588725852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  <c r="AJ167" s="6"/>
      <c r="AK167" s="6"/>
      <c r="AL167" s="6"/>
    </row>
    <row r="168" spans="1:38" x14ac:dyDescent="0.45">
      <c r="A168">
        <f t="shared" si="36"/>
        <v>6.2E-2</v>
      </c>
      <c r="B168" s="1">
        <f t="shared" si="39"/>
        <v>224.5715696989877</v>
      </c>
      <c r="C168">
        <f t="shared" si="29"/>
        <v>5000</v>
      </c>
      <c r="D168" s="2">
        <v>6.9253120800195864</v>
      </c>
      <c r="E168" s="1">
        <f t="shared" si="37"/>
        <v>279.97651677103187</v>
      </c>
      <c r="F168" s="1">
        <f t="shared" si="34"/>
        <v>2239.8121341682549</v>
      </c>
      <c r="G168" s="8">
        <f t="shared" si="38"/>
        <v>9421.0831384615376</v>
      </c>
      <c r="H168">
        <v>315</v>
      </c>
      <c r="I168">
        <v>295</v>
      </c>
      <c r="J168" s="1">
        <v>301.00364298177669</v>
      </c>
      <c r="K168" s="2">
        <f t="shared" si="40"/>
        <v>13.996357018223307</v>
      </c>
      <c r="L168" s="8">
        <v>4017.6890484245796</v>
      </c>
      <c r="M168" s="1">
        <f t="shared" si="35"/>
        <v>11.631007569002813</v>
      </c>
      <c r="N168" s="1">
        <f t="shared" si="41"/>
        <v>4179.6240231185502</v>
      </c>
      <c r="O168" s="1">
        <f t="shared" si="42"/>
        <v>993.89250517852224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  <c r="AJ168" s="6"/>
      <c r="AK168" s="6"/>
      <c r="AL168" s="6"/>
    </row>
    <row r="169" spans="1:38" x14ac:dyDescent="0.45">
      <c r="A169">
        <f t="shared" si="36"/>
        <v>6.8000000000000005E-2</v>
      </c>
      <c r="B169" s="1">
        <f t="shared" si="39"/>
        <v>246.32787600110618</v>
      </c>
      <c r="C169">
        <f t="shared" si="29"/>
        <v>5000</v>
      </c>
      <c r="D169" s="2">
        <v>6.9253120800195864</v>
      </c>
      <c r="E169" s="1">
        <f t="shared" si="37"/>
        <v>279.97651677103187</v>
      </c>
      <c r="F169" s="1">
        <f t="shared" si="34"/>
        <v>2239.8121341682549</v>
      </c>
      <c r="G169" s="8">
        <f t="shared" si="38"/>
        <v>10988.040492307693</v>
      </c>
      <c r="H169">
        <v>315</v>
      </c>
      <c r="I169">
        <v>295</v>
      </c>
      <c r="J169" s="1">
        <v>301.67149956623609</v>
      </c>
      <c r="K169" s="2">
        <f t="shared" si="40"/>
        <v>13.328500433763907</v>
      </c>
      <c r="L169" s="8">
        <v>4195.8548709998522</v>
      </c>
      <c r="M169" s="1">
        <f t="shared" si="35"/>
        <v>12.140131863240423</v>
      </c>
      <c r="N169" s="1">
        <f t="shared" si="41"/>
        <v>4179.4993535027479</v>
      </c>
      <c r="O169" s="1">
        <f t="shared" si="42"/>
        <v>993.79738896827371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  <c r="AJ169" s="6"/>
      <c r="AK169" s="6"/>
      <c r="AL169" s="6"/>
    </row>
    <row r="170" spans="1:38" x14ac:dyDescent="0.45">
      <c r="A170">
        <f t="shared" si="36"/>
        <v>7.3999999999999996E-2</v>
      </c>
      <c r="B170" s="1">
        <f t="shared" si="39"/>
        <v>268.0857111114023</v>
      </c>
      <c r="C170">
        <f t="shared" si="29"/>
        <v>5000</v>
      </c>
      <c r="D170" s="2">
        <v>6.9253120800195864</v>
      </c>
      <c r="E170" s="1">
        <f t="shared" si="37"/>
        <v>279.97651677103187</v>
      </c>
      <c r="F170" s="1">
        <f t="shared" si="34"/>
        <v>2239.8121341682549</v>
      </c>
      <c r="G170" s="8">
        <f t="shared" si="38"/>
        <v>12583.752750461541</v>
      </c>
      <c r="H170">
        <v>315</v>
      </c>
      <c r="I170">
        <v>295</v>
      </c>
      <c r="J170" s="1">
        <v>302.2588378697327</v>
      </c>
      <c r="K170" s="2">
        <f t="shared" si="40"/>
        <v>12.741162130267298</v>
      </c>
      <c r="L170" s="8">
        <v>4346.8465726319364</v>
      </c>
      <c r="M170" s="1">
        <f t="shared" si="35"/>
        <v>12.571292160643269</v>
      </c>
      <c r="N170" s="1">
        <f t="shared" si="41"/>
        <v>4179.3977784425369</v>
      </c>
      <c r="O170" s="1">
        <f t="shared" si="42"/>
        <v>993.71204416522676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  <c r="AJ170" s="6"/>
      <c r="AK170" s="6"/>
      <c r="AL170" s="6"/>
    </row>
    <row r="171" spans="1:38" x14ac:dyDescent="0.45">
      <c r="A171">
        <f t="shared" si="36"/>
        <v>8.0000000000000002E-3</v>
      </c>
      <c r="B171" s="1">
        <f t="shared" si="39"/>
        <v>28.954881027207353</v>
      </c>
      <c r="C171">
        <f t="shared" si="29"/>
        <v>5500</v>
      </c>
      <c r="D171" s="2">
        <v>7.6465916913205536</v>
      </c>
      <c r="E171" s="1">
        <f t="shared" si="37"/>
        <v>309.13640889670739</v>
      </c>
      <c r="F171" s="1">
        <f t="shared" si="34"/>
        <v>2473.0912711736592</v>
      </c>
      <c r="G171" s="8">
        <f t="shared" si="38"/>
        <v>521.84049230769472</v>
      </c>
      <c r="H171">
        <v>315</v>
      </c>
      <c r="I171">
        <v>295</v>
      </c>
      <c r="J171" s="1">
        <v>295.00148742658695</v>
      </c>
      <c r="K171" s="2">
        <f t="shared" si="40"/>
        <v>19.998512573413052</v>
      </c>
      <c r="L171" s="8">
        <v>749.52675415909687</v>
      </c>
      <c r="M171" s="1">
        <f t="shared" si="35"/>
        <v>2.1036805019664442</v>
      </c>
      <c r="N171" s="1">
        <f t="shared" si="41"/>
        <v>4181.2420460718868</v>
      </c>
      <c r="O171" s="1">
        <f t="shared" si="42"/>
        <v>994.65095273360578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  <c r="AJ171" s="6"/>
      <c r="AK171" s="6"/>
      <c r="AL171" s="6"/>
    </row>
    <row r="172" spans="1:38" x14ac:dyDescent="0.45">
      <c r="A172">
        <f t="shared" si="36"/>
        <v>1.4E-2</v>
      </c>
      <c r="B172" s="1">
        <f t="shared" si="39"/>
        <v>50.671513181530848</v>
      </c>
      <c r="C172">
        <f t="shared" si="29"/>
        <v>5500</v>
      </c>
      <c r="D172" s="2">
        <v>7.6465916913205536</v>
      </c>
      <c r="E172" s="1">
        <f t="shared" si="37"/>
        <v>309.13640889670739</v>
      </c>
      <c r="F172" s="1">
        <f t="shared" si="34"/>
        <v>2473.0912711736592</v>
      </c>
      <c r="G172" s="8">
        <f t="shared" si="38"/>
        <v>1048.1231384615398</v>
      </c>
      <c r="H172">
        <v>315</v>
      </c>
      <c r="I172">
        <v>295</v>
      </c>
      <c r="J172" s="1">
        <v>295.08444534452838</v>
      </c>
      <c r="K172" s="2">
        <f t="shared" si="40"/>
        <v>19.915554655471624</v>
      </c>
      <c r="L172" s="8">
        <v>1304.8212836322091</v>
      </c>
      <c r="M172" s="1">
        <f t="shared" si="35"/>
        <v>3.6426119256555087</v>
      </c>
      <c r="N172" s="1">
        <f t="shared" si="41"/>
        <v>4181.2129151852623</v>
      </c>
      <c r="O172" s="1">
        <f t="shared" si="42"/>
        <v>994.6416997542949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  <c r="AJ172" s="6"/>
      <c r="AK172" s="6"/>
      <c r="AL172" s="6"/>
    </row>
    <row r="173" spans="1:38" x14ac:dyDescent="0.45">
      <c r="A173">
        <f t="shared" si="36"/>
        <v>0.02</v>
      </c>
      <c r="B173" s="1">
        <f t="shared" si="39"/>
        <v>72.390697458125686</v>
      </c>
      <c r="C173">
        <f t="shared" si="29"/>
        <v>5500</v>
      </c>
      <c r="D173" s="2">
        <v>7.6465916913205536</v>
      </c>
      <c r="E173" s="1">
        <f t="shared" si="37"/>
        <v>309.13640889670739</v>
      </c>
      <c r="F173" s="1">
        <f t="shared" si="34"/>
        <v>2473.0912711736592</v>
      </c>
      <c r="G173" s="8">
        <f t="shared" si="38"/>
        <v>1690.0363076923081</v>
      </c>
      <c r="H173">
        <v>315</v>
      </c>
      <c r="I173">
        <v>295</v>
      </c>
      <c r="J173" s="1">
        <v>295.42860298368856</v>
      </c>
      <c r="K173" s="2">
        <f t="shared" si="40"/>
        <v>19.571397016311437</v>
      </c>
      <c r="L173" s="8">
        <v>1830.6900630872299</v>
      </c>
      <c r="M173" s="1">
        <f t="shared" si="35"/>
        <v>5.0927969065847831</v>
      </c>
      <c r="N173" s="1">
        <f t="shared" si="41"/>
        <v>4181.0942575679328</v>
      </c>
      <c r="O173" s="1">
        <f t="shared" si="42"/>
        <v>994.60293280981739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  <c r="AJ173" s="6"/>
      <c r="AK173" s="6"/>
      <c r="AL173" s="6"/>
    </row>
    <row r="174" spans="1:38" x14ac:dyDescent="0.45">
      <c r="A174">
        <f t="shared" si="36"/>
        <v>2.5999999999999999E-2</v>
      </c>
      <c r="B174" s="1">
        <f t="shared" si="39"/>
        <v>94.114472491723163</v>
      </c>
      <c r="C174">
        <f t="shared" si="29"/>
        <v>5500</v>
      </c>
      <c r="D174" s="2">
        <v>7.6465916913205536</v>
      </c>
      <c r="E174" s="1">
        <f t="shared" si="37"/>
        <v>309.13640889670739</v>
      </c>
      <c r="F174" s="1">
        <f t="shared" si="34"/>
        <v>2473.0912711736592</v>
      </c>
      <c r="G174" s="8">
        <f t="shared" si="38"/>
        <v>2447.5799999999995</v>
      </c>
      <c r="H174">
        <v>315</v>
      </c>
      <c r="I174">
        <v>295</v>
      </c>
      <c r="J174" s="1">
        <v>296.03156085176664</v>
      </c>
      <c r="K174" s="2">
        <f t="shared" si="40"/>
        <v>18.968439148233358</v>
      </c>
      <c r="L174" s="8">
        <v>2305.6395974244674</v>
      </c>
      <c r="M174" s="1">
        <f t="shared" si="35"/>
        <v>6.3981853183030433</v>
      </c>
      <c r="N174" s="1">
        <f t="shared" si="41"/>
        <v>4180.8947752603672</v>
      </c>
      <c r="O174" s="1">
        <f t="shared" si="42"/>
        <v>994.53354539315501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  <c r="AJ174" s="6"/>
      <c r="AK174" s="6"/>
      <c r="AL174" s="6"/>
    </row>
    <row r="175" spans="1:38" x14ac:dyDescent="0.45">
      <c r="A175">
        <f t="shared" si="36"/>
        <v>3.2000000000000001E-2</v>
      </c>
      <c r="B175" s="1">
        <f t="shared" si="39"/>
        <v>115.84365837829785</v>
      </c>
      <c r="C175">
        <f t="shared" si="29"/>
        <v>5500</v>
      </c>
      <c r="D175" s="2">
        <v>7.6465916913205536</v>
      </c>
      <c r="E175" s="1">
        <f t="shared" si="37"/>
        <v>309.13640889670739</v>
      </c>
      <c r="F175" s="1">
        <f t="shared" si="34"/>
        <v>2473.0912711736592</v>
      </c>
      <c r="G175" s="8">
        <f t="shared" si="38"/>
        <v>3320.7542153846143</v>
      </c>
      <c r="H175">
        <v>315</v>
      </c>
      <c r="I175">
        <v>295</v>
      </c>
      <c r="J175" s="1">
        <v>296.78920338331744</v>
      </c>
      <c r="K175" s="2">
        <f t="shared" si="40"/>
        <v>18.210796616682558</v>
      </c>
      <c r="L175" s="8">
        <v>2723.5636601278934</v>
      </c>
      <c r="M175" s="1">
        <f t="shared" si="35"/>
        <v>7.5439456796817561</v>
      </c>
      <c r="N175" s="1">
        <f t="shared" si="41"/>
        <v>4180.6589257717733</v>
      </c>
      <c r="O175" s="1">
        <f t="shared" si="42"/>
        <v>994.44373229136204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  <c r="AJ175" s="6"/>
      <c r="AK175" s="6"/>
      <c r="AL175" s="6"/>
    </row>
    <row r="176" spans="1:38" x14ac:dyDescent="0.45">
      <c r="A176">
        <f t="shared" si="36"/>
        <v>3.7999999999999999E-2</v>
      </c>
      <c r="B176" s="1">
        <f t="shared" si="39"/>
        <v>137.57826429914172</v>
      </c>
      <c r="C176">
        <f t="shared" si="29"/>
        <v>5500</v>
      </c>
      <c r="D176" s="2">
        <v>7.6465916913205536</v>
      </c>
      <c r="E176" s="1">
        <f t="shared" si="37"/>
        <v>309.13640889670739</v>
      </c>
      <c r="F176" s="1">
        <f t="shared" si="34"/>
        <v>2473.0912711736592</v>
      </c>
      <c r="G176" s="8">
        <f t="shared" si="38"/>
        <v>4309.5589538461527</v>
      </c>
      <c r="H176">
        <v>315</v>
      </c>
      <c r="I176">
        <v>295</v>
      </c>
      <c r="J176" s="1">
        <v>297.61047830611847</v>
      </c>
      <c r="K176" s="2">
        <f t="shared" si="40"/>
        <v>17.389521693881534</v>
      </c>
      <c r="L176" s="8">
        <v>3087.6752524686217</v>
      </c>
      <c r="M176" s="1">
        <f t="shared" si="35"/>
        <v>8.5401885163770714</v>
      </c>
      <c r="N176" s="1">
        <f t="shared" si="41"/>
        <v>4180.4213148410927</v>
      </c>
      <c r="O176" s="1">
        <f t="shared" si="42"/>
        <v>994.34311587585148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  <c r="AJ176" s="6"/>
      <c r="AK176" s="6"/>
      <c r="AL176" s="6"/>
    </row>
    <row r="177" spans="1:38" x14ac:dyDescent="0.45">
      <c r="A177">
        <f t="shared" si="36"/>
        <v>4.3999999999999997E-2</v>
      </c>
      <c r="B177" s="1">
        <f t="shared" si="39"/>
        <v>159.31793107882041</v>
      </c>
      <c r="C177">
        <f t="shared" si="29"/>
        <v>5500</v>
      </c>
      <c r="D177" s="2">
        <v>7.6465916913205536</v>
      </c>
      <c r="E177" s="1">
        <f t="shared" si="37"/>
        <v>309.13640889670739</v>
      </c>
      <c r="F177" s="1">
        <f t="shared" si="34"/>
        <v>2473.0912711736592</v>
      </c>
      <c r="G177" s="8">
        <f t="shared" si="38"/>
        <v>5413.9942153846132</v>
      </c>
      <c r="H177">
        <v>315</v>
      </c>
      <c r="I177">
        <v>295</v>
      </c>
      <c r="J177" s="1">
        <v>298.43786671737183</v>
      </c>
      <c r="K177" s="2">
        <f t="shared" si="40"/>
        <v>16.562133282628167</v>
      </c>
      <c r="L177" s="8">
        <v>3404.4817134174482</v>
      </c>
      <c r="M177" s="1">
        <f t="shared" si="35"/>
        <v>9.4055941397705798</v>
      </c>
      <c r="N177" s="1">
        <f t="shared" si="41"/>
        <v>4180.2002453555951</v>
      </c>
      <c r="O177" s="1">
        <f t="shared" si="42"/>
        <v>994.2383693247541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  <c r="AJ177" s="6"/>
      <c r="AK177" s="6"/>
      <c r="AL177" s="6"/>
    </row>
    <row r="178" spans="1:38" x14ac:dyDescent="0.45">
      <c r="A178">
        <f t="shared" si="36"/>
        <v>0.05</v>
      </c>
      <c r="B178" s="1">
        <f t="shared" si="39"/>
        <v>181.06216794201703</v>
      </c>
      <c r="C178">
        <f t="shared" si="29"/>
        <v>5500</v>
      </c>
      <c r="D178" s="2">
        <v>7.6465916913205536</v>
      </c>
      <c r="E178" s="1">
        <f t="shared" si="37"/>
        <v>309.13640889670739</v>
      </c>
      <c r="F178" s="1">
        <f t="shared" si="34"/>
        <v>2473.0912711736592</v>
      </c>
      <c r="G178" s="8">
        <f t="shared" si="38"/>
        <v>6634.0599999999995</v>
      </c>
      <c r="H178">
        <v>315</v>
      </c>
      <c r="I178">
        <v>295</v>
      </c>
      <c r="J178" s="1">
        <v>299.23957445342205</v>
      </c>
      <c r="K178" s="2">
        <f t="shared" si="40"/>
        <v>15.760425546577949</v>
      </c>
      <c r="L178" s="8">
        <v>3680.9160758015464</v>
      </c>
      <c r="M178" s="1">
        <f t="shared" si="35"/>
        <v>10.15969618794362</v>
      </c>
      <c r="N178" s="1">
        <f t="shared" si="41"/>
        <v>4180.0029114459767</v>
      </c>
      <c r="O178" s="1">
        <f t="shared" si="42"/>
        <v>994.13368372813716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  <c r="AJ178" s="6"/>
      <c r="AK178" s="6"/>
      <c r="AL178" s="6"/>
    </row>
    <row r="179" spans="1:38" x14ac:dyDescent="0.45">
      <c r="A179">
        <f t="shared" si="36"/>
        <v>5.6000000000000001E-2</v>
      </c>
      <c r="B179" s="1">
        <f t="shared" si="39"/>
        <v>202.81046392066111</v>
      </c>
      <c r="C179">
        <f t="shared" si="29"/>
        <v>5500</v>
      </c>
      <c r="D179" s="2">
        <v>7.6465916913205536</v>
      </c>
      <c r="E179" s="1">
        <f t="shared" si="37"/>
        <v>309.13640889670739</v>
      </c>
      <c r="F179" s="1">
        <f t="shared" si="34"/>
        <v>2473.0912711736592</v>
      </c>
      <c r="G179" s="8">
        <f t="shared" si="38"/>
        <v>7969.7563076923079</v>
      </c>
      <c r="H179">
        <v>315</v>
      </c>
      <c r="I179">
        <v>295</v>
      </c>
      <c r="J179" s="1">
        <v>299.99983841352667</v>
      </c>
      <c r="K179" s="2">
        <f t="shared" si="40"/>
        <v>15.000161586473325</v>
      </c>
      <c r="L179" s="8">
        <v>3923.2728266869017</v>
      </c>
      <c r="M179" s="1">
        <f t="shared" si="35"/>
        <v>10.820077124951204</v>
      </c>
      <c r="N179" s="1">
        <f t="shared" si="41"/>
        <v>4179.8305381485798</v>
      </c>
      <c r="O179" s="1">
        <f t="shared" si="42"/>
        <v>994.03155095027728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  <c r="AJ179" s="6"/>
      <c r="AK179" s="6"/>
      <c r="AL179" s="6"/>
    </row>
    <row r="180" spans="1:38" x14ac:dyDescent="0.45">
      <c r="A180">
        <f t="shared" si="36"/>
        <v>6.2E-2</v>
      </c>
      <c r="B180" s="1">
        <f t="shared" si="39"/>
        <v>224.56233681178952</v>
      </c>
      <c r="C180">
        <f t="shared" si="29"/>
        <v>5500</v>
      </c>
      <c r="D180" s="2">
        <v>7.6465916913205536</v>
      </c>
      <c r="E180" s="1">
        <f t="shared" si="37"/>
        <v>309.13640889670739</v>
      </c>
      <c r="F180" s="1">
        <f t="shared" si="34"/>
        <v>2473.0912711736592</v>
      </c>
      <c r="G180" s="8">
        <f t="shared" si="38"/>
        <v>9421.0831384615376</v>
      </c>
      <c r="H180">
        <v>315</v>
      </c>
      <c r="I180">
        <v>295</v>
      </c>
      <c r="J180" s="1">
        <v>300.71215602743712</v>
      </c>
      <c r="K180" s="2">
        <f t="shared" si="40"/>
        <v>14.287843972562882</v>
      </c>
      <c r="L180" s="8">
        <v>4136.9259258123211</v>
      </c>
      <c r="M180" s="1">
        <f t="shared" si="35"/>
        <v>11.401673094510617</v>
      </c>
      <c r="N180" s="1">
        <f t="shared" si="41"/>
        <v>4179.6815829791212</v>
      </c>
      <c r="O180" s="1">
        <f t="shared" si="42"/>
        <v>993.93336909861546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  <c r="AJ180" s="6"/>
      <c r="AK180" s="6"/>
      <c r="AL180" s="6"/>
    </row>
    <row r="181" spans="1:38" x14ac:dyDescent="0.45">
      <c r="A181">
        <f t="shared" si="36"/>
        <v>6.8000000000000005E-2</v>
      </c>
      <c r="B181" s="1">
        <f t="shared" si="39"/>
        <v>246.317351684431</v>
      </c>
      <c r="C181">
        <f t="shared" si="29"/>
        <v>5500</v>
      </c>
      <c r="D181" s="2">
        <v>7.6465916913205536</v>
      </c>
      <c r="E181" s="1">
        <f t="shared" si="37"/>
        <v>309.13640889670739</v>
      </c>
      <c r="F181" s="1">
        <f t="shared" si="34"/>
        <v>2473.0912711736592</v>
      </c>
      <c r="G181" s="8">
        <f t="shared" si="38"/>
        <v>10988.040492307693</v>
      </c>
      <c r="H181">
        <v>315</v>
      </c>
      <c r="I181">
        <v>295</v>
      </c>
      <c r="J181" s="1">
        <v>301.37514448225198</v>
      </c>
      <c r="K181" s="2">
        <f t="shared" si="40"/>
        <v>13.624855517748017</v>
      </c>
      <c r="L181" s="8">
        <v>4326.3481223018216</v>
      </c>
      <c r="M181" s="1">
        <f t="shared" si="35"/>
        <v>11.916864701009473</v>
      </c>
      <c r="N181" s="1">
        <f t="shared" si="41"/>
        <v>4179.5534502033352</v>
      </c>
      <c r="O181" s="1">
        <f t="shared" si="42"/>
        <v>993.83985060713485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  <c r="AJ181" s="6"/>
      <c r="AK181" s="6"/>
      <c r="AL181" s="6"/>
    </row>
    <row r="182" spans="1:38" x14ac:dyDescent="0.45">
      <c r="A182">
        <f t="shared" si="36"/>
        <v>7.3999999999999996E-2</v>
      </c>
      <c r="B182" s="1">
        <f t="shared" si="39"/>
        <v>268.07396294019418</v>
      </c>
      <c r="C182">
        <f t="shared" si="29"/>
        <v>5500</v>
      </c>
      <c r="D182" s="2">
        <v>7.6465916913205536</v>
      </c>
      <c r="E182" s="1">
        <f t="shared" si="37"/>
        <v>309.13640889670739</v>
      </c>
      <c r="F182" s="1">
        <f t="shared" si="34"/>
        <v>2473.0912711736592</v>
      </c>
      <c r="G182" s="8">
        <f t="shared" si="38"/>
        <v>12583.752750461541</v>
      </c>
      <c r="H182">
        <v>315</v>
      </c>
      <c r="I182">
        <v>295</v>
      </c>
      <c r="J182" s="1">
        <v>301.96049408243141</v>
      </c>
      <c r="K182" s="2">
        <f t="shared" si="40"/>
        <v>13.03950591756859</v>
      </c>
      <c r="L182" s="8">
        <v>4487.2195903921865</v>
      </c>
      <c r="M182" s="1">
        <f t="shared" si="35"/>
        <v>12.354079206808537</v>
      </c>
      <c r="N182" s="1">
        <f t="shared" si="41"/>
        <v>4179.4484482430771</v>
      </c>
      <c r="O182" s="1">
        <f t="shared" si="42"/>
        <v>993.75559296458914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  <c r="AJ182" s="6"/>
      <c r="AK182" s="6"/>
      <c r="AL182" s="6"/>
    </row>
    <row r="183" spans="1:38" x14ac:dyDescent="0.45">
      <c r="A183">
        <f t="shared" si="36"/>
        <v>8.0000000000000002E-3</v>
      </c>
      <c r="B183" s="1">
        <f t="shared" si="39"/>
        <v>28.954879596907034</v>
      </c>
      <c r="C183">
        <f t="shared" si="29"/>
        <v>6000</v>
      </c>
      <c r="D183" s="2">
        <v>8.3678713025965088</v>
      </c>
      <c r="E183" s="1">
        <f t="shared" si="37"/>
        <v>338.29630102137168</v>
      </c>
      <c r="F183" s="1">
        <f t="shared" si="34"/>
        <v>2706.3704081709734</v>
      </c>
      <c r="G183" s="8">
        <f t="shared" si="38"/>
        <v>521.84049230769472</v>
      </c>
      <c r="H183">
        <v>315</v>
      </c>
      <c r="I183">
        <v>295</v>
      </c>
      <c r="J183" s="1">
        <v>295.00104606429926</v>
      </c>
      <c r="K183" s="2">
        <f t="shared" si="40"/>
        <v>19.99895393570074</v>
      </c>
      <c r="L183" s="8">
        <v>755.08430234208799</v>
      </c>
      <c r="M183" s="1">
        <f t="shared" si="35"/>
        <v>2.0286098142742213</v>
      </c>
      <c r="N183" s="1">
        <f t="shared" si="41"/>
        <v>4181.2422016100827</v>
      </c>
      <c r="O183" s="1">
        <f t="shared" si="42"/>
        <v>994.65100186693303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  <c r="AJ183" s="6"/>
      <c r="AK183" s="6"/>
      <c r="AL183" s="6"/>
    </row>
    <row r="184" spans="1:38" x14ac:dyDescent="0.45">
      <c r="A184">
        <f t="shared" si="36"/>
        <v>1.4E-2</v>
      </c>
      <c r="B184" s="1">
        <f t="shared" si="39"/>
        <v>50.671424595820248</v>
      </c>
      <c r="C184">
        <f t="shared" si="29"/>
        <v>6000</v>
      </c>
      <c r="D184" s="2">
        <v>8.3678713025965088</v>
      </c>
      <c r="E184" s="1">
        <f t="shared" si="37"/>
        <v>338.29630102137168</v>
      </c>
      <c r="F184" s="1">
        <f t="shared" si="34"/>
        <v>2706.3704081709734</v>
      </c>
      <c r="G184" s="8">
        <f t="shared" si="38"/>
        <v>1048.1231384615398</v>
      </c>
      <c r="H184">
        <v>315</v>
      </c>
      <c r="I184">
        <v>295</v>
      </c>
      <c r="J184" s="1">
        <v>295.06887981525426</v>
      </c>
      <c r="K184" s="2">
        <f t="shared" si="40"/>
        <v>19.931120184745737</v>
      </c>
      <c r="L184" s="8">
        <v>1315.5139316951158</v>
      </c>
      <c r="M184" s="1">
        <f t="shared" si="35"/>
        <v>3.5144918129739695</v>
      </c>
      <c r="N184" s="1">
        <f t="shared" si="41"/>
        <v>4181.2183653248649</v>
      </c>
      <c r="O184" s="1">
        <f t="shared" si="42"/>
        <v>994.64343862472276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  <c r="AJ184" s="6"/>
      <c r="AK184" s="6"/>
      <c r="AL184" s="6"/>
    </row>
    <row r="185" spans="1:38" x14ac:dyDescent="0.45">
      <c r="A185">
        <f t="shared" si="36"/>
        <v>0.02</v>
      </c>
      <c r="B185" s="1">
        <f t="shared" si="39"/>
        <v>72.390223769871696</v>
      </c>
      <c r="C185">
        <f t="shared" si="29"/>
        <v>6000</v>
      </c>
      <c r="D185" s="2">
        <v>8.3678713025965088</v>
      </c>
      <c r="E185" s="1">
        <f t="shared" si="37"/>
        <v>338.29630102137168</v>
      </c>
      <c r="F185" s="1">
        <f t="shared" si="34"/>
        <v>2706.3704081709734</v>
      </c>
      <c r="G185" s="8">
        <f t="shared" si="38"/>
        <v>1690.0363076923081</v>
      </c>
      <c r="H185">
        <v>315</v>
      </c>
      <c r="I185">
        <v>295</v>
      </c>
      <c r="J185" s="1">
        <v>295.37120271088497</v>
      </c>
      <c r="K185" s="2">
        <f t="shared" si="40"/>
        <v>19.628797289115028</v>
      </c>
      <c r="L185" s="8">
        <v>1849.6734400921605</v>
      </c>
      <c r="M185" s="1">
        <f t="shared" si="35"/>
        <v>4.9235217216448088</v>
      </c>
      <c r="N185" s="1">
        <f t="shared" si="41"/>
        <v>4181.1138034073174</v>
      </c>
      <c r="O185" s="1">
        <f t="shared" si="42"/>
        <v>994.60944103291877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  <c r="AJ185" s="6"/>
      <c r="AK185" s="6"/>
      <c r="AL185" s="6"/>
    </row>
    <row r="186" spans="1:38" x14ac:dyDescent="0.45">
      <c r="A186">
        <f t="shared" si="36"/>
        <v>2.5999999999999999E-2</v>
      </c>
      <c r="B186" s="1">
        <f t="shared" si="39"/>
        <v>94.113276913741814</v>
      </c>
      <c r="C186">
        <f t="shared" si="29"/>
        <v>6000</v>
      </c>
      <c r="D186" s="2">
        <v>8.3678713025965088</v>
      </c>
      <c r="E186" s="1">
        <f t="shared" si="37"/>
        <v>338.29630102137168</v>
      </c>
      <c r="F186" s="1">
        <f t="shared" si="34"/>
        <v>2706.3704081709734</v>
      </c>
      <c r="G186" s="8">
        <f t="shared" si="38"/>
        <v>2447.5799999999995</v>
      </c>
      <c r="H186">
        <v>315</v>
      </c>
      <c r="I186">
        <v>295</v>
      </c>
      <c r="J186" s="1">
        <v>295.92296720735908</v>
      </c>
      <c r="K186" s="2">
        <f t="shared" si="40"/>
        <v>19.077032792640921</v>
      </c>
      <c r="L186" s="8">
        <v>2336.0464460178446</v>
      </c>
      <c r="M186" s="1">
        <f t="shared" si="35"/>
        <v>6.2021102618132886</v>
      </c>
      <c r="N186" s="1">
        <f t="shared" si="41"/>
        <v>4180.9299215732644</v>
      </c>
      <c r="O186" s="1">
        <f t="shared" si="42"/>
        <v>994.54617955538561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  <c r="AJ186" s="6"/>
      <c r="AK186" s="6"/>
      <c r="AL186" s="6"/>
    </row>
    <row r="187" spans="1:38" x14ac:dyDescent="0.45">
      <c r="A187">
        <f t="shared" si="36"/>
        <v>3.2000000000000001E-2</v>
      </c>
      <c r="B187" s="1">
        <f t="shared" si="39"/>
        <v>115.84148707607817</v>
      </c>
      <c r="C187">
        <f t="shared" si="29"/>
        <v>6000</v>
      </c>
      <c r="D187" s="2">
        <v>8.3678713025965088</v>
      </c>
      <c r="E187" s="1">
        <f t="shared" si="37"/>
        <v>338.29630102137168</v>
      </c>
      <c r="F187" s="1">
        <f t="shared" si="34"/>
        <v>2706.3704081709734</v>
      </c>
      <c r="G187" s="8">
        <f t="shared" si="38"/>
        <v>3320.7542153846143</v>
      </c>
      <c r="H187">
        <v>315</v>
      </c>
      <c r="I187">
        <v>295</v>
      </c>
      <c r="J187" s="1">
        <v>296.63395887611836</v>
      </c>
      <c r="K187" s="2">
        <f t="shared" si="40"/>
        <v>18.366041123881644</v>
      </c>
      <c r="L187" s="8">
        <v>2767.1772901014569</v>
      </c>
      <c r="M187" s="1">
        <f t="shared" si="35"/>
        <v>7.3325536847342923</v>
      </c>
      <c r="N187" s="1">
        <f t="shared" si="41"/>
        <v>4180.7059321472516</v>
      </c>
      <c r="O187" s="1">
        <f t="shared" si="42"/>
        <v>994.46237188187274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  <c r="AJ187" s="6"/>
      <c r="AK187" s="6"/>
      <c r="AL187" s="6"/>
    </row>
    <row r="188" spans="1:38" x14ac:dyDescent="0.45">
      <c r="A188">
        <f t="shared" si="36"/>
        <v>3.7999999999999999E-2</v>
      </c>
      <c r="B188" s="1">
        <f t="shared" si="39"/>
        <v>137.57495596478645</v>
      </c>
      <c r="C188">
        <f t="shared" ref="C188:C194" si="43">C176+500</f>
        <v>6000</v>
      </c>
      <c r="D188" s="2">
        <v>8.3678713025965088</v>
      </c>
      <c r="E188" s="1">
        <f t="shared" si="37"/>
        <v>338.29630102137168</v>
      </c>
      <c r="F188" s="1">
        <f t="shared" si="34"/>
        <v>2706.3704081709734</v>
      </c>
      <c r="G188" s="8">
        <f t="shared" si="38"/>
        <v>4309.5589538461527</v>
      </c>
      <c r="H188">
        <v>315</v>
      </c>
      <c r="I188">
        <v>295</v>
      </c>
      <c r="J188" s="1">
        <v>297.41776809090209</v>
      </c>
      <c r="K188" s="2">
        <f t="shared" si="40"/>
        <v>17.582231909097914</v>
      </c>
      <c r="L188" s="8">
        <v>3145.0856477312186</v>
      </c>
      <c r="M188" s="1">
        <f t="shared" si="35"/>
        <v>8.3214238554612265</v>
      </c>
      <c r="N188" s="1">
        <f t="shared" si="41"/>
        <v>4180.475418356199</v>
      </c>
      <c r="O188" s="1">
        <f t="shared" si="42"/>
        <v>994.36702734627943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  <c r="AJ188" s="6"/>
      <c r="AK188" s="6"/>
      <c r="AL188" s="6"/>
    </row>
    <row r="189" spans="1:38" x14ac:dyDescent="0.45">
      <c r="A189">
        <f t="shared" si="36"/>
        <v>4.3999999999999997E-2</v>
      </c>
      <c r="B189" s="1">
        <f t="shared" si="39"/>
        <v>159.31339739126142</v>
      </c>
      <c r="C189">
        <f t="shared" si="43"/>
        <v>6000</v>
      </c>
      <c r="D189" s="2">
        <v>8.3678713025965088</v>
      </c>
      <c r="E189" s="1">
        <f t="shared" si="37"/>
        <v>338.29630102137168</v>
      </c>
      <c r="F189" s="1">
        <f t="shared" si="34"/>
        <v>2706.3704081709734</v>
      </c>
      <c r="G189" s="8">
        <f t="shared" si="38"/>
        <v>5413.9942153846132</v>
      </c>
      <c r="H189">
        <v>315</v>
      </c>
      <c r="I189">
        <v>295</v>
      </c>
      <c r="J189" s="1">
        <v>298.21697674371978</v>
      </c>
      <c r="K189" s="2">
        <f t="shared" si="40"/>
        <v>16.783023256280217</v>
      </c>
      <c r="L189" s="8">
        <v>3475.5275596219039</v>
      </c>
      <c r="M189" s="1">
        <f t="shared" si="35"/>
        <v>9.1846509961383038</v>
      </c>
      <c r="N189" s="1">
        <f t="shared" si="41"/>
        <v>4180.2575058426446</v>
      </c>
      <c r="O189" s="1">
        <f t="shared" si="42"/>
        <v>994.26666302885883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  <c r="AJ189" s="6"/>
      <c r="AK189" s="6"/>
      <c r="AL189" s="6"/>
    </row>
    <row r="190" spans="1:38" x14ac:dyDescent="0.45">
      <c r="A190">
        <f t="shared" si="36"/>
        <v>0.05</v>
      </c>
      <c r="B190" s="1">
        <f t="shared" si="39"/>
        <v>181.0563727312331</v>
      </c>
      <c r="C190">
        <f t="shared" si="43"/>
        <v>6000</v>
      </c>
      <c r="D190" s="2">
        <v>8.3678713025965088</v>
      </c>
      <c r="E190" s="1">
        <f t="shared" si="37"/>
        <v>338.29630102137168</v>
      </c>
      <c r="F190" s="1">
        <f t="shared" si="34"/>
        <v>2706.3704081709734</v>
      </c>
      <c r="G190" s="8">
        <f t="shared" si="38"/>
        <v>6634.0599999999995</v>
      </c>
      <c r="H190">
        <v>315</v>
      </c>
      <c r="I190">
        <v>295</v>
      </c>
      <c r="J190" s="1">
        <v>298.99839680748232</v>
      </c>
      <c r="K190" s="2">
        <f t="shared" si="40"/>
        <v>16.001603192517678</v>
      </c>
      <c r="L190" s="8">
        <v>3765.029076629181</v>
      </c>
      <c r="M190" s="1">
        <f t="shared" si="35"/>
        <v>9.9398792493542061</v>
      </c>
      <c r="N190" s="1">
        <f t="shared" si="41"/>
        <v>4180.0605673340278</v>
      </c>
      <c r="O190" s="1">
        <f t="shared" si="42"/>
        <v>994.16550373070163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  <c r="AJ190" s="6"/>
      <c r="AK190" s="6"/>
      <c r="AL190" s="6"/>
    </row>
    <row r="191" spans="1:38" x14ac:dyDescent="0.45">
      <c r="A191">
        <f t="shared" si="36"/>
        <v>5.6000000000000001E-2</v>
      </c>
      <c r="B191" s="1">
        <f t="shared" si="39"/>
        <v>202.80340651028084</v>
      </c>
      <c r="C191">
        <f t="shared" si="43"/>
        <v>6000</v>
      </c>
      <c r="D191" s="2">
        <v>8.3678713025965088</v>
      </c>
      <c r="E191" s="1">
        <f t="shared" si="37"/>
        <v>338.29630102137168</v>
      </c>
      <c r="F191" s="1">
        <f t="shared" si="34"/>
        <v>2706.3704081709734</v>
      </c>
      <c r="G191" s="8">
        <f t="shared" si="38"/>
        <v>7969.7563076923079</v>
      </c>
      <c r="H191">
        <v>315</v>
      </c>
      <c r="I191">
        <v>295</v>
      </c>
      <c r="J191" s="1">
        <v>299.74463433857272</v>
      </c>
      <c r="K191" s="2">
        <f t="shared" si="40"/>
        <v>15.255365661427277</v>
      </c>
      <c r="L191" s="8">
        <v>4019.6931756055146</v>
      </c>
      <c r="M191" s="1">
        <f t="shared" si="35"/>
        <v>10.603444627965558</v>
      </c>
      <c r="N191" s="1">
        <f t="shared" si="41"/>
        <v>4179.8868326971024</v>
      </c>
      <c r="O191" s="1">
        <f t="shared" si="42"/>
        <v>994.06614252202007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  <c r="AJ191" s="6"/>
      <c r="AK191" s="6"/>
      <c r="AL191" s="6"/>
    </row>
    <row r="192" spans="1:38" x14ac:dyDescent="0.45">
      <c r="A192">
        <f t="shared" si="36"/>
        <v>6.2E-2</v>
      </c>
      <c r="B192" s="1">
        <f t="shared" si="39"/>
        <v>224.55403977716639</v>
      </c>
      <c r="C192">
        <f t="shared" si="43"/>
        <v>6000</v>
      </c>
      <c r="D192" s="2">
        <v>8.3678713025965088</v>
      </c>
      <c r="E192" s="1">
        <f t="shared" si="37"/>
        <v>338.29630102137168</v>
      </c>
      <c r="F192" s="1">
        <f t="shared" si="34"/>
        <v>2706.3704081709734</v>
      </c>
      <c r="G192" s="8">
        <f t="shared" si="38"/>
        <v>9421.0831384615376</v>
      </c>
      <c r="H192">
        <v>315</v>
      </c>
      <c r="I192">
        <v>295</v>
      </c>
      <c r="J192" s="1">
        <v>300.44773906757462</v>
      </c>
      <c r="K192" s="2">
        <f t="shared" si="40"/>
        <v>14.552260932425384</v>
      </c>
      <c r="L192" s="8">
        <v>4244.8262870165127</v>
      </c>
      <c r="M192" s="1">
        <f t="shared" si="35"/>
        <v>11.189471230007895</v>
      </c>
      <c r="N192" s="1">
        <f t="shared" si="41"/>
        <v>4179.7354888296204</v>
      </c>
      <c r="O192" s="1">
        <f t="shared" si="42"/>
        <v>993.97009388693232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  <c r="AJ192" s="6"/>
      <c r="AK192" s="6"/>
      <c r="AL192" s="6"/>
    </row>
    <row r="193" spans="1:38" x14ac:dyDescent="0.45">
      <c r="A193">
        <f t="shared" si="36"/>
        <v>6.8000000000000005E-2</v>
      </c>
      <c r="B193" s="1">
        <f t="shared" si="39"/>
        <v>246.30785219162667</v>
      </c>
      <c r="C193">
        <f t="shared" si="43"/>
        <v>6000</v>
      </c>
      <c r="D193" s="2">
        <v>8.3678713025965088</v>
      </c>
      <c r="E193" s="1">
        <f t="shared" si="37"/>
        <v>338.29630102137168</v>
      </c>
      <c r="F193" s="1">
        <f t="shared" si="34"/>
        <v>2706.3704081709734</v>
      </c>
      <c r="G193" s="8">
        <f t="shared" si="38"/>
        <v>10988.040492307693</v>
      </c>
      <c r="H193">
        <v>315</v>
      </c>
      <c r="I193">
        <v>295</v>
      </c>
      <c r="J193" s="1">
        <v>301.10515837703281</v>
      </c>
      <c r="K193" s="2">
        <f t="shared" si="40"/>
        <v>13.894841622967192</v>
      </c>
      <c r="L193" s="8">
        <v>4444.9014608217622</v>
      </c>
      <c r="M193" s="1">
        <f t="shared" si="35"/>
        <v>11.709811577538781</v>
      </c>
      <c r="N193" s="1">
        <f t="shared" si="41"/>
        <v>4179.6044306116228</v>
      </c>
      <c r="O193" s="1">
        <f t="shared" si="42"/>
        <v>993.87818058494713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  <c r="AJ193" s="6"/>
      <c r="AK193" s="6"/>
      <c r="AL193" s="6"/>
    </row>
    <row r="194" spans="1:38" x14ac:dyDescent="0.45">
      <c r="A194">
        <f t="shared" si="36"/>
        <v>7.3999999999999996E-2</v>
      </c>
      <c r="B194" s="1">
        <f t="shared" ref="B194" si="44">A194/O194*3600*1000</f>
        <v>268.06332027967011</v>
      </c>
      <c r="C194">
        <f t="shared" si="43"/>
        <v>6000</v>
      </c>
      <c r="D194" s="2">
        <v>8.3678713025965088</v>
      </c>
      <c r="E194" s="1">
        <f t="shared" si="37"/>
        <v>338.29630102137168</v>
      </c>
      <c r="F194" s="1">
        <f t="shared" si="34"/>
        <v>2706.3704081709734</v>
      </c>
      <c r="G194" s="8">
        <f t="shared" si="38"/>
        <v>12583.752750461541</v>
      </c>
      <c r="H194">
        <v>315</v>
      </c>
      <c r="I194">
        <v>295</v>
      </c>
      <c r="J194" s="1">
        <v>301.6877626534515</v>
      </c>
      <c r="K194" s="2">
        <f t="shared" si="40"/>
        <v>13.3122373465485</v>
      </c>
      <c r="L194" s="8">
        <v>4615.1591831657215</v>
      </c>
      <c r="M194" s="1">
        <f t="shared" si="35"/>
        <v>12.152268259737564</v>
      </c>
      <c r="N194" s="1">
        <f t="shared" si="41"/>
        <v>4179.4964406575409</v>
      </c>
      <c r="O194" s="1">
        <f t="shared" si="42"/>
        <v>993.79504708837146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  <c r="AJ194" s="6"/>
      <c r="AK194" s="6"/>
      <c r="AL194" s="6"/>
    </row>
    <row r="195" spans="1:38" x14ac:dyDescent="0.45">
      <c r="AJ195" s="6"/>
      <c r="AK195" s="6"/>
      <c r="AL195" s="6"/>
    </row>
    <row r="196" spans="1:38" x14ac:dyDescent="0.45">
      <c r="AJ196" s="6"/>
      <c r="AK196" s="6"/>
      <c r="AL196" s="6"/>
    </row>
    <row r="197" spans="1:38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38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38" x14ac:dyDescent="0.45">
      <c r="J199"/>
      <c r="K199" s="1"/>
      <c r="M199"/>
      <c r="AH199" s="6"/>
      <c r="AI199" s="6"/>
      <c r="AJ199" s="6"/>
    </row>
    <row r="200" spans="1:38" x14ac:dyDescent="0.45">
      <c r="J200"/>
      <c r="K200" s="1"/>
      <c r="M200"/>
      <c r="AH200" s="6"/>
      <c r="AI200" s="6"/>
      <c r="AJ200" s="6"/>
    </row>
    <row r="201" spans="1:38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38" x14ac:dyDescent="0.45">
      <c r="M202"/>
      <c r="AH202" s="6"/>
      <c r="AI202" s="6"/>
      <c r="AJ202" s="6"/>
    </row>
    <row r="203" spans="1:38" x14ac:dyDescent="0.45">
      <c r="A203">
        <v>0</v>
      </c>
      <c r="B203" s="8">
        <v>153.11715666054724</v>
      </c>
      <c r="C203" s="7">
        <f>20/B203</f>
        <v>0.13061893543607891</v>
      </c>
      <c r="D203" s="8">
        <v>223.18979722354069</v>
      </c>
      <c r="E203" s="7">
        <f>20/D203</f>
        <v>8.9609830954631653E-2</v>
      </c>
      <c r="F203" s="8">
        <v>266.04708577687859</v>
      </c>
      <c r="G203" s="7">
        <f>20/F203</f>
        <v>7.5174662942081902E-2</v>
      </c>
      <c r="H203" s="8">
        <v>294.33399082214771</v>
      </c>
      <c r="I203" s="7">
        <f>20/H203</f>
        <v>6.7950018087054948E-2</v>
      </c>
      <c r="J203" s="8">
        <v>314.26759742001173</v>
      </c>
      <c r="K203" s="7">
        <f>20/J203</f>
        <v>6.3640032138822258E-2</v>
      </c>
      <c r="L203" s="8">
        <v>329.0322458359326</v>
      </c>
      <c r="M203" s="7">
        <f>20/L203</f>
        <v>6.0784315984557712E-2</v>
      </c>
      <c r="N203" s="8">
        <v>340.39309070079628</v>
      </c>
      <c r="O203" s="7">
        <f>20/N203</f>
        <v>5.875559917748123E-2</v>
      </c>
      <c r="P203" s="8">
        <v>349.3993161527132</v>
      </c>
      <c r="Q203" s="7">
        <f>20/P203</f>
        <v>5.7241096577471631E-2</v>
      </c>
      <c r="R203" s="8">
        <v>356.71126423769113</v>
      </c>
      <c r="S203" s="7">
        <f>20/R203</f>
        <v>5.6067755647528958E-2</v>
      </c>
      <c r="AH203" s="6"/>
      <c r="AI203" s="6"/>
      <c r="AJ203" s="6"/>
    </row>
    <row r="204" spans="1:38" x14ac:dyDescent="0.45">
      <c r="A204">
        <v>400</v>
      </c>
      <c r="B204" s="8">
        <v>290.76726033661015</v>
      </c>
      <c r="C204" s="7">
        <f t="shared" ref="C204:C218" si="45">20/B204</f>
        <v>6.8783534902955593E-2</v>
      </c>
      <c r="D204" s="8">
        <v>442.65187310042478</v>
      </c>
      <c r="E204" s="7">
        <f t="shared" ref="E204:E218" si="46">20/D204</f>
        <v>4.518223284568048E-2</v>
      </c>
      <c r="F204" s="8">
        <v>542.16217433750307</v>
      </c>
      <c r="G204" s="7">
        <f t="shared" ref="G204:G218" si="47">20/F204</f>
        <v>3.6889331175563971E-2</v>
      </c>
      <c r="H204" s="8">
        <v>610.37349210293507</v>
      </c>
      <c r="I204" s="7">
        <f t="shared" ref="I204:I218" si="48">20/H204</f>
        <v>3.2766822705706793E-2</v>
      </c>
      <c r="J204" s="8">
        <v>659.58739118584526</v>
      </c>
      <c r="K204" s="7">
        <f t="shared" ref="K204:K218" si="49">20/J204</f>
        <v>3.0321986543804021E-2</v>
      </c>
      <c r="L204" s="8">
        <v>696.62918368951898</v>
      </c>
      <c r="M204" s="7">
        <f t="shared" ref="M204:M218" si="50">20/L204</f>
        <v>2.870967864721816E-2</v>
      </c>
      <c r="N204" s="8">
        <v>725.46475486856559</v>
      </c>
      <c r="O204" s="7">
        <f t="shared" ref="O204:O218" si="51">20/N204</f>
        <v>2.7568534330276947E-2</v>
      </c>
      <c r="P204" s="8">
        <v>748.52633249530004</v>
      </c>
      <c r="Q204" s="7">
        <f t="shared" ref="Q204:Q218" si="52">20/P204</f>
        <v>2.6719166890665905E-2</v>
      </c>
      <c r="R204" s="8">
        <v>767.37943413624566</v>
      </c>
      <c r="S204" s="7">
        <f t="shared" ref="S204:S218" si="53">20/R204</f>
        <v>2.6062726091313344E-2</v>
      </c>
      <c r="AH204" s="6"/>
      <c r="AI204" s="6"/>
      <c r="AJ204" s="6"/>
    </row>
    <row r="205" spans="1:38" x14ac:dyDescent="0.45">
      <c r="A205">
        <v>600</v>
      </c>
      <c r="B205" s="8">
        <v>425.44212622035906</v>
      </c>
      <c r="C205" s="7">
        <f t="shared" si="45"/>
        <v>4.7009919251957057E-2</v>
      </c>
      <c r="D205" s="8">
        <v>673.65285538988144</v>
      </c>
      <c r="E205" s="7">
        <f t="shared" si="46"/>
        <v>2.968888180311335E-2</v>
      </c>
      <c r="F205" s="8">
        <v>848.33940724119407</v>
      </c>
      <c r="G205" s="7">
        <f t="shared" si="47"/>
        <v>2.3575469710926368E-2</v>
      </c>
      <c r="H205" s="8">
        <v>973.18764688591727</v>
      </c>
      <c r="I205" s="7">
        <f t="shared" si="48"/>
        <v>2.0551021238296212E-2</v>
      </c>
      <c r="J205" s="8">
        <v>1065.6963345691593</v>
      </c>
      <c r="K205" s="7">
        <f t="shared" si="49"/>
        <v>1.8767072149202445E-2</v>
      </c>
      <c r="L205" s="8">
        <v>1136.6158964919559</v>
      </c>
      <c r="M205" s="7">
        <f t="shared" si="50"/>
        <v>1.759609386225186E-2</v>
      </c>
      <c r="N205" s="8">
        <v>1192.5699069579755</v>
      </c>
      <c r="O205" s="7">
        <f t="shared" si="51"/>
        <v>1.6770505345901514E-2</v>
      </c>
      <c r="P205" s="8">
        <v>1237.7799535699467</v>
      </c>
      <c r="Q205" s="7">
        <f t="shared" si="52"/>
        <v>1.6157960825199134E-2</v>
      </c>
      <c r="R205" s="8">
        <v>1275.0387232041194</v>
      </c>
      <c r="S205" s="7">
        <f t="shared" si="53"/>
        <v>1.5685798114225762E-2</v>
      </c>
      <c r="AH205" s="6"/>
      <c r="AI205" s="6"/>
      <c r="AJ205" s="6"/>
    </row>
    <row r="206" spans="1:38" x14ac:dyDescent="0.45">
      <c r="A206">
        <v>800</v>
      </c>
      <c r="B206" s="8">
        <v>497.99890292467876</v>
      </c>
      <c r="C206" s="7">
        <f t="shared" si="45"/>
        <v>4.0160731042865279E-2</v>
      </c>
      <c r="D206" s="8">
        <v>806.16886707837568</v>
      </c>
      <c r="E206" s="7">
        <f t="shared" si="46"/>
        <v>2.4808698049183783E-2</v>
      </c>
      <c r="F206" s="8">
        <v>1033.3206051375603</v>
      </c>
      <c r="G206" s="7">
        <f t="shared" si="47"/>
        <v>1.9355077117945898E-2</v>
      </c>
      <c r="H206" s="8">
        <v>1200.3784668953376</v>
      </c>
      <c r="I206" s="7">
        <f t="shared" si="48"/>
        <v>1.6661411839324358E-2</v>
      </c>
      <c r="J206" s="8">
        <v>1326.4981886905252</v>
      </c>
      <c r="K206" s="7">
        <f t="shared" si="49"/>
        <v>1.5077291601689507E-2</v>
      </c>
      <c r="L206" s="8">
        <v>1424.4542674660731</v>
      </c>
      <c r="M206" s="7">
        <f t="shared" si="50"/>
        <v>1.40404647988998E-2</v>
      </c>
      <c r="N206" s="8">
        <v>1502.4846296045889</v>
      </c>
      <c r="O206" s="7">
        <f t="shared" si="51"/>
        <v>1.3311284259369381E-2</v>
      </c>
      <c r="P206" s="8">
        <v>1565.9970034922785</v>
      </c>
      <c r="Q206" s="7">
        <f t="shared" si="52"/>
        <v>1.2771416519571019E-2</v>
      </c>
      <c r="R206" s="8">
        <v>1618.6439350684957</v>
      </c>
      <c r="S206" s="7">
        <f t="shared" si="53"/>
        <v>1.2356021955596841E-2</v>
      </c>
      <c r="AH206" s="6"/>
      <c r="AI206" s="6"/>
      <c r="AJ206" s="6"/>
    </row>
    <row r="207" spans="1:38" x14ac:dyDescent="0.45">
      <c r="A207">
        <v>1000</v>
      </c>
      <c r="B207" s="8">
        <v>548.49839253394794</v>
      </c>
      <c r="C207" s="7">
        <f t="shared" si="45"/>
        <v>3.646318799149835E-2</v>
      </c>
      <c r="D207" s="8">
        <v>902.18917136551408</v>
      </c>
      <c r="E207" s="7">
        <f t="shared" si="46"/>
        <v>2.2168299769912862E-2</v>
      </c>
      <c r="F207" s="8">
        <v>1172.8351044007593</v>
      </c>
      <c r="G207" s="7">
        <f t="shared" si="47"/>
        <v>1.7052695579246557E-2</v>
      </c>
      <c r="H207" s="8">
        <v>1376.7847462753639</v>
      </c>
      <c r="I207" s="7">
        <f t="shared" si="48"/>
        <v>1.4526599059225704E-2</v>
      </c>
      <c r="J207" s="8">
        <v>1533.2736031032939</v>
      </c>
      <c r="K207" s="7">
        <f t="shared" si="49"/>
        <v>1.3043986382809094E-2</v>
      </c>
      <c r="L207" s="8">
        <v>1656.2154738074005</v>
      </c>
      <c r="M207" s="7">
        <f t="shared" si="50"/>
        <v>1.2075723428680983E-2</v>
      </c>
      <c r="N207" s="8">
        <v>1754.9817900592659</v>
      </c>
      <c r="O207" s="7">
        <f t="shared" si="51"/>
        <v>1.1396129642646946E-2</v>
      </c>
      <c r="P207" s="8">
        <v>1835.8970220057015</v>
      </c>
      <c r="Q207" s="7">
        <f t="shared" si="52"/>
        <v>1.0893857204556155E-2</v>
      </c>
      <c r="R207" s="8">
        <v>1903.3163524014794</v>
      </c>
      <c r="S207" s="7">
        <f t="shared" si="53"/>
        <v>1.0507974659475455E-2</v>
      </c>
    </row>
    <row r="208" spans="1:38" x14ac:dyDescent="0.45">
      <c r="A208">
        <v>1200</v>
      </c>
      <c r="B208" s="8">
        <v>581.94134063211584</v>
      </c>
      <c r="C208" s="7">
        <f t="shared" si="45"/>
        <v>3.4367725067058506E-2</v>
      </c>
      <c r="D208" s="8">
        <v>967.53958041501267</v>
      </c>
      <c r="E208" s="7">
        <f t="shared" si="46"/>
        <v>2.0670988975377398E-2</v>
      </c>
      <c r="F208" s="8">
        <v>1270.9526928396181</v>
      </c>
      <c r="G208" s="7">
        <f t="shared" si="47"/>
        <v>1.5736226936437048E-2</v>
      </c>
      <c r="H208" s="8">
        <v>1503.978422993112</v>
      </c>
      <c r="I208" s="7">
        <f t="shared" si="48"/>
        <v>1.3298063119946501E-2</v>
      </c>
      <c r="J208" s="8">
        <v>1685.0974879184932</v>
      </c>
      <c r="K208" s="7">
        <f t="shared" si="49"/>
        <v>1.1868749519474319E-2</v>
      </c>
      <c r="L208" s="8">
        <v>1828.7018479747348</v>
      </c>
      <c r="M208" s="7">
        <f t="shared" si="50"/>
        <v>1.0936719959106379E-2</v>
      </c>
      <c r="N208" s="8">
        <v>1944.8585226519228</v>
      </c>
      <c r="O208" s="7">
        <f t="shared" si="51"/>
        <v>1.0283524362856424E-2</v>
      </c>
      <c r="P208" s="8">
        <v>2040.5240312433161</v>
      </c>
      <c r="Q208" s="7">
        <f t="shared" si="52"/>
        <v>9.8014038030288502E-3</v>
      </c>
      <c r="R208" s="8">
        <v>2120.5679292524283</v>
      </c>
      <c r="S208" s="7">
        <f t="shared" si="53"/>
        <v>9.431435665940055E-3</v>
      </c>
    </row>
    <row r="209" spans="1:19" x14ac:dyDescent="0.45">
      <c r="A209">
        <v>1500</v>
      </c>
      <c r="B209" s="8">
        <v>618.33858142658414</v>
      </c>
      <c r="C209" s="7">
        <f t="shared" si="45"/>
        <v>3.2344738951688101E-2</v>
      </c>
      <c r="D209" s="8">
        <v>1040.1446793163814</v>
      </c>
      <c r="E209" s="7">
        <f t="shared" si="46"/>
        <v>1.9228094319671648E-2</v>
      </c>
      <c r="F209" s="8">
        <v>1383.4562770089449</v>
      </c>
      <c r="G209" s="7">
        <f t="shared" si="47"/>
        <v>1.445654650050837E-2</v>
      </c>
      <c r="H209" s="8">
        <v>1653.5719887633541</v>
      </c>
      <c r="I209" s="7">
        <f t="shared" si="48"/>
        <v>1.2095028299891114E-2</v>
      </c>
      <c r="J209" s="8">
        <v>1867.0644802415554</v>
      </c>
      <c r="K209" s="7">
        <f t="shared" si="49"/>
        <v>1.0712002832067405E-2</v>
      </c>
      <c r="L209" s="8">
        <v>2038.3890537582317</v>
      </c>
      <c r="M209" s="7">
        <f t="shared" si="50"/>
        <v>9.8116696433026233E-3</v>
      </c>
      <c r="N209" s="8">
        <v>2178.2241770785477</v>
      </c>
      <c r="O209" s="7">
        <f t="shared" si="51"/>
        <v>9.1817913924838387E-3</v>
      </c>
      <c r="P209" s="8">
        <v>2294.1992972372336</v>
      </c>
      <c r="Q209" s="7">
        <f t="shared" si="52"/>
        <v>8.7176384475772441E-3</v>
      </c>
      <c r="R209" s="8">
        <v>2391.7784636170154</v>
      </c>
      <c r="S209" s="7">
        <f t="shared" si="53"/>
        <v>8.3619784625682241E-3</v>
      </c>
    </row>
    <row r="210" spans="1:19" x14ac:dyDescent="0.45">
      <c r="A210">
        <v>2000</v>
      </c>
      <c r="B210" s="8">
        <v>657.48582561207456</v>
      </c>
      <c r="C210" s="7">
        <f t="shared" si="45"/>
        <v>3.0418906721496788E-2</v>
      </c>
      <c r="D210" s="8">
        <v>1119.5768344058174</v>
      </c>
      <c r="E210" s="7">
        <f t="shared" si="46"/>
        <v>1.7863892307681067E-2</v>
      </c>
      <c r="F210" s="8">
        <v>1511.3768816180152</v>
      </c>
      <c r="G210" s="7">
        <f t="shared" si="47"/>
        <v>1.3232966735992982E-2</v>
      </c>
      <c r="H210" s="8">
        <v>1829.4715671589577</v>
      </c>
      <c r="I210" s="7">
        <f t="shared" si="48"/>
        <v>1.0932118519370385E-2</v>
      </c>
      <c r="J210" s="8">
        <v>2086.5879205155156</v>
      </c>
      <c r="K210" s="7">
        <f t="shared" si="49"/>
        <v>9.5850262542777342E-3</v>
      </c>
      <c r="L210" s="8">
        <v>2296.331101691153</v>
      </c>
      <c r="M210" s="7">
        <f t="shared" si="50"/>
        <v>8.7095454071369881E-3</v>
      </c>
      <c r="N210" s="8">
        <v>2469.6590140291019</v>
      </c>
      <c r="O210" s="7">
        <f t="shared" si="51"/>
        <v>8.0982839681058589E-3</v>
      </c>
      <c r="P210" s="8">
        <v>2614.8081146717122</v>
      </c>
      <c r="Q210" s="7">
        <f t="shared" si="52"/>
        <v>7.6487448114375264E-3</v>
      </c>
      <c r="R210" s="8">
        <v>2737.8815524152019</v>
      </c>
      <c r="S210" s="7">
        <f t="shared" si="53"/>
        <v>7.304917914493835E-3</v>
      </c>
    </row>
    <row r="211" spans="1:19" x14ac:dyDescent="0.45">
      <c r="A211">
        <v>2500</v>
      </c>
      <c r="B211" s="8">
        <v>683.14864920975276</v>
      </c>
      <c r="C211" s="7">
        <f t="shared" si="45"/>
        <v>2.9276205146764822E-2</v>
      </c>
      <c r="D211" s="8">
        <v>1171.9788749203863</v>
      </c>
      <c r="E211" s="7">
        <f t="shared" si="46"/>
        <v>1.7065154012574347E-2</v>
      </c>
      <c r="F211" s="8">
        <v>1598.8302940541921</v>
      </c>
      <c r="G211" s="7">
        <f t="shared" si="47"/>
        <v>1.2509145013311903E-2</v>
      </c>
      <c r="H211" s="8">
        <v>1953.9762887448769</v>
      </c>
      <c r="I211" s="7">
        <f t="shared" si="48"/>
        <v>1.0235538739749427E-2</v>
      </c>
      <c r="J211" s="8">
        <v>2246.2959602324895</v>
      </c>
      <c r="K211" s="7">
        <f t="shared" si="49"/>
        <v>8.903546261967198E-3</v>
      </c>
      <c r="L211" s="8">
        <v>2487.9993957624647</v>
      </c>
      <c r="M211" s="7">
        <f t="shared" si="50"/>
        <v>8.0385871612604874E-3</v>
      </c>
      <c r="N211" s="8">
        <v>2689.811834352472</v>
      </c>
      <c r="O211" s="7">
        <f t="shared" si="51"/>
        <v>7.4354643490572164E-3</v>
      </c>
      <c r="P211" s="8">
        <v>2860.1903529819765</v>
      </c>
      <c r="Q211" s="7">
        <f t="shared" si="52"/>
        <v>6.9925415905093191E-3</v>
      </c>
      <c r="R211" s="8">
        <v>3005.6008203083015</v>
      </c>
      <c r="S211" s="7">
        <f t="shared" si="53"/>
        <v>6.6542435924503394E-3</v>
      </c>
    </row>
    <row r="212" spans="1:19" x14ac:dyDescent="0.45">
      <c r="A212">
        <v>3000</v>
      </c>
      <c r="B212" s="8">
        <v>701.51258132510316</v>
      </c>
      <c r="C212" s="7">
        <f t="shared" si="45"/>
        <v>2.8509823675894084E-2</v>
      </c>
      <c r="D212" s="8">
        <v>1209.3492067813324</v>
      </c>
      <c r="E212" s="7">
        <f t="shared" si="46"/>
        <v>1.6537820414361328E-2</v>
      </c>
      <c r="F212" s="8">
        <v>1662.7149763419004</v>
      </c>
      <c r="G212" s="7">
        <f t="shared" si="47"/>
        <v>1.2028519791168011E-2</v>
      </c>
      <c r="H212" s="8">
        <v>2047.4660777055694</v>
      </c>
      <c r="I212" s="7">
        <f t="shared" si="48"/>
        <v>9.7681716038061986E-3</v>
      </c>
      <c r="J212" s="8">
        <v>2368.990112016189</v>
      </c>
      <c r="K212" s="7">
        <f t="shared" si="49"/>
        <v>8.4424159892244107E-3</v>
      </c>
      <c r="L212" s="8">
        <v>2637.9113147432327</v>
      </c>
      <c r="M212" s="7">
        <f t="shared" si="50"/>
        <v>7.5817560234949545E-3</v>
      </c>
      <c r="N212" s="8">
        <v>2864.4493331843878</v>
      </c>
      <c r="O212" s="7">
        <f t="shared" si="51"/>
        <v>6.9821447942198869E-3</v>
      </c>
      <c r="P212" s="8">
        <v>3057.0473413851964</v>
      </c>
      <c r="Q212" s="7">
        <f t="shared" si="52"/>
        <v>6.5422604776992702E-3</v>
      </c>
      <c r="R212" s="8">
        <v>3222.3542871477589</v>
      </c>
      <c r="S212" s="7">
        <f t="shared" si="53"/>
        <v>6.2066421683578564E-3</v>
      </c>
    </row>
    <row r="213" spans="1:19" x14ac:dyDescent="0.45">
      <c r="A213">
        <v>3500</v>
      </c>
      <c r="B213" s="8">
        <v>715.50731212150481</v>
      </c>
      <c r="C213" s="7">
        <f t="shared" si="45"/>
        <v>2.7952195122505852E-2</v>
      </c>
      <c r="D213" s="8">
        <v>1237.6063660314194</v>
      </c>
      <c r="E213" s="7">
        <f t="shared" si="46"/>
        <v>1.6160227152138176E-2</v>
      </c>
      <c r="F213" s="8">
        <v>1711.8086614053209</v>
      </c>
      <c r="G213" s="7">
        <f t="shared" si="47"/>
        <v>1.1683548781427982E-2</v>
      </c>
      <c r="H213" s="8">
        <v>2120.9385860317311</v>
      </c>
      <c r="I213" s="7">
        <f t="shared" si="48"/>
        <v>9.429787421341573E-3</v>
      </c>
      <c r="J213" s="8">
        <v>2467.3176604795217</v>
      </c>
      <c r="K213" s="7">
        <f t="shared" si="49"/>
        <v>8.1059688099152233E-3</v>
      </c>
      <c r="L213" s="8">
        <v>2759.9476511695993</v>
      </c>
      <c r="M213" s="7">
        <f t="shared" si="50"/>
        <v>7.2465142559948494E-3</v>
      </c>
      <c r="N213" s="8">
        <v>3008.392998139228</v>
      </c>
      <c r="O213" s="7">
        <f t="shared" si="51"/>
        <v>6.6480675936855787E-3</v>
      </c>
      <c r="P213" s="8">
        <v>3220.9339335563895</v>
      </c>
      <c r="Q213" s="7">
        <f t="shared" si="52"/>
        <v>6.2093791467237669E-3</v>
      </c>
      <c r="R213" s="8">
        <v>3404.2806121154445</v>
      </c>
      <c r="S213" s="7">
        <f t="shared" si="53"/>
        <v>5.8749563501969528E-3</v>
      </c>
    </row>
    <row r="214" spans="1:19" x14ac:dyDescent="0.45">
      <c r="A214">
        <v>4000</v>
      </c>
      <c r="B214" s="8">
        <v>726.52470429873119</v>
      </c>
      <c r="C214" s="7">
        <f t="shared" si="45"/>
        <v>2.7528313740280516E-2</v>
      </c>
      <c r="D214" s="8">
        <v>1259.6726646543157</v>
      </c>
      <c r="E214" s="7">
        <f t="shared" si="46"/>
        <v>1.5877140594686541E-2</v>
      </c>
      <c r="F214" s="8">
        <v>1750.6439761592087</v>
      </c>
      <c r="G214" s="7">
        <f t="shared" si="47"/>
        <v>1.1424367416999663E-2</v>
      </c>
      <c r="H214" s="8">
        <v>2180.2439087374128</v>
      </c>
      <c r="I214" s="7">
        <f t="shared" si="48"/>
        <v>9.1732855759161704E-3</v>
      </c>
      <c r="J214" s="8">
        <v>2548.137344545511</v>
      </c>
      <c r="K214" s="7">
        <f t="shared" si="49"/>
        <v>7.8488704868328926E-3</v>
      </c>
      <c r="L214" s="8">
        <v>2861.7357238554741</v>
      </c>
      <c r="M214" s="7">
        <f t="shared" si="50"/>
        <v>6.9887655359926089E-3</v>
      </c>
      <c r="N214" s="8">
        <v>3129.8640004853314</v>
      </c>
      <c r="O214" s="7">
        <f t="shared" si="51"/>
        <v>6.3900540077456098E-3</v>
      </c>
      <c r="P214" s="8">
        <v>3360.5388054936584</v>
      </c>
      <c r="Q214" s="7">
        <f t="shared" si="52"/>
        <v>5.951426588886549E-3</v>
      </c>
      <c r="R214" s="8">
        <v>3560.4435079089376</v>
      </c>
      <c r="S214" s="7">
        <f t="shared" si="53"/>
        <v>5.6172777227256384E-3</v>
      </c>
    </row>
    <row r="215" spans="1:19" x14ac:dyDescent="0.45">
      <c r="A215">
        <v>4500</v>
      </c>
      <c r="B215" s="8">
        <v>735.56304861445631</v>
      </c>
      <c r="C215" s="7">
        <f t="shared" si="45"/>
        <v>2.7190055342873748E-2</v>
      </c>
      <c r="D215" s="8">
        <v>1277.5638267221966</v>
      </c>
      <c r="E215" s="7">
        <f t="shared" si="46"/>
        <v>1.5654795151263275E-2</v>
      </c>
      <c r="F215" s="8">
        <v>1782.2706137173022</v>
      </c>
      <c r="G215" s="7">
        <f t="shared" si="47"/>
        <v>1.1221640443414916E-2</v>
      </c>
      <c r="H215" s="8">
        <v>2229.2258488405796</v>
      </c>
      <c r="I215" s="7">
        <f t="shared" si="48"/>
        <v>8.9717244263976207E-3</v>
      </c>
      <c r="J215" s="8">
        <v>2615.845305685692</v>
      </c>
      <c r="K215" s="7">
        <f t="shared" si="49"/>
        <v>7.6457120597035449E-3</v>
      </c>
      <c r="L215" s="8">
        <v>2948.0438587005692</v>
      </c>
      <c r="M215" s="7">
        <f t="shared" si="50"/>
        <v>6.7841595846594854E-3</v>
      </c>
      <c r="N215" s="8">
        <v>3233.8787469706976</v>
      </c>
      <c r="O215" s="7">
        <f t="shared" si="51"/>
        <v>6.1845237762036664E-3</v>
      </c>
      <c r="P215" s="8">
        <v>3481.0425056376607</v>
      </c>
      <c r="Q215" s="7">
        <f t="shared" si="52"/>
        <v>5.7454052823570391E-3</v>
      </c>
      <c r="R215" s="8">
        <v>3696.1307965508554</v>
      </c>
      <c r="S215" s="7">
        <f t="shared" si="53"/>
        <v>5.4110639208611181E-3</v>
      </c>
    </row>
    <row r="216" spans="1:19" x14ac:dyDescent="0.45">
      <c r="A216">
        <v>5000</v>
      </c>
      <c r="B216" s="8">
        <v>743.09693484861134</v>
      </c>
      <c r="C216" s="7">
        <f t="shared" si="45"/>
        <v>2.6914389041416964E-2</v>
      </c>
      <c r="D216" s="8">
        <v>1292.339307952619</v>
      </c>
      <c r="E216" s="7">
        <f t="shared" si="46"/>
        <v>1.5475811868389953E-2</v>
      </c>
      <c r="F216" s="8">
        <v>1808.5164680244466</v>
      </c>
      <c r="G216" s="7">
        <f t="shared" si="47"/>
        <v>1.1058787881454696E-2</v>
      </c>
      <c r="H216" s="8">
        <v>2270.4518332488606</v>
      </c>
      <c r="I216" s="7">
        <f t="shared" si="48"/>
        <v>8.8088193315166586E-3</v>
      </c>
      <c r="J216" s="8">
        <v>2673.6473066745766</v>
      </c>
      <c r="K216" s="7">
        <f t="shared" si="49"/>
        <v>7.4804182100127329E-3</v>
      </c>
      <c r="L216" s="8">
        <v>3022.6124772960484</v>
      </c>
      <c r="M216" s="7">
        <f t="shared" si="50"/>
        <v>6.6167926422018505E-3</v>
      </c>
      <c r="N216" s="8">
        <v>3324.6241877476436</v>
      </c>
      <c r="O216" s="7">
        <f t="shared" si="51"/>
        <v>6.0157175279259272E-3</v>
      </c>
      <c r="P216" s="8">
        <v>3587.0073664459019</v>
      </c>
      <c r="Q216" s="7">
        <f t="shared" si="52"/>
        <v>5.5756785411390187E-3</v>
      </c>
      <c r="R216" s="8">
        <v>3816.2234149299679</v>
      </c>
      <c r="S216" s="7">
        <f t="shared" si="53"/>
        <v>5.2407833151893761E-3</v>
      </c>
    </row>
    <row r="217" spans="1:19" x14ac:dyDescent="0.45">
      <c r="A217">
        <v>5500</v>
      </c>
      <c r="B217" s="8">
        <v>749.52675415909687</v>
      </c>
      <c r="C217" s="7">
        <f t="shared" si="45"/>
        <v>2.6683503809598153E-2</v>
      </c>
      <c r="D217" s="8">
        <v>1304.8212836322091</v>
      </c>
      <c r="E217" s="7">
        <f t="shared" si="46"/>
        <v>1.5327769596405062E-2</v>
      </c>
      <c r="F217" s="8">
        <v>1830.6900630872299</v>
      </c>
      <c r="G217" s="7">
        <f t="shared" si="47"/>
        <v>1.0924842169226888E-2</v>
      </c>
      <c r="H217" s="8">
        <v>2305.6395974244674</v>
      </c>
      <c r="I217" s="7">
        <f t="shared" si="48"/>
        <v>8.674382597497525E-3</v>
      </c>
      <c r="J217" s="8">
        <v>2723.5636601278934</v>
      </c>
      <c r="K217" s="7">
        <f t="shared" si="49"/>
        <v>7.343320184798191E-3</v>
      </c>
      <c r="L217" s="8">
        <v>3087.6752524686217</v>
      </c>
      <c r="M217" s="7">
        <f t="shared" si="50"/>
        <v>6.477365125755967E-3</v>
      </c>
      <c r="N217" s="8">
        <v>3404.4817134174482</v>
      </c>
      <c r="O217" s="7">
        <f t="shared" si="51"/>
        <v>5.874609318997877E-3</v>
      </c>
      <c r="P217" s="8">
        <v>3680.9160758015464</v>
      </c>
      <c r="Q217" s="7">
        <f t="shared" si="52"/>
        <v>5.4334300451674526E-3</v>
      </c>
      <c r="R217" s="8">
        <v>3923.2728266869017</v>
      </c>
      <c r="S217" s="7">
        <f t="shared" si="53"/>
        <v>5.097784651619414E-3</v>
      </c>
    </row>
    <row r="218" spans="1:19" x14ac:dyDescent="0.45">
      <c r="A218">
        <v>6000</v>
      </c>
      <c r="B218" s="8">
        <v>755.08430234208799</v>
      </c>
      <c r="C218" s="7">
        <f t="shared" si="45"/>
        <v>2.6487108708212925E-2</v>
      </c>
      <c r="D218" s="8">
        <v>1315.5139316951158</v>
      </c>
      <c r="E218" s="7">
        <f t="shared" si="46"/>
        <v>1.520318372776854E-2</v>
      </c>
      <c r="F218" s="8">
        <v>1849.6734400921605</v>
      </c>
      <c r="G218" s="7">
        <f t="shared" si="47"/>
        <v>1.081271945982178E-2</v>
      </c>
      <c r="H218" s="8">
        <v>2336.0464460178446</v>
      </c>
      <c r="I218" s="7">
        <f t="shared" si="48"/>
        <v>8.5614736102927746E-3</v>
      </c>
      <c r="J218" s="8">
        <v>2767.1772901014569</v>
      </c>
      <c r="K218" s="7">
        <f t="shared" si="49"/>
        <v>7.2275817207457325E-3</v>
      </c>
      <c r="L218" s="8">
        <v>3145.0856477312186</v>
      </c>
      <c r="M218" s="7">
        <f t="shared" si="50"/>
        <v>6.3591272989425487E-3</v>
      </c>
      <c r="N218" s="8">
        <v>3475.5275596219039</v>
      </c>
      <c r="O218" s="7">
        <f t="shared" si="51"/>
        <v>5.7545220565524049E-3</v>
      </c>
      <c r="P218" s="8">
        <v>3765.029076629181</v>
      </c>
      <c r="Q218" s="7">
        <f t="shared" si="52"/>
        <v>5.3120439691015453E-3</v>
      </c>
      <c r="R218" s="8">
        <v>4019.6931756055146</v>
      </c>
      <c r="S218" s="7">
        <f t="shared" si="53"/>
        <v>4.9755041308562706E-3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55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55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55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55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55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55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</row>
    <row r="279" spans="2:55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55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55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55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55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55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55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55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55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55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88" zoomScale="103" zoomScaleNormal="103" workbookViewId="0">
      <selection activeCell="R99" sqref="R99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30" sqref="M30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7</vt:i4>
      </vt:variant>
    </vt:vector>
  </HeadingPairs>
  <TitlesOfParts>
    <vt:vector size="7" baseType="lpstr">
      <vt:lpstr>Inhalt</vt:lpstr>
      <vt:lpstr>Abmessung</vt:lpstr>
      <vt:lpstr>Strömungswiderstand</vt:lpstr>
      <vt:lpstr>Passiv</vt:lpstr>
      <vt:lpstr>1,5 mm Noctua F12</vt:lpstr>
      <vt:lpstr>Diagramm 1,5mm F12</vt:lpstr>
      <vt:lpstr>Leistung Passiv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Marcel Michaelis</cp:lastModifiedBy>
  <dcterms:created xsi:type="dcterms:W3CDTF">2020-02-29T11:21:46Z</dcterms:created>
  <dcterms:modified xsi:type="dcterms:W3CDTF">2021-01-25T17:06:20Z</dcterms:modified>
</cp:coreProperties>
</file>